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EJECUCION PESUP. DEL GASTO 2025\REL.  EJEC. 2026\FEBRERO 2026\ENVIAR\"/>
    </mc:Choice>
  </mc:AlternateContent>
  <bookViews>
    <workbookView xWindow="0" yWindow="0" windowWidth="19200" windowHeight="11595"/>
  </bookViews>
  <sheets>
    <sheet name="Plantilla Ejecución " sheetId="3" r:id="rId1"/>
  </sheets>
  <definedNames>
    <definedName name="_xlnm.Print_Area" localSheetId="0">'Plantilla Ejecución '!$A$1:$F$113</definedName>
    <definedName name="_xlnm.Print_Titles" localSheetId="0">'Plantilla Ejecución '!$1:$14</definedName>
  </definedNames>
  <calcPr calcId="152511"/>
</workbook>
</file>

<file path=xl/calcChain.xml><?xml version="1.0" encoding="utf-8"?>
<calcChain xmlns="http://schemas.openxmlformats.org/spreadsheetml/2006/main">
  <c r="F21" i="3" l="1"/>
  <c r="F91" i="3"/>
  <c r="F90" i="3"/>
  <c r="F89" i="3"/>
  <c r="F88" i="3"/>
  <c r="F87" i="3"/>
  <c r="F86" i="3"/>
  <c r="F85" i="3"/>
  <c r="F84" i="3"/>
  <c r="F81" i="3"/>
  <c r="F80" i="3"/>
  <c r="F79" i="3"/>
  <c r="F78" i="3"/>
  <c r="F76" i="3"/>
  <c r="F75" i="3"/>
  <c r="F73" i="3"/>
  <c r="F72" i="3"/>
  <c r="F71" i="3"/>
  <c r="F70" i="3"/>
  <c r="F68" i="3"/>
  <c r="F67" i="3"/>
  <c r="F66" i="3"/>
  <c r="F65" i="3"/>
  <c r="F64" i="3"/>
  <c r="F63" i="3"/>
  <c r="F62" i="3"/>
  <c r="F61" i="3"/>
  <c r="F60" i="3"/>
  <c r="F58" i="3"/>
  <c r="F57" i="3"/>
  <c r="F56" i="3"/>
  <c r="F55" i="3"/>
  <c r="F54" i="3"/>
  <c r="F53" i="3"/>
  <c r="F52" i="3"/>
  <c r="F50" i="3"/>
  <c r="F49" i="3"/>
  <c r="F48" i="3"/>
  <c r="F47" i="3"/>
  <c r="F46" i="3"/>
  <c r="F45" i="3"/>
  <c r="F44" i="3"/>
  <c r="F42" i="3"/>
  <c r="F41" i="3"/>
  <c r="F40" i="3"/>
  <c r="F39" i="3"/>
  <c r="F38" i="3"/>
  <c r="F37" i="3"/>
  <c r="F36" i="3"/>
  <c r="F35" i="3"/>
  <c r="F34" i="3"/>
  <c r="F32" i="3"/>
  <c r="F31" i="3"/>
  <c r="F30" i="3"/>
  <c r="F29" i="3"/>
  <c r="F28" i="3"/>
  <c r="F27" i="3"/>
  <c r="F26" i="3"/>
  <c r="F25" i="3"/>
  <c r="F24" i="3"/>
  <c r="F22" i="3"/>
  <c r="F20" i="3"/>
  <c r="F19" i="3"/>
  <c r="F18" i="3"/>
  <c r="D92" i="3"/>
  <c r="D77" i="3"/>
  <c r="D74" i="3"/>
  <c r="D69" i="3"/>
  <c r="D59" i="3"/>
  <c r="D51" i="3"/>
  <c r="D43" i="3"/>
  <c r="D33" i="3"/>
  <c r="D23" i="3"/>
  <c r="D17" i="3"/>
  <c r="D15" i="3" s="1"/>
  <c r="D16" i="3" l="1"/>
  <c r="D82" i="3"/>
  <c r="D93" i="3" s="1"/>
  <c r="E77" i="3"/>
  <c r="F77" i="3" s="1"/>
  <c r="E74" i="3"/>
  <c r="F74" i="3" s="1"/>
  <c r="E69" i="3"/>
  <c r="F69" i="3" s="1"/>
  <c r="E59" i="3"/>
  <c r="F59" i="3" s="1"/>
  <c r="E51" i="3"/>
  <c r="F51" i="3" s="1"/>
  <c r="E43" i="3"/>
  <c r="F43" i="3" s="1"/>
  <c r="E33" i="3"/>
  <c r="F33" i="3" s="1"/>
  <c r="E23" i="3"/>
  <c r="F23" i="3" s="1"/>
  <c r="E17" i="3"/>
  <c r="F17" i="3" s="1"/>
  <c r="C77" i="3"/>
  <c r="C74" i="3"/>
  <c r="C69" i="3"/>
  <c r="C59" i="3"/>
  <c r="C51" i="3"/>
  <c r="C43" i="3"/>
  <c r="C33" i="3"/>
  <c r="C23" i="3"/>
  <c r="C17" i="3"/>
  <c r="C15" i="3" l="1"/>
  <c r="F82" i="3"/>
  <c r="C82" i="3"/>
  <c r="C16" i="3"/>
  <c r="E82" i="3"/>
  <c r="E15" i="3"/>
  <c r="F15" i="3" s="1"/>
  <c r="E16" i="3"/>
  <c r="F16" i="3" s="1"/>
  <c r="F92" i="3" l="1"/>
  <c r="E92" i="3" l="1"/>
  <c r="C92" i="3"/>
  <c r="C93" i="3" s="1"/>
  <c r="B74" i="3" l="1"/>
  <c r="B69" i="3"/>
  <c r="B59" i="3"/>
  <c r="B51" i="3"/>
  <c r="B43" i="3"/>
  <c r="B33" i="3"/>
  <c r="B23" i="3"/>
  <c r="B17" i="3"/>
  <c r="B82" i="3" l="1"/>
  <c r="B93" i="3" s="1"/>
  <c r="B16" i="3" l="1"/>
  <c r="B15" i="3" s="1"/>
  <c r="F93" i="3"/>
  <c r="E93" i="3" l="1"/>
</calcChain>
</file>

<file path=xl/sharedStrings.xml><?xml version="1.0" encoding="utf-8"?>
<sst xmlns="http://schemas.openxmlformats.org/spreadsheetml/2006/main" count="114" uniqueCount="110">
  <si>
    <t>Total General</t>
  </si>
  <si>
    <t>2-GASTOS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</si>
  <si>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</si>
  <si>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</si>
  <si>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</si>
  <si>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</si>
  <si>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</si>
  <si>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</si>
  <si>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2.2.3-VIÁTICOS</t>
  </si>
  <si>
    <t>2.2.7-SERVICIOS DE CONSERVACIÓN, REPARACIONES MENORES E INSTALACIONES TEMPORALES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</si>
  <si>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</si>
  <si>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</si>
  <si>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</si>
  <si>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</si>
  <si>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</si>
  <si>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</si>
  <si>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</si>
  <si>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</si>
  <si>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</si>
  <si>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</si>
  <si>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</si>
  <si>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2.6.3-EQUIPO E INSTRUMENTAL, CIENTÍFICO Y LABORATORIO</t>
  </si>
  <si>
    <t>2.2.6-SEGUROS</t>
  </si>
  <si>
    <t>2.6.4-VEHÍCULOS Y EQUIPO DE TRANSPORTE, TRACCIÓN Y ELEVACIÓN</t>
  </si>
  <si>
    <t>2.6.8 - BIENES INTANGIBLES</t>
  </si>
  <si>
    <t>2.6.9 - EDIFICIOS, ESTRUCTURAS, TIERRAS, TERRENOS Y OBJETOS DE VALOR</t>
  </si>
  <si>
    <t>2.7 - OBRAS</t>
  </si>
  <si>
    <t>2.7.1 - OBRAS EN EDIFICACIONES</t>
  </si>
  <si>
    <t>2.3.4-PRODUCTOS FARMACÉUTICOS</t>
  </si>
  <si>
    <t>2.4-TRANSFERENCIAS CORRIENTES</t>
  </si>
  <si>
    <t>2.4.7-TRANSFERENCIAS CORRIENTES AL SECTOR EXTERNO</t>
  </si>
  <si>
    <t>2.2.9-OTRAS CONTRATACIONES DE SERVICIOS</t>
  </si>
  <si>
    <t>2.2.2-PUBLICIDAD, IMPRESIÓN Y ENCUADERNACIÓN</t>
  </si>
  <si>
    <t>2.2.4-TRANSPORTE Y ALMACENAJE</t>
  </si>
  <si>
    <t>2.2.5-ALQUILERES Y RENTAS</t>
  </si>
  <si>
    <t>2.6.5-MAQUINARIA, OTROS EQUIPOS Y HERRAMIENTAS</t>
  </si>
  <si>
    <t xml:space="preserve"> </t>
  </si>
  <si>
    <t>2.6.6-EQUIPOS DE DEFENSA Y SEGURIDAD</t>
  </si>
  <si>
    <t>ENERO</t>
  </si>
  <si>
    <t>PRESUPUESTO INCIAL</t>
  </si>
  <si>
    <t xml:space="preserve">PRESUPUESTO MODIFICADO </t>
  </si>
  <si>
    <t>2.6.2 - MOBILIARIO Y EQUIPO EDUCACIONAL Y RECREATIVO</t>
  </si>
  <si>
    <t>2.1.4 - GRATIFICACIONES Y BONIFICACIONES</t>
  </si>
  <si>
    <t>Instituto Dominicano de Meteorología (INDOMET)</t>
  </si>
  <si>
    <t xml:space="preserve">Presupuesto de Gastos y Aplicaciones Financieras </t>
  </si>
  <si>
    <t>DETALLE</t>
  </si>
  <si>
    <t>PREPARADO POR:</t>
  </si>
  <si>
    <t>REVISADO POR:</t>
  </si>
  <si>
    <t>APROBADO POR:</t>
  </si>
  <si>
    <t>ING. GLORIA M. CEBALLOS G.</t>
  </si>
  <si>
    <t>Directora Ejecutiva</t>
  </si>
  <si>
    <t>2.1.3 - DIETAS Y GASTOS DE REPRESENTACIÓN</t>
  </si>
  <si>
    <t>2.3.8 - GASTOS QUE SE ASIGNARÁN DURANTE EL EJERCICIO (ART. 32 Y 33 LEY 423-06)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</si>
  <si>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</si>
  <si>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</si>
  <si>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</si>
  <si>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</si>
  <si>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</si>
  <si>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</si>
  <si>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</si>
  <si>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</si>
  <si>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</si>
  <si>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</si>
  <si>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</si>
  <si>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</si>
  <si>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</si>
  <si>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</si>
  <si>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</si>
  <si>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</si>
  <si>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</si>
  <si>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</si>
  <si>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</si>
  <si>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</si>
  <si>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</si>
  <si>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</si>
  <si>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</si>
  <si>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</si>
  <si>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</si>
  <si>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</si>
  <si>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</si>
  <si>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</si>
  <si>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</si>
  <si>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</si>
  <si>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</si>
  <si>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</si>
  <si>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</si>
  <si>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</si>
  <si>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</si>
  <si>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</si>
  <si>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</si>
  <si>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Ministerio de Medio Ambiente</t>
  </si>
  <si>
    <t>En RD$</t>
  </si>
  <si>
    <t>NOTAS:</t>
  </si>
  <si>
    <t xml:space="preserve">3. Se presenta la clasificación objetal del gasto al nivel de cuenta. </t>
  </si>
  <si>
    <t>4. Fecha de imputación: último día del mes analizado</t>
  </si>
  <si>
    <t xml:space="preserve">1. El gasto devengado se presenta de manera detallada por mes imputado. 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</si>
  <si>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</si>
  <si>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</si>
  <si>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</si>
  <si>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</si>
  <si>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</si>
  <si>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</si>
  <si>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</si>
  <si>
    <t>LIC. MERCEDES DE LA CRUZ</t>
  </si>
  <si>
    <t>Enc.  Div. De Contabilidad</t>
  </si>
  <si>
    <t>Año 2026</t>
  </si>
  <si>
    <t>TOTAL EJECUTADO</t>
  </si>
  <si>
    <t>FEBRERO</t>
  </si>
  <si>
    <t xml:space="preserve"> Enc.  Administrativo Financiero</t>
  </si>
  <si>
    <t>ING. FRANCISCO EMILIANO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</si>
</sst>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#,##0.0000000000000000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indexed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4" fillId="0" borderId="0"/>
    <xf numFmtId="164" fontId="17" fillId="0" borderId="0" applyFont="0" applyFill="0" applyBorder="0" applyAlignment="0" applyProtection="0"/>
  </cellStyleXfs>
  <cellXfs count="12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1" fillId="0" borderId="0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3" fontId="4" fillId="0" borderId="0" xfId="0" applyNumberFormat="1" applyFont="1" applyFill="1" applyBorder="1" applyAlignment="1">
      <alignment vertical="center"/>
    </xf>
    <xf numFmtId="43" fontId="4" fillId="0" borderId="0" xfId="0" applyNumberFormat="1" applyFont="1" applyBorder="1" applyAlignment="1">
      <alignment vertical="center"/>
    </xf>
    <xf numFmtId="43" fontId="0" fillId="0" borderId="0" xfId="0" applyNumberFormat="1"/>
    <xf numFmtId="43" fontId="12" fillId="0" borderId="0" xfId="0" applyNumberFormat="1" applyFont="1" applyFill="1" applyBorder="1" applyAlignment="1">
      <alignment horizontal="right" vertical="center"/>
    </xf>
    <xf numFmtId="43" fontId="5" fillId="0" borderId="0" xfId="0" applyNumberFormat="1" applyFont="1"/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/>
    <xf numFmtId="0" fontId="16" fillId="0" borderId="0" xfId="0" applyFont="1" applyBorder="1" applyAlignment="1"/>
    <xf numFmtId="0" fontId="10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20" fillId="0" borderId="0" xfId="0" applyFont="1" applyBorder="1" applyAlignment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ill="1" applyBorder="1"/>
    <xf numFmtId="0" fontId="21" fillId="0" borderId="0" xfId="0" applyFont="1" applyBorder="1" applyAlignment="1">
      <alignment vertical="center" wrapText="1"/>
    </xf>
    <xf numFmtId="165" fontId="18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164" fontId="0" fillId="0" borderId="0" xfId="3" applyFont="1" applyBorder="1" applyAlignment="1">
      <alignment vertical="center" wrapText="1"/>
    </xf>
    <xf numFmtId="4" fontId="0" fillId="0" borderId="0" xfId="0" applyNumberFormat="1" applyBorder="1"/>
    <xf numFmtId="164" fontId="26" fillId="0" borderId="0" xfId="3" applyFont="1" applyFill="1" applyBorder="1" applyAlignment="1">
      <alignment horizontal="center" vertical="center" wrapText="1"/>
    </xf>
    <xf numFmtId="164" fontId="27" fillId="0" borderId="0" xfId="3" applyFont="1" applyFill="1" applyBorder="1" applyAlignment="1">
      <alignment horizontal="right" vertical="center"/>
    </xf>
    <xf numFmtId="165" fontId="12" fillId="0" borderId="0" xfId="3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4" fontId="26" fillId="0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8" fillId="3" borderId="2" xfId="3" applyNumberFormat="1" applyFont="1" applyFill="1" applyBorder="1" applyAlignment="1">
      <alignment horizontal="right" vertical="center"/>
    </xf>
    <xf numFmtId="4" fontId="26" fillId="4" borderId="4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Border="1" applyAlignment="1">
      <alignment vertical="center"/>
    </xf>
    <xf numFmtId="4" fontId="26" fillId="4" borderId="6" xfId="0" applyNumberFormat="1" applyFont="1" applyFill="1" applyBorder="1" applyAlignment="1">
      <alignment vertical="center" wrapText="1"/>
    </xf>
    <xf numFmtId="43" fontId="18" fillId="3" borderId="6" xfId="1" applyNumberFormat="1" applyFont="1" applyFill="1" applyBorder="1" applyAlignment="1">
      <alignment horizontal="right" vertical="center"/>
    </xf>
    <xf numFmtId="49" fontId="18" fillId="3" borderId="5" xfId="0" applyNumberFormat="1" applyFont="1" applyFill="1" applyBorder="1" applyAlignment="1">
      <alignment horizontal="left" vertical="center"/>
    </xf>
    <xf numFmtId="0" fontId="26" fillId="4" borderId="5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 wrapText="1"/>
    </xf>
    <xf numFmtId="164" fontId="5" fillId="0" borderId="0" xfId="3" applyFont="1" applyFill="1" applyBorder="1" applyAlignment="1">
      <alignment horizontal="center" vertical="center" wrapText="1"/>
    </xf>
    <xf numFmtId="164" fontId="25" fillId="0" borderId="0" xfId="3" applyFont="1" applyFill="1" applyBorder="1" applyAlignment="1">
      <alignment horizontal="right" vertical="center"/>
    </xf>
    <xf numFmtId="165" fontId="0" fillId="0" borderId="0" xfId="0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64" fontId="0" fillId="0" borderId="0" xfId="3" applyFont="1" applyBorder="1" applyAlignment="1">
      <alignment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43" fontId="18" fillId="3" borderId="7" xfId="1" applyNumberFormat="1" applyFont="1" applyFill="1" applyBorder="1" applyAlignment="1">
      <alignment horizontal="right" vertical="center"/>
    </xf>
    <xf numFmtId="164" fontId="1" fillId="0" borderId="0" xfId="3" applyFont="1" applyBorder="1" applyAlignment="1">
      <alignment vertical="center" wrapTex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4" fontId="0" fillId="0" borderId="0" xfId="3" applyFont="1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 applyBorder="1"/>
    <xf numFmtId="4" fontId="5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164" fontId="0" fillId="0" borderId="0" xfId="3" applyFont="1" applyFill="1" applyBorder="1" applyAlignment="1">
      <alignment vertical="center" wrapText="1"/>
    </xf>
    <xf numFmtId="164" fontId="0" fillId="0" borderId="0" xfId="3" applyFont="1" applyFill="1" applyBorder="1"/>
    <xf numFmtId="43" fontId="1" fillId="0" borderId="0" xfId="0" applyNumberFormat="1" applyFont="1" applyFill="1" applyBorder="1"/>
    <xf numFmtId="4" fontId="0" fillId="0" borderId="0" xfId="0" applyNumberFormat="1" applyFill="1" applyBorder="1"/>
    <xf numFmtId="4" fontId="1" fillId="0" borderId="0" xfId="0" applyNumberFormat="1" applyFont="1" applyFill="1" applyBorder="1"/>
    <xf numFmtId="43" fontId="0" fillId="0" borderId="0" xfId="0" applyNumberFormat="1" applyFill="1" applyBorder="1"/>
    <xf numFmtId="166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/>
    <xf numFmtId="4" fontId="0" fillId="0" borderId="0" xfId="0" applyNumberFormat="1" applyFill="1"/>
    <xf numFmtId="0" fontId="0" fillId="0" borderId="0" xfId="0" applyAlignment="1">
      <alignment horizontal="center"/>
    </xf>
    <xf numFmtId="4" fontId="26" fillId="4" borderId="7" xfId="0" applyNumberFormat="1" applyFont="1" applyFill="1" applyBorder="1" applyAlignment="1">
      <alignment vertical="center" wrapText="1"/>
    </xf>
    <xf numFmtId="164" fontId="0" fillId="0" borderId="0" xfId="3" applyFont="1" applyBorder="1" applyAlignment="1">
      <alignment horizontal="center" vertical="center"/>
    </xf>
    <xf numFmtId="0" fontId="0" fillId="0" borderId="0" xfId="3" applyNumberFormat="1" applyFont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/>
    </xf>
    <xf numFmtId="0" fontId="4" fillId="0" borderId="0" xfId="3" applyNumberFormat="1" applyFont="1" applyFill="1" applyBorder="1" applyAlignment="1">
      <alignment vertical="center"/>
    </xf>
    <xf numFmtId="0" fontId="0" fillId="0" borderId="0" xfId="3" applyNumberFormat="1" applyFont="1" applyBorder="1"/>
    <xf numFmtId="0" fontId="0" fillId="0" borderId="0" xfId="3" applyNumberFormat="1" applyFont="1" applyBorder="1" applyAlignment="1">
      <alignment vertical="center"/>
    </xf>
    <xf numFmtId="0" fontId="1" fillId="0" borderId="0" xfId="3" applyNumberFormat="1" applyFont="1" applyBorder="1" applyAlignment="1">
      <alignment horizontal="center" vertical="center"/>
    </xf>
    <xf numFmtId="0" fontId="0" fillId="0" borderId="0" xfId="3" applyNumberFormat="1" applyFont="1"/>
    <xf numFmtId="0" fontId="4" fillId="0" borderId="0" xfId="3" applyNumberFormat="1" applyFont="1" applyBorder="1" applyAlignment="1">
      <alignment vertical="center"/>
    </xf>
    <xf numFmtId="0" fontId="12" fillId="0" borderId="0" xfId="3" applyNumberFormat="1" applyFont="1" applyFill="1" applyBorder="1" applyAlignment="1">
      <alignment horizontal="right" vertical="center"/>
    </xf>
    <xf numFmtId="0" fontId="11" fillId="0" borderId="0" xfId="3" applyNumberFormat="1" applyFont="1" applyFill="1" applyBorder="1" applyAlignment="1">
      <alignment horizontal="right" vertical="center"/>
    </xf>
    <xf numFmtId="164" fontId="2" fillId="0" borderId="0" xfId="3" applyFont="1" applyFill="1" applyBorder="1" applyAlignment="1">
      <alignment horizontal="center" vertical="center"/>
    </xf>
    <xf numFmtId="164" fontId="0" fillId="0" borderId="0" xfId="3" applyFont="1" applyAlignment="1">
      <alignment horizontal="center"/>
    </xf>
    <xf numFmtId="43" fontId="18" fillId="3" borderId="5" xfId="1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 wrapText="1"/>
    </xf>
    <xf numFmtId="0" fontId="23" fillId="0" borderId="0" xfId="3" applyNumberFormat="1" applyFont="1" applyBorder="1" applyAlignment="1">
      <alignment horizontal="center" vertical="center"/>
    </xf>
    <xf numFmtId="164" fontId="10" fillId="0" borderId="0" xfId="3" applyFont="1" applyFill="1" applyBorder="1" applyAlignment="1">
      <alignment horizontal="center" vertical="center" wrapText="1"/>
    </xf>
    <xf numFmtId="164" fontId="9" fillId="0" borderId="0" xfId="3" applyFont="1" applyFill="1" applyBorder="1" applyAlignment="1">
      <alignment horizontal="center" vertical="center" wrapText="1"/>
    </xf>
    <xf numFmtId="164" fontId="20" fillId="2" borderId="6" xfId="3" applyFont="1" applyFill="1" applyBorder="1" applyAlignment="1">
      <alignment horizontal="center" vertical="center" wrapText="1"/>
    </xf>
    <xf numFmtId="165" fontId="1" fillId="0" borderId="0" xfId="3" applyNumberFormat="1" applyFont="1" applyBorder="1" applyAlignment="1">
      <alignment vertical="center" wrapText="1"/>
    </xf>
    <xf numFmtId="164" fontId="17" fillId="0" borderId="0" xfId="3" applyFont="1" applyBorder="1" applyAlignment="1">
      <alignment vertical="center" wrapText="1"/>
    </xf>
    <xf numFmtId="0" fontId="2" fillId="2" borderId="4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1" fillId="0" borderId="0" xfId="3" applyFont="1" applyBorder="1" applyAlignment="1">
      <alignment horizontal="right"/>
    </xf>
    <xf numFmtId="0" fontId="23" fillId="0" borderId="0" xfId="3" applyNumberFormat="1" applyFont="1" applyBorder="1" applyAlignment="1">
      <alignment horizontal="center" vertical="center"/>
    </xf>
    <xf numFmtId="0" fontId="24" fillId="0" borderId="0" xfId="3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1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742951</xdr:colOff>
      <xdr:row>7</xdr:row>
      <xdr:rowOff>114300</xdr:rowOff>
    </xdr:from>
    <xdr:to>
      <xdr:col>6</xdr:col>
      <xdr:colOff>1000387</xdr:colOff>
      <xdr:row>7</xdr:row>
      <xdr:rowOff>117167</xdr:rowOff>
    </xdr:to>
    <xdr:pic>
      <xdr:nvPicPr>
        <xdr:cNvPr id="9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6" y="114300"/>
          <a:ext cx="1079754" cy="28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752474</xdr:colOff>
      <xdr:row>2</xdr:row>
      <xdr:rowOff>85724</xdr:rowOff>
    </xdr:from>
    <xdr:to>
      <xdr:col>5</xdr:col>
      <xdr:colOff>581024</xdr:colOff>
      <xdr:row>3</xdr:row>
      <xdr:rowOff>47624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172699" y="666749"/>
          <a:ext cx="638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/>
        <a:lstStyle/>
        <a:p>
          <a:pPr>
            <a:spcAft>
              <a:spcPts val="0"/>
            </a:spcAft>
          </a:pPr>
          <a:endParaRPr lang="es-D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148166</xdr:colOff>
      <xdr:row>0</xdr:row>
      <xdr:rowOff>84667</xdr:rowOff>
    </xdr:from>
    <xdr:to>
      <xdr:col>4</xdr:col>
      <xdr:colOff>95250</xdr:colOff>
      <xdr:row>5</xdr:row>
      <xdr:rowOff>101599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82" t="20135" r="36444" b="11650"/>
        <a:stretch/>
      </xdr:blipFill>
      <xdr:spPr bwMode="auto">
        <a:xfrm>
          <a:off x="2878666" y="84667"/>
          <a:ext cx="3619501" cy="115993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45" zoomScaleNormal="100" zoomScaleSheetLayoutView="80" workbookViewId="0">
      <selection activeCell="G74" sqref="G74"/>
    </sheetView>
  </sheetViews>
  <sheetFormatPr baseColWidth="10" defaultColWidth="9.140625" defaultRowHeight="15" x14ac:dyDescent="0.25"/>
  <cols>
    <col min="1" max="1" width="41" customWidth="1"/>
    <col min="2" max="2" width="19.7109375" customWidth="1"/>
    <col min="3" max="3" width="17.42578125" customWidth="1"/>
    <col min="4" max="4" width="17.85546875" customWidth="1"/>
    <col min="5" max="5" width="17.5703125" style="105" customWidth="1"/>
    <col min="6" max="6" width="17" customWidth="1"/>
    <col min="7" max="7" width="16.42578125" customWidth="1"/>
    <col min="8" max="8" width="19" customWidth="1"/>
    <col min="9" max="9" width="13.28515625" customWidth="1"/>
    <col min="10" max="10" width="16.28515625" customWidth="1"/>
  </cols>
  <sheetData>
    <row r="1" spans="1:11" x14ac:dyDescent="0.25">
      <c r="A1" s="14"/>
      <c r="B1" s="14"/>
      <c r="C1" s="14"/>
      <c r="D1" s="14"/>
      <c r="E1" s="99"/>
      <c r="F1" s="14"/>
    </row>
    <row r="2" spans="1:11" ht="15.75" x14ac:dyDescent="0.25">
      <c r="A2" s="14"/>
      <c r="B2" s="15"/>
      <c r="C2" s="15"/>
      <c r="D2" s="15"/>
      <c r="E2" s="99"/>
      <c r="F2" s="14"/>
    </row>
    <row r="3" spans="1:11" ht="15.75" x14ac:dyDescent="0.25">
      <c r="A3" s="14"/>
      <c r="B3" s="15"/>
      <c r="C3" s="15"/>
      <c r="D3" s="15"/>
      <c r="E3" s="99"/>
      <c r="F3" s="14"/>
    </row>
    <row r="4" spans="1:11" ht="22.5" customHeight="1" x14ac:dyDescent="0.25">
      <c r="B4" s="38"/>
      <c r="C4" s="38"/>
      <c r="D4" s="38"/>
      <c r="E4" s="99"/>
      <c r="F4" s="14"/>
    </row>
    <row r="5" spans="1:11" ht="21" customHeight="1" x14ac:dyDescent="0.25">
      <c r="B5" s="38"/>
      <c r="C5" s="38"/>
      <c r="D5" s="38"/>
      <c r="E5" s="99"/>
      <c r="F5" s="14"/>
    </row>
    <row r="6" spans="1:11" ht="13.5" customHeight="1" x14ac:dyDescent="0.25">
      <c r="B6" s="38"/>
      <c r="C6" s="38"/>
      <c r="D6" s="38"/>
      <c r="E6" s="99"/>
      <c r="F6" s="14"/>
    </row>
    <row r="7" spans="1:11" ht="21" customHeight="1" x14ac:dyDescent="0.25">
      <c r="A7" s="122" t="s">
        <v>90</v>
      </c>
      <c r="B7" s="122"/>
      <c r="C7" s="122"/>
      <c r="D7" s="122"/>
      <c r="E7" s="122"/>
      <c r="F7" s="122"/>
    </row>
    <row r="8" spans="1:11" ht="17.25" customHeight="1" x14ac:dyDescent="0.25">
      <c r="A8" s="122" t="s">
        <v>43</v>
      </c>
      <c r="B8" s="122"/>
      <c r="C8" s="122"/>
      <c r="D8" s="122"/>
      <c r="E8" s="122"/>
      <c r="F8" s="122"/>
    </row>
    <row r="9" spans="1:11" ht="16.5" customHeight="1" x14ac:dyDescent="0.25">
      <c r="A9" s="123" t="s">
        <v>105</v>
      </c>
      <c r="B9" s="123"/>
      <c r="C9" s="123"/>
      <c r="D9" s="123"/>
      <c r="E9" s="123"/>
      <c r="F9" s="123"/>
    </row>
    <row r="10" spans="1:11" ht="15" customHeight="1" x14ac:dyDescent="0.25">
      <c r="A10" s="123" t="s">
        <v>44</v>
      </c>
      <c r="B10" s="123"/>
      <c r="C10" s="123"/>
      <c r="D10" s="123"/>
      <c r="E10" s="123"/>
      <c r="F10" s="123"/>
      <c r="G10" s="11"/>
    </row>
    <row r="11" spans="1:11" ht="11.25" customHeight="1" x14ac:dyDescent="0.25">
      <c r="A11" s="121" t="s">
        <v>36</v>
      </c>
      <c r="B11" s="121"/>
      <c r="C11" s="121"/>
      <c r="D11" s="121"/>
      <c r="E11" s="100"/>
      <c r="F11" s="14"/>
    </row>
    <row r="12" spans="1:11" x14ac:dyDescent="0.25">
      <c r="A12" s="120" t="s">
        <v>91</v>
      </c>
      <c r="B12" s="120"/>
      <c r="C12" s="120"/>
      <c r="D12" s="120"/>
      <c r="E12" s="120"/>
      <c r="F12" s="120"/>
      <c r="H12" s="13"/>
    </row>
    <row r="13" spans="1:11" ht="5.25" customHeight="1" thickBot="1" x14ac:dyDescent="0.3">
      <c r="A13" s="28"/>
      <c r="B13" s="28"/>
      <c r="C13" s="28"/>
      <c r="D13" s="28"/>
      <c r="E13" s="100"/>
      <c r="F13" s="14"/>
    </row>
    <row r="14" spans="1:11" ht="32.25" thickBot="1" x14ac:dyDescent="0.3">
      <c r="A14" s="53" t="s">
        <v>45</v>
      </c>
      <c r="B14" s="54" t="s">
        <v>39</v>
      </c>
      <c r="C14" s="54" t="s">
        <v>40</v>
      </c>
      <c r="D14" s="55" t="s">
        <v>38</v>
      </c>
      <c r="E14" s="55" t="s">
        <v>107</v>
      </c>
      <c r="F14" s="119" t="s">
        <v>106</v>
      </c>
      <c r="G14" s="68"/>
      <c r="H14" s="83"/>
      <c r="I14" s="25"/>
      <c r="J14" s="19"/>
      <c r="K14" s="19"/>
    </row>
    <row r="15" spans="1:11" x14ac:dyDescent="0.25">
      <c r="A15" s="42" t="s">
        <v>0</v>
      </c>
      <c r="B15" s="47">
        <f>+B16</f>
        <v>266985449</v>
      </c>
      <c r="C15" s="39">
        <f>+C17+C23+C33+C43+C51+C59+C69+C74+C77</f>
        <v>40000000</v>
      </c>
      <c r="D15" s="48">
        <f>+D17+D23+D33+D43+D51+D59+D69+D74+D77</f>
        <v>15570420.560000001</v>
      </c>
      <c r="E15" s="48">
        <f>+E17+E23+E33+E43+E51+E59+E69+E74+E77</f>
        <v>19741529.259999998</v>
      </c>
      <c r="F15" s="75">
        <f>+D15+E15</f>
        <v>35311949.82</v>
      </c>
      <c r="G15" s="45"/>
      <c r="H15" s="45"/>
      <c r="I15" s="46"/>
      <c r="J15" s="33"/>
      <c r="K15" s="33"/>
    </row>
    <row r="16" spans="1:11" s="37" customFormat="1" x14ac:dyDescent="0.25">
      <c r="A16" s="65" t="s">
        <v>1</v>
      </c>
      <c r="B16" s="47">
        <f>+B17+B23+B33+B43+B59+B69</f>
        <v>266985449</v>
      </c>
      <c r="C16" s="39">
        <f>+C17+C23+C33+C43+C51+C59+C69+C74+C77</f>
        <v>40000000</v>
      </c>
      <c r="D16" s="48">
        <f>+D17+D23+D33+D43+D51+D59+D69+D74</f>
        <v>15570420.560000001</v>
      </c>
      <c r="E16" s="48">
        <f>+E17+E23+E33+E43+E51+E59+E69+E74</f>
        <v>19741529.259999998</v>
      </c>
      <c r="F16" s="75">
        <f>+D16+E16</f>
        <v>35311949.82</v>
      </c>
      <c r="G16" s="86"/>
      <c r="H16" s="86"/>
    </row>
    <row r="17" spans="1:11" s="36" customFormat="1" ht="23.25" customHeight="1" x14ac:dyDescent="0.25">
      <c r="A17" s="65" t="s">
        <v>2</v>
      </c>
      <c r="B17" s="47">
        <f>+B18+B19+B20+B21+B22</f>
        <v>218490000</v>
      </c>
      <c r="C17" s="39">
        <f>+C18+C19+C20+C21+C22</f>
        <v>7000000</v>
      </c>
      <c r="D17" s="48">
        <f>+D18+D19+D20+D21+D22</f>
        <v>14867795.810000001</v>
      </c>
      <c r="E17" s="48">
        <f>+E18+E19+E20+E21+E22</f>
        <v>14994955.09</v>
      </c>
      <c r="F17" s="75">
        <f>+D17+E17</f>
        <v>29862750.899999999</v>
      </c>
      <c r="G17" s="86"/>
      <c r="H17" s="86"/>
      <c r="I17" s="37"/>
      <c r="J17" s="37"/>
      <c r="K17" s="37"/>
    </row>
    <row r="18" spans="1:11" s="37" customFormat="1" x14ac:dyDescent="0.25">
      <c r="A18" s="79" t="s">
        <v>3</v>
      </c>
      <c r="B18" s="66">
        <v>163420000</v>
      </c>
      <c r="C18" s="49">
        <v>7000000</v>
      </c>
      <c r="D18" s="67">
        <v>11875043.17</v>
      </c>
      <c r="E18" s="124">
        <v>11975043.17</v>
      </c>
      <c r="F18" s="118">
        <f>+D18+E18</f>
        <v>23850086.34</v>
      </c>
      <c r="G18" s="86"/>
      <c r="H18" s="86"/>
    </row>
    <row r="19" spans="1:11" s="37" customFormat="1" ht="15" customHeight="1" x14ac:dyDescent="0.25">
      <c r="A19" s="79" t="s">
        <v>4</v>
      </c>
      <c r="B19" s="66">
        <v>29870000</v>
      </c>
      <c r="C19" s="49">
        <v>0</v>
      </c>
      <c r="D19" s="67">
        <v>1196390</v>
      </c>
      <c r="E19" s="124">
        <v>1206390</v>
      </c>
      <c r="F19" s="118">
        <f>+D19+E19</f>
        <v>2402780</v>
      </c>
      <c r="G19" s="86"/>
      <c r="I19" s="87"/>
      <c r="J19" s="88"/>
    </row>
    <row r="20" spans="1:11" s="37" customFormat="1" ht="15" customHeight="1" x14ac:dyDescent="0.25">
      <c r="A20" s="79" t="s">
        <v>51</v>
      </c>
      <c r="B20" s="49">
        <v>0</v>
      </c>
      <c r="C20" s="49">
        <v>0</v>
      </c>
      <c r="D20" s="49">
        <v>0</v>
      </c>
      <c r="E20" s="49">
        <v>0</v>
      </c>
      <c r="F20" s="117">
        <f>+D20+E20</f>
        <v>0</v>
      </c>
      <c r="G20" s="86"/>
      <c r="I20" s="89"/>
      <c r="J20" s="90"/>
    </row>
    <row r="21" spans="1:11" s="37" customFormat="1" ht="15" customHeight="1" x14ac:dyDescent="0.25">
      <c r="A21" s="79" t="s">
        <v>42</v>
      </c>
      <c r="B21" s="49">
        <v>0</v>
      </c>
      <c r="C21" s="49">
        <v>0</v>
      </c>
      <c r="D21" s="49">
        <v>0</v>
      </c>
      <c r="E21" s="49">
        <v>0</v>
      </c>
      <c r="F21" s="117">
        <f>+E21+D21</f>
        <v>0</v>
      </c>
      <c r="G21" s="86"/>
      <c r="I21" s="89"/>
      <c r="J21" s="90"/>
    </row>
    <row r="22" spans="1:11" s="37" customFormat="1" ht="21.75" customHeight="1" x14ac:dyDescent="0.25">
      <c r="A22" s="79" t="s">
        <v>5</v>
      </c>
      <c r="B22" s="66">
        <v>25200000</v>
      </c>
      <c r="C22" s="49">
        <v>0</v>
      </c>
      <c r="D22" s="67">
        <v>1796362.64</v>
      </c>
      <c r="E22" s="124">
        <v>1813521.92</v>
      </c>
      <c r="F22" s="117">
        <f>+D22+E22</f>
        <v>3609884.5599999996</v>
      </c>
      <c r="G22" s="86"/>
      <c r="I22" s="89"/>
      <c r="J22" s="91"/>
      <c r="K22" s="36"/>
    </row>
    <row r="23" spans="1:11" s="36" customFormat="1" ht="19.5" customHeight="1" x14ac:dyDescent="0.25">
      <c r="A23" s="65" t="s">
        <v>6</v>
      </c>
      <c r="B23" s="47">
        <f>+B24+B25+B26+B27+B28+B29+B30+B31+B32</f>
        <v>21868000</v>
      </c>
      <c r="C23" s="39">
        <f>+C24+C25+C26+C27+C28+C29+C30+C31+C32</f>
        <v>7000000</v>
      </c>
      <c r="D23" s="48">
        <f>+D24+D25+D26+D27+D28+D29+D30+D31+D32</f>
        <v>687256.12</v>
      </c>
      <c r="E23" s="48">
        <f>+E24+E25+E26+E27+E28+E29+E30+E31+E32</f>
        <v>283640.87</v>
      </c>
      <c r="F23" s="117">
        <f>+D23+E23</f>
        <v>970896.99</v>
      </c>
      <c r="G23" s="86"/>
      <c r="H23" s="37"/>
      <c r="I23" s="89"/>
      <c r="J23" s="91"/>
      <c r="K23" s="37"/>
    </row>
    <row r="24" spans="1:11" s="93" customFormat="1" x14ac:dyDescent="0.25">
      <c r="A24" s="80" t="s">
        <v>7</v>
      </c>
      <c r="B24" s="66">
        <v>7000000</v>
      </c>
      <c r="C24" s="49">
        <v>0</v>
      </c>
      <c r="D24" s="67">
        <v>540632.53</v>
      </c>
      <c r="E24" s="124">
        <v>73581.77</v>
      </c>
      <c r="F24" s="117">
        <f>+D24+E24</f>
        <v>614214.30000000005</v>
      </c>
      <c r="G24" s="86"/>
      <c r="H24" s="37"/>
      <c r="I24" s="89"/>
      <c r="J24" s="92"/>
      <c r="K24" s="37"/>
    </row>
    <row r="25" spans="1:11" s="37" customFormat="1" ht="16.5" customHeight="1" x14ac:dyDescent="0.25">
      <c r="A25" s="80" t="s">
        <v>32</v>
      </c>
      <c r="B25" s="66">
        <v>648000</v>
      </c>
      <c r="C25" s="49">
        <v>0</v>
      </c>
      <c r="D25" s="49">
        <v>0</v>
      </c>
      <c r="E25" s="49">
        <v>0</v>
      </c>
      <c r="F25" s="117">
        <f>+D25+E25</f>
        <v>0</v>
      </c>
      <c r="G25" s="86"/>
      <c r="I25" s="91"/>
      <c r="J25" s="88"/>
    </row>
    <row r="26" spans="1:11" s="37" customFormat="1" ht="18" customHeight="1" x14ac:dyDescent="0.25">
      <c r="A26" s="80" t="s">
        <v>8</v>
      </c>
      <c r="B26" s="66">
        <v>4020000</v>
      </c>
      <c r="C26" s="49">
        <v>0</v>
      </c>
      <c r="D26" s="49">
        <v>0</v>
      </c>
      <c r="E26" s="124">
        <v>210059.1</v>
      </c>
      <c r="F26" s="117">
        <f>+D26+E26</f>
        <v>210059.1</v>
      </c>
      <c r="G26" s="86"/>
      <c r="H26" s="86"/>
      <c r="J26" s="93"/>
      <c r="K26" s="36"/>
    </row>
    <row r="27" spans="1:11" s="37" customFormat="1" ht="16.5" customHeight="1" x14ac:dyDescent="0.25">
      <c r="A27" s="80" t="s">
        <v>33</v>
      </c>
      <c r="B27" s="66">
        <v>640000</v>
      </c>
      <c r="C27" s="49">
        <v>7000000</v>
      </c>
      <c r="D27" s="49">
        <v>0</v>
      </c>
      <c r="E27" s="49">
        <v>0</v>
      </c>
      <c r="F27" s="117">
        <f>+D27+E27</f>
        <v>0</v>
      </c>
      <c r="G27" s="86"/>
      <c r="H27" s="86"/>
      <c r="K27" s="93"/>
    </row>
    <row r="28" spans="1:11" s="37" customFormat="1" x14ac:dyDescent="0.25">
      <c r="A28" s="80" t="s">
        <v>34</v>
      </c>
      <c r="B28" s="66">
        <v>124000</v>
      </c>
      <c r="C28" s="49">
        <v>0</v>
      </c>
      <c r="D28" s="49">
        <v>0</v>
      </c>
      <c r="E28" s="49">
        <v>0</v>
      </c>
      <c r="F28" s="117">
        <f>+D28+E28</f>
        <v>0</v>
      </c>
      <c r="G28" s="86"/>
      <c r="H28" s="86"/>
    </row>
    <row r="29" spans="1:11" s="37" customFormat="1" x14ac:dyDescent="0.25">
      <c r="A29" s="80" t="s">
        <v>22</v>
      </c>
      <c r="B29" s="66">
        <v>1020000</v>
      </c>
      <c r="C29" s="49">
        <v>0</v>
      </c>
      <c r="D29" s="49">
        <v>1680</v>
      </c>
      <c r="E29" s="49"/>
      <c r="F29" s="117">
        <f>+D29+E29</f>
        <v>1680</v>
      </c>
      <c r="G29" s="86"/>
      <c r="H29" s="86"/>
    </row>
    <row r="30" spans="1:11" s="37" customFormat="1" ht="27" customHeight="1" x14ac:dyDescent="0.25">
      <c r="A30" s="80" t="s">
        <v>9</v>
      </c>
      <c r="B30" s="66">
        <v>3480000</v>
      </c>
      <c r="C30" s="49">
        <v>0</v>
      </c>
      <c r="D30" s="49">
        <v>59590</v>
      </c>
      <c r="E30" s="49"/>
      <c r="F30" s="117">
        <f>+D30+E30</f>
        <v>59590</v>
      </c>
      <c r="G30" s="86"/>
      <c r="H30" s="86"/>
      <c r="I30" s="36"/>
    </row>
    <row r="31" spans="1:11" s="37" customFormat="1" ht="24" x14ac:dyDescent="0.25">
      <c r="A31" s="80" t="s">
        <v>10</v>
      </c>
      <c r="B31" s="66">
        <v>2176000</v>
      </c>
      <c r="C31" s="49">
        <v>0</v>
      </c>
      <c r="D31" s="49">
        <v>85353.59</v>
      </c>
      <c r="E31" s="49"/>
      <c r="F31" s="117">
        <f>+D31+E31</f>
        <v>85353.59</v>
      </c>
      <c r="G31" s="86"/>
      <c r="H31" s="86"/>
      <c r="I31" s="36"/>
    </row>
    <row r="32" spans="1:11" s="37" customFormat="1" x14ac:dyDescent="0.25">
      <c r="A32" s="80" t="s">
        <v>31</v>
      </c>
      <c r="B32" s="66">
        <v>2760000</v>
      </c>
      <c r="C32" s="49">
        <v>0</v>
      </c>
      <c r="D32" s="49">
        <v>0</v>
      </c>
      <c r="E32" s="49">
        <v>0</v>
      </c>
      <c r="F32" s="117">
        <f>+D32+E32</f>
        <v>0</v>
      </c>
      <c r="G32" s="86"/>
      <c r="H32" s="86"/>
    </row>
    <row r="33" spans="1:11" s="36" customFormat="1" ht="17.25" customHeight="1" x14ac:dyDescent="0.25">
      <c r="A33" s="65" t="s">
        <v>11</v>
      </c>
      <c r="B33" s="47">
        <f>+B34+B35+B36+B37+B38+B39+B40+B41+B42</f>
        <v>18283449</v>
      </c>
      <c r="C33" s="39">
        <f>+C34+C35+C36+C37+C38+C39+C40+C41+C42</f>
        <v>0</v>
      </c>
      <c r="D33" s="39">
        <f>+D34+D35+D36+D37+D38+D39+D40+D41+D42</f>
        <v>15368.63</v>
      </c>
      <c r="E33" s="39">
        <f>+E34+E35+E36+E37+E38+E39+E40+E41+E42</f>
        <v>142357.56</v>
      </c>
      <c r="F33" s="117">
        <f>+D33+E33</f>
        <v>157726.19</v>
      </c>
      <c r="G33" s="86"/>
      <c r="H33" s="86"/>
      <c r="J33" s="37"/>
      <c r="K33" s="37"/>
    </row>
    <row r="34" spans="1:11" s="36" customFormat="1" ht="18.75" customHeight="1" x14ac:dyDescent="0.25">
      <c r="A34" s="80" t="s">
        <v>12</v>
      </c>
      <c r="B34" s="66">
        <v>840000</v>
      </c>
      <c r="C34" s="49">
        <v>0</v>
      </c>
      <c r="D34" s="49">
        <v>0</v>
      </c>
      <c r="E34" s="49">
        <v>0</v>
      </c>
      <c r="F34" s="117">
        <f>+D34+E34</f>
        <v>0</v>
      </c>
      <c r="G34" s="86"/>
      <c r="H34" s="86"/>
      <c r="I34" s="37"/>
      <c r="J34" s="37"/>
      <c r="K34" s="37"/>
    </row>
    <row r="35" spans="1:11" s="37" customFormat="1" ht="18" customHeight="1" x14ac:dyDescent="0.25">
      <c r="A35" s="80" t="s">
        <v>13</v>
      </c>
      <c r="B35" s="66">
        <v>420000</v>
      </c>
      <c r="C35" s="49">
        <v>0</v>
      </c>
      <c r="D35" s="49">
        <v>0</v>
      </c>
      <c r="E35" s="124">
        <v>0.01</v>
      </c>
      <c r="F35" s="117">
        <f>+D35+E35</f>
        <v>0.01</v>
      </c>
      <c r="G35" s="86"/>
      <c r="H35" s="86"/>
      <c r="J35" s="36"/>
    </row>
    <row r="36" spans="1:11" s="37" customFormat="1" x14ac:dyDescent="0.25">
      <c r="A36" s="80" t="s">
        <v>14</v>
      </c>
      <c r="B36" s="66">
        <v>660249</v>
      </c>
      <c r="C36" s="49">
        <v>0</v>
      </c>
      <c r="D36" s="49">
        <v>0</v>
      </c>
      <c r="E36" s="124">
        <v>0.01</v>
      </c>
      <c r="F36" s="117">
        <f>+D36+E36</f>
        <v>0.01</v>
      </c>
      <c r="G36" s="86"/>
      <c r="H36" s="86"/>
      <c r="J36" s="36"/>
      <c r="K36" s="36"/>
    </row>
    <row r="37" spans="1:11" s="37" customFormat="1" x14ac:dyDescent="0.25">
      <c r="A37" s="80" t="s">
        <v>28</v>
      </c>
      <c r="B37" s="66">
        <v>100000</v>
      </c>
      <c r="C37" s="49">
        <v>0</v>
      </c>
      <c r="D37" s="49">
        <v>0</v>
      </c>
      <c r="E37" s="49">
        <v>0</v>
      </c>
      <c r="F37" s="117">
        <f>+D37+E37</f>
        <v>0</v>
      </c>
      <c r="G37" s="86"/>
      <c r="H37" s="86"/>
      <c r="K37" s="36"/>
    </row>
    <row r="38" spans="1:11" s="37" customFormat="1" x14ac:dyDescent="0.25">
      <c r="A38" s="80" t="s">
        <v>15</v>
      </c>
      <c r="B38" s="66">
        <v>900000</v>
      </c>
      <c r="C38" s="49">
        <v>0</v>
      </c>
      <c r="D38" s="49">
        <v>0</v>
      </c>
      <c r="E38" s="49">
        <v>0</v>
      </c>
      <c r="F38" s="117">
        <f>+D38+E38</f>
        <v>0</v>
      </c>
      <c r="G38" s="86"/>
      <c r="H38" s="86"/>
    </row>
    <row r="39" spans="1:11" s="37" customFormat="1" ht="20.25" customHeight="1" x14ac:dyDescent="0.25">
      <c r="A39" s="80" t="s">
        <v>16</v>
      </c>
      <c r="B39" s="66">
        <v>2880000</v>
      </c>
      <c r="C39" s="49">
        <v>0</v>
      </c>
      <c r="D39" s="49">
        <v>0</v>
      </c>
      <c r="E39" s="49">
        <v>0</v>
      </c>
      <c r="F39" s="117">
        <f>+D39+E39</f>
        <v>0</v>
      </c>
      <c r="G39" s="86"/>
      <c r="H39" s="86"/>
    </row>
    <row r="40" spans="1:11" s="37" customFormat="1" ht="27.75" customHeight="1" x14ac:dyDescent="0.25">
      <c r="A40" s="80" t="s">
        <v>17</v>
      </c>
      <c r="B40" s="66">
        <v>8755200</v>
      </c>
      <c r="C40" s="49">
        <v>0</v>
      </c>
      <c r="D40" s="49">
        <v>0</v>
      </c>
      <c r="E40" s="49">
        <v>0</v>
      </c>
      <c r="F40" s="117">
        <f>+D40+E40</f>
        <v>0</v>
      </c>
      <c r="G40" s="86"/>
      <c r="H40" s="86"/>
    </row>
    <row r="41" spans="1:11" s="37" customFormat="1" ht="21.75" customHeight="1" x14ac:dyDescent="0.25">
      <c r="A41" s="80" t="s">
        <v>52</v>
      </c>
      <c r="B41" s="49">
        <v>0</v>
      </c>
      <c r="C41" s="49">
        <v>0</v>
      </c>
      <c r="D41" s="49">
        <v>0</v>
      </c>
      <c r="E41" s="49">
        <v>0</v>
      </c>
      <c r="F41" s="117">
        <f>+D41+E41</f>
        <v>0</v>
      </c>
      <c r="G41" s="86"/>
      <c r="H41" s="86"/>
      <c r="K41" s="36"/>
    </row>
    <row r="42" spans="1:11" s="37" customFormat="1" x14ac:dyDescent="0.25">
      <c r="A42" s="80" t="s">
        <v>18</v>
      </c>
      <c r="B42" s="66">
        <v>3728000</v>
      </c>
      <c r="C42" s="49">
        <v>0</v>
      </c>
      <c r="D42" s="49">
        <v>15368.63</v>
      </c>
      <c r="E42" s="124">
        <v>142357.54</v>
      </c>
      <c r="F42" s="117">
        <f>+D42+E42</f>
        <v>157726.17000000001</v>
      </c>
      <c r="G42" s="86"/>
      <c r="H42" s="86"/>
    </row>
    <row r="43" spans="1:11" s="36" customFormat="1" ht="18.75" customHeight="1" x14ac:dyDescent="0.25">
      <c r="A43" s="65" t="s">
        <v>29</v>
      </c>
      <c r="B43" s="47">
        <f>+B44+B45+B46+B47+B48+B49+B50</f>
        <v>2000000</v>
      </c>
      <c r="C43" s="39">
        <f>+C44+C45+C46+C47+C48+C49+C50</f>
        <v>0</v>
      </c>
      <c r="D43" s="39">
        <f>+D44+D45+D46+D47+D48+D49+D50</f>
        <v>0</v>
      </c>
      <c r="E43" s="39">
        <f>+E44+E45+E46+E47+E48+E49+E50</f>
        <v>4320575.74</v>
      </c>
      <c r="F43" s="117">
        <f>+D43+E43</f>
        <v>4320575.74</v>
      </c>
      <c r="G43" s="86"/>
      <c r="H43" s="86"/>
      <c r="I43" s="37"/>
      <c r="J43" s="37"/>
      <c r="K43" s="37"/>
    </row>
    <row r="44" spans="1:11" s="37" customFormat="1" ht="19.5" customHeight="1" x14ac:dyDescent="0.25">
      <c r="A44" s="80" t="s">
        <v>53</v>
      </c>
      <c r="B44" s="49">
        <v>0</v>
      </c>
      <c r="C44" s="49">
        <v>0</v>
      </c>
      <c r="D44" s="49">
        <v>0</v>
      </c>
      <c r="E44" s="49">
        <v>0</v>
      </c>
      <c r="F44" s="117">
        <f>+D44+E44</f>
        <v>0</v>
      </c>
      <c r="G44" s="86"/>
      <c r="H44" s="86"/>
    </row>
    <row r="45" spans="1:11" s="37" customFormat="1" ht="24" x14ac:dyDescent="0.25">
      <c r="A45" s="80" t="s">
        <v>54</v>
      </c>
      <c r="B45" s="49">
        <v>0</v>
      </c>
      <c r="C45" s="49">
        <v>0</v>
      </c>
      <c r="D45" s="49">
        <v>0</v>
      </c>
      <c r="E45" s="49">
        <v>0</v>
      </c>
      <c r="F45" s="117">
        <f>+D45+E45</f>
        <v>0</v>
      </c>
      <c r="G45" s="86"/>
      <c r="H45" s="86"/>
    </row>
    <row r="46" spans="1:11" s="37" customFormat="1" ht="24" x14ac:dyDescent="0.25">
      <c r="A46" s="80" t="s">
        <v>55</v>
      </c>
      <c r="B46" s="49">
        <v>0</v>
      </c>
      <c r="C46" s="49">
        <v>0</v>
      </c>
      <c r="D46" s="49">
        <v>0</v>
      </c>
      <c r="E46" s="49">
        <v>0</v>
      </c>
      <c r="F46" s="117">
        <f>+D46+E46</f>
        <v>0</v>
      </c>
      <c r="G46" s="86"/>
      <c r="H46" s="86"/>
    </row>
    <row r="47" spans="1:11" s="37" customFormat="1" ht="24" x14ac:dyDescent="0.25">
      <c r="A47" s="80" t="s">
        <v>56</v>
      </c>
      <c r="B47" s="49">
        <v>0</v>
      </c>
      <c r="C47" s="49">
        <v>0</v>
      </c>
      <c r="D47" s="49">
        <v>0</v>
      </c>
      <c r="E47" s="49">
        <v>0</v>
      </c>
      <c r="F47" s="117">
        <f>+D47+E47</f>
        <v>0</v>
      </c>
      <c r="G47" s="86"/>
      <c r="H47" s="86"/>
    </row>
    <row r="48" spans="1:11" s="37" customFormat="1" ht="24" x14ac:dyDescent="0.25">
      <c r="A48" s="80" t="s">
        <v>57</v>
      </c>
      <c r="B48" s="49">
        <v>0</v>
      </c>
      <c r="C48" s="49">
        <v>0</v>
      </c>
      <c r="D48" s="49">
        <v>0</v>
      </c>
      <c r="E48" s="49">
        <v>0</v>
      </c>
      <c r="F48" s="117">
        <f>+D48+E48</f>
        <v>0</v>
      </c>
      <c r="G48" s="86"/>
      <c r="H48" s="86"/>
    </row>
    <row r="49" spans="1:11" s="36" customFormat="1" ht="24" x14ac:dyDescent="0.25">
      <c r="A49" s="80" t="s">
        <v>30</v>
      </c>
      <c r="B49" s="66">
        <v>2000000</v>
      </c>
      <c r="C49" s="49">
        <v>0</v>
      </c>
      <c r="D49" s="49">
        <v>0</v>
      </c>
      <c r="E49" s="49">
        <v>4320575.74</v>
      </c>
      <c r="F49" s="117">
        <f>+D49+E49</f>
        <v>4320575.74</v>
      </c>
      <c r="G49" s="86"/>
      <c r="H49" s="86"/>
      <c r="J49" s="37"/>
      <c r="K49" s="37"/>
    </row>
    <row r="50" spans="1:11" s="37" customFormat="1" ht="24" x14ac:dyDescent="0.25">
      <c r="A50" s="80" t="s">
        <v>58</v>
      </c>
      <c r="B50" s="49">
        <v>0</v>
      </c>
      <c r="C50" s="49">
        <v>0</v>
      </c>
      <c r="D50" s="49">
        <v>0</v>
      </c>
      <c r="E50" s="49">
        <v>0</v>
      </c>
      <c r="F50" s="117">
        <f>+D50+E50</f>
        <v>0</v>
      </c>
      <c r="G50" s="86"/>
      <c r="H50" s="86"/>
    </row>
    <row r="51" spans="1:11" s="37" customFormat="1" x14ac:dyDescent="0.25">
      <c r="A51" s="51" t="s">
        <v>59</v>
      </c>
      <c r="B51" s="39">
        <f>+B52+B53+B54+B55+B56+B57+B58</f>
        <v>0</v>
      </c>
      <c r="C51" s="39">
        <f>+C52+C53+C54+C55+C56+C57+C58</f>
        <v>0</v>
      </c>
      <c r="D51" s="39">
        <f>+D52+D53+D54+D55+D56+D57+D58</f>
        <v>0</v>
      </c>
      <c r="E51" s="39">
        <f>+E52+E53+E54+E55+E56+E57+E58</f>
        <v>0</v>
      </c>
      <c r="F51" s="117">
        <f>+D51+E51</f>
        <v>0</v>
      </c>
      <c r="G51" s="86"/>
      <c r="H51" s="86"/>
    </row>
    <row r="52" spans="1:11" s="37" customFormat="1" ht="24" x14ac:dyDescent="0.25">
      <c r="A52" s="80" t="s">
        <v>60</v>
      </c>
      <c r="B52" s="49">
        <v>0</v>
      </c>
      <c r="C52" s="50">
        <v>0</v>
      </c>
      <c r="D52" s="50">
        <v>0</v>
      </c>
      <c r="E52" s="50">
        <v>0</v>
      </c>
      <c r="F52" s="117">
        <f>+D52+E52</f>
        <v>0</v>
      </c>
      <c r="G52" s="86"/>
      <c r="H52" s="86"/>
    </row>
    <row r="53" spans="1:11" s="37" customFormat="1" ht="24" x14ac:dyDescent="0.25">
      <c r="A53" s="80" t="s">
        <v>61</v>
      </c>
      <c r="B53" s="49">
        <v>0</v>
      </c>
      <c r="C53" s="50">
        <v>0</v>
      </c>
      <c r="D53" s="50">
        <v>0</v>
      </c>
      <c r="E53" s="50">
        <v>0</v>
      </c>
      <c r="F53" s="117">
        <f>+D53+E53</f>
        <v>0</v>
      </c>
      <c r="G53" s="86"/>
      <c r="H53" s="86"/>
    </row>
    <row r="54" spans="1:11" s="37" customFormat="1" ht="24" x14ac:dyDescent="0.25">
      <c r="A54" s="80" t="s">
        <v>62</v>
      </c>
      <c r="B54" s="49">
        <v>0</v>
      </c>
      <c r="C54" s="50">
        <v>0</v>
      </c>
      <c r="D54" s="50">
        <v>0</v>
      </c>
      <c r="E54" s="50">
        <v>0</v>
      </c>
      <c r="F54" s="117">
        <f>+D54+E54</f>
        <v>0</v>
      </c>
      <c r="G54" s="86"/>
      <c r="H54" s="86"/>
    </row>
    <row r="55" spans="1:11" s="37" customFormat="1" ht="24" x14ac:dyDescent="0.25">
      <c r="A55" s="80" t="s">
        <v>63</v>
      </c>
      <c r="B55" s="49">
        <v>0</v>
      </c>
      <c r="C55" s="50">
        <v>0</v>
      </c>
      <c r="D55" s="50">
        <v>0</v>
      </c>
      <c r="E55" s="50">
        <v>0</v>
      </c>
      <c r="F55" s="117">
        <f>+D55+E55</f>
        <v>0</v>
      </c>
      <c r="G55" s="86"/>
      <c r="H55" s="86"/>
    </row>
    <row r="56" spans="1:11" s="37" customFormat="1" ht="24" x14ac:dyDescent="0.25">
      <c r="A56" s="80" t="s">
        <v>64</v>
      </c>
      <c r="B56" s="49">
        <v>0</v>
      </c>
      <c r="C56" s="50">
        <v>0</v>
      </c>
      <c r="D56" s="50">
        <v>0</v>
      </c>
      <c r="E56" s="50">
        <v>0</v>
      </c>
      <c r="F56" s="117">
        <f>+D56+E56</f>
        <v>0</v>
      </c>
      <c r="G56" s="86"/>
      <c r="H56" s="86"/>
    </row>
    <row r="57" spans="1:11" s="37" customFormat="1" ht="24" x14ac:dyDescent="0.25">
      <c r="A57" s="80" t="s">
        <v>65</v>
      </c>
      <c r="B57" s="49">
        <v>0</v>
      </c>
      <c r="C57" s="50">
        <v>0</v>
      </c>
      <c r="D57" s="50">
        <v>0</v>
      </c>
      <c r="E57" s="50">
        <v>0</v>
      </c>
      <c r="F57" s="117">
        <f>+D57+E57</f>
        <v>0</v>
      </c>
      <c r="G57" s="86"/>
      <c r="H57" s="86"/>
    </row>
    <row r="58" spans="1:11" s="37" customFormat="1" ht="24" x14ac:dyDescent="0.25">
      <c r="A58" s="80" t="s">
        <v>66</v>
      </c>
      <c r="B58" s="49">
        <v>0</v>
      </c>
      <c r="C58" s="50">
        <v>0</v>
      </c>
      <c r="D58" s="50">
        <v>0</v>
      </c>
      <c r="E58" s="50">
        <v>0</v>
      </c>
      <c r="F58" s="117">
        <f>+D58+E58</f>
        <v>0</v>
      </c>
      <c r="G58" s="86"/>
      <c r="H58" s="86"/>
    </row>
    <row r="59" spans="1:11" s="37" customFormat="1" ht="24" x14ac:dyDescent="0.25">
      <c r="A59" s="65" t="s">
        <v>19</v>
      </c>
      <c r="B59" s="114">
        <f>+B60+B61+B62+B63+B64+B65+B66+B67+B68</f>
        <v>6332000</v>
      </c>
      <c r="C59" s="39">
        <f>+C60+C61+C62+C63+C64+C65+C66+C67+C68</f>
        <v>26000000</v>
      </c>
      <c r="D59" s="39">
        <f>+D60+D61+D62+D63+D64+D65+D66+D67+D68</f>
        <v>0</v>
      </c>
      <c r="E59" s="39">
        <f>+E60+E61+E62+E63+E64+E65+E66+E67+E68</f>
        <v>0</v>
      </c>
      <c r="F59" s="117">
        <f>+D59+E59</f>
        <v>0</v>
      </c>
      <c r="G59" s="86"/>
      <c r="H59" s="86"/>
      <c r="I59" s="9"/>
      <c r="J59" s="36"/>
    </row>
    <row r="60" spans="1:11" s="36" customFormat="1" x14ac:dyDescent="0.25">
      <c r="A60" s="80" t="s">
        <v>20</v>
      </c>
      <c r="B60" s="66">
        <v>920000</v>
      </c>
      <c r="C60" s="49">
        <v>0</v>
      </c>
      <c r="D60" s="49">
        <v>0</v>
      </c>
      <c r="E60" s="49">
        <v>0</v>
      </c>
      <c r="F60" s="117">
        <f>+D60+E60</f>
        <v>0</v>
      </c>
      <c r="G60" s="86"/>
      <c r="H60" s="86"/>
      <c r="I60" s="9"/>
    </row>
    <row r="61" spans="1:11" s="37" customFormat="1" ht="24" x14ac:dyDescent="0.25">
      <c r="A61" s="80" t="s">
        <v>41</v>
      </c>
      <c r="B61" s="66">
        <v>240000</v>
      </c>
      <c r="C61" s="49">
        <v>0</v>
      </c>
      <c r="D61" s="49">
        <v>0</v>
      </c>
      <c r="E61" s="49">
        <v>0</v>
      </c>
      <c r="F61" s="117">
        <f>+D61+E61</f>
        <v>0</v>
      </c>
      <c r="G61" s="86"/>
      <c r="H61" s="86"/>
      <c r="I61" s="9"/>
      <c r="K61" s="36"/>
    </row>
    <row r="62" spans="1:11" s="37" customFormat="1" ht="29.25" customHeight="1" x14ac:dyDescent="0.25">
      <c r="A62" s="80" t="s">
        <v>21</v>
      </c>
      <c r="B62" s="66">
        <v>3000000</v>
      </c>
      <c r="C62" s="49">
        <v>10000000</v>
      </c>
      <c r="D62" s="49">
        <v>0</v>
      </c>
      <c r="E62" s="49">
        <v>0</v>
      </c>
      <c r="F62" s="117">
        <f>+D62+E62</f>
        <v>0</v>
      </c>
      <c r="G62" s="86"/>
      <c r="H62" s="86"/>
      <c r="I62" s="9"/>
      <c r="J62" s="36"/>
    </row>
    <row r="63" spans="1:11" s="37" customFormat="1" ht="27.75" customHeight="1" x14ac:dyDescent="0.25">
      <c r="A63" s="80" t="s">
        <v>23</v>
      </c>
      <c r="B63" s="66">
        <v>36000</v>
      </c>
      <c r="C63" s="49">
        <v>16000000</v>
      </c>
      <c r="D63" s="49">
        <v>0</v>
      </c>
      <c r="E63" s="49">
        <v>0</v>
      </c>
      <c r="F63" s="117">
        <f>+D63+E63</f>
        <v>0</v>
      </c>
      <c r="G63" s="86"/>
      <c r="H63" s="86"/>
      <c r="I63" s="9"/>
      <c r="K63" s="36"/>
    </row>
    <row r="64" spans="1:11" s="37" customFormat="1" ht="19.5" customHeight="1" x14ac:dyDescent="0.25">
      <c r="A64" s="80" t="s">
        <v>35</v>
      </c>
      <c r="B64" s="66">
        <v>1900000</v>
      </c>
      <c r="C64" s="49">
        <v>0</v>
      </c>
      <c r="D64" s="49">
        <v>0</v>
      </c>
      <c r="E64" s="49">
        <v>0</v>
      </c>
      <c r="F64" s="117">
        <f>+D64+E64</f>
        <v>0</v>
      </c>
      <c r="G64" s="86"/>
      <c r="H64" s="86"/>
      <c r="I64" s="9"/>
    </row>
    <row r="65" spans="1:11" s="37" customFormat="1" x14ac:dyDescent="0.25">
      <c r="A65" s="80" t="s">
        <v>37</v>
      </c>
      <c r="B65" s="66">
        <v>100000</v>
      </c>
      <c r="C65" s="49">
        <v>0</v>
      </c>
      <c r="D65" s="49">
        <v>0</v>
      </c>
      <c r="E65" s="49">
        <v>0</v>
      </c>
      <c r="F65" s="117">
        <f>+D65+E65</f>
        <v>0</v>
      </c>
      <c r="G65" s="86"/>
      <c r="H65" s="86"/>
    </row>
    <row r="66" spans="1:11" s="37" customFormat="1" x14ac:dyDescent="0.25">
      <c r="A66" s="80" t="s">
        <v>67</v>
      </c>
      <c r="B66" s="49">
        <v>0</v>
      </c>
      <c r="C66" s="49">
        <v>0</v>
      </c>
      <c r="D66" s="49">
        <v>0</v>
      </c>
      <c r="E66" s="49">
        <v>0</v>
      </c>
      <c r="F66" s="117">
        <f>+D66+E66</f>
        <v>0</v>
      </c>
      <c r="G66" s="86"/>
      <c r="H66" s="86"/>
    </row>
    <row r="67" spans="1:11" s="37" customFormat="1" ht="14.25" customHeight="1" x14ac:dyDescent="0.25">
      <c r="A67" s="80" t="s">
        <v>24</v>
      </c>
      <c r="B67" s="115">
        <v>100000</v>
      </c>
      <c r="C67" s="49">
        <v>0</v>
      </c>
      <c r="D67" s="49">
        <v>0</v>
      </c>
      <c r="E67" s="49">
        <v>0</v>
      </c>
      <c r="F67" s="117">
        <f>+D67+E67</f>
        <v>0</v>
      </c>
      <c r="G67" s="86"/>
      <c r="H67" s="86"/>
    </row>
    <row r="68" spans="1:11" s="37" customFormat="1" ht="27.75" customHeight="1" x14ac:dyDescent="0.25">
      <c r="A68" s="80" t="s">
        <v>25</v>
      </c>
      <c r="B68" s="66">
        <v>36000</v>
      </c>
      <c r="C68" s="49">
        <v>0</v>
      </c>
      <c r="D68" s="49">
        <v>0</v>
      </c>
      <c r="E68" s="49">
        <v>0</v>
      </c>
      <c r="F68" s="117">
        <f>+D68+E68</f>
        <v>0</v>
      </c>
      <c r="G68" s="86"/>
      <c r="H68" s="86"/>
    </row>
    <row r="69" spans="1:11" s="94" customFormat="1" ht="15" customHeight="1" x14ac:dyDescent="0.25">
      <c r="A69" s="65" t="s">
        <v>26</v>
      </c>
      <c r="B69" s="47">
        <f>+B70+B71+B72+B73</f>
        <v>12000</v>
      </c>
      <c r="C69" s="39">
        <f>+C70+C71+C72+C73</f>
        <v>0</v>
      </c>
      <c r="D69" s="39">
        <f>+D70+D71+D72+D73</f>
        <v>0</v>
      </c>
      <c r="E69" s="39">
        <f>+E70+E71+E72+E73</f>
        <v>0</v>
      </c>
      <c r="F69" s="117">
        <f>+D69+E69</f>
        <v>0</v>
      </c>
      <c r="G69" s="86"/>
      <c r="H69" s="86"/>
      <c r="I69" s="9"/>
      <c r="J69" s="37"/>
      <c r="K69" s="37"/>
    </row>
    <row r="70" spans="1:11" s="94" customFormat="1" x14ac:dyDescent="0.25">
      <c r="A70" s="80" t="s">
        <v>27</v>
      </c>
      <c r="B70" s="49">
        <v>12000</v>
      </c>
      <c r="C70" s="49">
        <v>0</v>
      </c>
      <c r="D70" s="49">
        <v>0</v>
      </c>
      <c r="E70" s="49">
        <v>0</v>
      </c>
      <c r="F70" s="117">
        <f>+D70+E70</f>
        <v>0</v>
      </c>
      <c r="G70" s="86"/>
      <c r="H70" s="86"/>
      <c r="I70" s="37"/>
      <c r="J70" s="37"/>
      <c r="K70" s="37"/>
    </row>
    <row r="71" spans="1:11" s="94" customFormat="1" x14ac:dyDescent="0.25">
      <c r="A71" s="80" t="s">
        <v>68</v>
      </c>
      <c r="B71" s="49">
        <v>0</v>
      </c>
      <c r="C71" s="49">
        <v>0</v>
      </c>
      <c r="D71" s="49">
        <v>0</v>
      </c>
      <c r="E71" s="49">
        <v>0</v>
      </c>
      <c r="F71" s="117">
        <f>+D71+E71</f>
        <v>0</v>
      </c>
      <c r="G71" s="86"/>
      <c r="H71" s="86"/>
    </row>
    <row r="72" spans="1:11" s="94" customFormat="1" ht="24" x14ac:dyDescent="0.25">
      <c r="A72" s="80" t="s">
        <v>69</v>
      </c>
      <c r="B72" s="49">
        <v>0</v>
      </c>
      <c r="C72" s="49">
        <v>0</v>
      </c>
      <c r="D72" s="49">
        <v>0</v>
      </c>
      <c r="E72" s="49">
        <v>0</v>
      </c>
      <c r="F72" s="117">
        <f>+D72+E72</f>
        <v>0</v>
      </c>
      <c r="G72" s="86"/>
      <c r="H72" s="86"/>
    </row>
    <row r="73" spans="1:11" s="94" customFormat="1" ht="32.25" customHeight="1" x14ac:dyDescent="0.25">
      <c r="A73" s="80" t="s">
        <v>70</v>
      </c>
      <c r="B73" s="49">
        <v>0</v>
      </c>
      <c r="C73" s="49">
        <v>0</v>
      </c>
      <c r="D73" s="49">
        <v>0</v>
      </c>
      <c r="E73" s="49">
        <v>0</v>
      </c>
      <c r="F73" s="117">
        <f>+D73+E73</f>
        <v>0</v>
      </c>
      <c r="G73" s="86"/>
      <c r="H73" s="86"/>
    </row>
    <row r="74" spans="1:11" s="94" customFormat="1" ht="24" x14ac:dyDescent="0.25">
      <c r="A74" s="51" t="s">
        <v>71</v>
      </c>
      <c r="B74" s="39">
        <f>+B75+B76+B77+B78+B79+B80+B81</f>
        <v>0</v>
      </c>
      <c r="C74" s="52">
        <f>+C75+C76</f>
        <v>0</v>
      </c>
      <c r="D74" s="52">
        <f>+D75+D76</f>
        <v>0</v>
      </c>
      <c r="E74" s="52">
        <f>+E75+E76</f>
        <v>0</v>
      </c>
      <c r="F74" s="117">
        <f>+D74+E74</f>
        <v>0</v>
      </c>
      <c r="G74" s="86"/>
      <c r="H74" s="86"/>
    </row>
    <row r="75" spans="1:11" s="94" customFormat="1" x14ac:dyDescent="0.25">
      <c r="A75" s="80" t="s">
        <v>72</v>
      </c>
      <c r="B75" s="49">
        <v>0</v>
      </c>
      <c r="C75" s="50">
        <v>0</v>
      </c>
      <c r="D75" s="50">
        <v>0</v>
      </c>
      <c r="E75" s="50">
        <v>0</v>
      </c>
      <c r="F75" s="117">
        <f>+D75+E75</f>
        <v>0</v>
      </c>
      <c r="G75" s="86"/>
      <c r="H75" s="86"/>
    </row>
    <row r="76" spans="1:11" s="94" customFormat="1" ht="24" x14ac:dyDescent="0.25">
      <c r="A76" s="80" t="s">
        <v>73</v>
      </c>
      <c r="B76" s="49">
        <v>0</v>
      </c>
      <c r="C76" s="50">
        <v>0</v>
      </c>
      <c r="D76" s="50">
        <v>0</v>
      </c>
      <c r="E76" s="50">
        <v>0</v>
      </c>
      <c r="F76" s="117">
        <f>+D76+E76</f>
        <v>0</v>
      </c>
      <c r="G76" s="86"/>
      <c r="H76" s="86"/>
    </row>
    <row r="77" spans="1:11" s="94" customFormat="1" x14ac:dyDescent="0.25">
      <c r="A77" s="51" t="s">
        <v>74</v>
      </c>
      <c r="B77" s="39">
        <v>0</v>
      </c>
      <c r="C77" s="52">
        <f>+C78+C79+C80+C81</f>
        <v>0</v>
      </c>
      <c r="D77" s="52">
        <f>+D78+D79+D80+D81</f>
        <v>0</v>
      </c>
      <c r="E77" s="52">
        <f>+E78+E79+E80+E81</f>
        <v>0</v>
      </c>
      <c r="F77" s="117">
        <f>+D77+E77</f>
        <v>0</v>
      </c>
      <c r="G77" s="86"/>
      <c r="H77" s="86"/>
    </row>
    <row r="78" spans="1:11" s="94" customFormat="1" x14ac:dyDescent="0.25">
      <c r="A78" s="80" t="s">
        <v>75</v>
      </c>
      <c r="B78" s="49">
        <v>0</v>
      </c>
      <c r="C78" s="50">
        <v>0</v>
      </c>
      <c r="D78" s="50">
        <v>0</v>
      </c>
      <c r="E78" s="50">
        <v>0</v>
      </c>
      <c r="F78" s="117">
        <f>+D78+E78</f>
        <v>0</v>
      </c>
      <c r="G78" s="86"/>
      <c r="H78" s="86"/>
    </row>
    <row r="79" spans="1:11" s="94" customFormat="1" x14ac:dyDescent="0.25">
      <c r="A79" s="80" t="s">
        <v>76</v>
      </c>
      <c r="B79" s="49">
        <v>0</v>
      </c>
      <c r="C79" s="50">
        <v>0</v>
      </c>
      <c r="D79" s="50">
        <v>0</v>
      </c>
      <c r="E79" s="50">
        <v>0</v>
      </c>
      <c r="F79" s="117">
        <f>+D79+E79</f>
        <v>0</v>
      </c>
      <c r="G79" s="86"/>
      <c r="H79" s="86"/>
      <c r="I79" s="95"/>
    </row>
    <row r="80" spans="1:11" s="94" customFormat="1" ht="24" x14ac:dyDescent="0.25">
      <c r="A80" s="80" t="s">
        <v>77</v>
      </c>
      <c r="B80" s="49">
        <v>0</v>
      </c>
      <c r="C80" s="50">
        <v>0</v>
      </c>
      <c r="D80" s="50">
        <v>0</v>
      </c>
      <c r="E80" s="50">
        <v>0</v>
      </c>
      <c r="F80" s="117">
        <f>+D80+E80</f>
        <v>0</v>
      </c>
      <c r="G80" s="86"/>
      <c r="H80" s="86"/>
    </row>
    <row r="81" spans="1:11" s="94" customFormat="1" ht="36.75" thickBot="1" x14ac:dyDescent="0.3">
      <c r="A81" s="80" t="s">
        <v>78</v>
      </c>
      <c r="B81" s="49">
        <v>0</v>
      </c>
      <c r="C81" s="49">
        <v>0</v>
      </c>
      <c r="D81" s="49">
        <v>0</v>
      </c>
      <c r="E81" s="49">
        <v>0</v>
      </c>
      <c r="F81" s="117">
        <f>+D81+E81</f>
        <v>0</v>
      </c>
      <c r="G81" s="86"/>
      <c r="H81" s="86"/>
    </row>
    <row r="82" spans="1:11" s="17" customFormat="1" ht="18.75" customHeight="1" thickBot="1" x14ac:dyDescent="0.3">
      <c r="A82" s="62" t="s">
        <v>0</v>
      </c>
      <c r="B82" s="61">
        <f>+B17+B23+B33+B43+B51+B59+B69+B74+B77</f>
        <v>266985449</v>
      </c>
      <c r="C82" s="56">
        <f>+C77+C74+C69+C59+C51+C43+C33+C23+C17</f>
        <v>40000000</v>
      </c>
      <c r="D82" s="74">
        <f>+D77+D74+D69+D59+D51+D43+D33+D23+D17</f>
        <v>15570420.560000001</v>
      </c>
      <c r="E82" s="74">
        <f>+E77+E74+E69+E59+E51+E43+E33+E23+E17</f>
        <v>19741529.259999998</v>
      </c>
      <c r="F82" s="111">
        <f>+F17+F23+F33+F43+F51+F59+F69+F74+F77</f>
        <v>35311949.82</v>
      </c>
      <c r="G82" s="45"/>
      <c r="H82" s="45"/>
      <c r="I82" s="25" t="s">
        <v>36</v>
      </c>
      <c r="J82" s="25"/>
      <c r="K82" s="25"/>
    </row>
    <row r="83" spans="1:11" x14ac:dyDescent="0.25">
      <c r="A83" s="51" t="s">
        <v>79</v>
      </c>
      <c r="B83" s="39"/>
      <c r="C83" s="39"/>
      <c r="D83" s="59"/>
      <c r="E83" s="59"/>
      <c r="F83" s="117"/>
      <c r="G83" s="45"/>
      <c r="H83" s="45"/>
    </row>
    <row r="84" spans="1:11" x14ac:dyDescent="0.25">
      <c r="A84" s="51" t="s">
        <v>80</v>
      </c>
      <c r="B84" s="49">
        <v>0</v>
      </c>
      <c r="C84" s="49">
        <v>0</v>
      </c>
      <c r="D84" s="49">
        <v>0</v>
      </c>
      <c r="E84" s="49">
        <v>0</v>
      </c>
      <c r="F84" s="117">
        <f>+D84+E84</f>
        <v>0</v>
      </c>
      <c r="G84" s="45"/>
      <c r="H84" s="45"/>
    </row>
    <row r="85" spans="1:11" ht="24" x14ac:dyDescent="0.25">
      <c r="A85" s="80" t="s">
        <v>81</v>
      </c>
      <c r="B85" s="49">
        <v>0</v>
      </c>
      <c r="C85" s="49">
        <v>0</v>
      </c>
      <c r="D85" s="49">
        <v>0</v>
      </c>
      <c r="E85" s="49">
        <v>0</v>
      </c>
      <c r="F85" s="117">
        <f>+D85+E85</f>
        <v>0</v>
      </c>
      <c r="G85" s="45"/>
      <c r="H85" s="45"/>
    </row>
    <row r="86" spans="1:11" ht="24" x14ac:dyDescent="0.25">
      <c r="A86" s="80" t="s">
        <v>82</v>
      </c>
      <c r="B86" s="49">
        <v>0</v>
      </c>
      <c r="C86" s="49">
        <v>0</v>
      </c>
      <c r="D86" s="49">
        <v>0</v>
      </c>
      <c r="E86" s="49">
        <v>0</v>
      </c>
      <c r="F86" s="117">
        <f>+D86+E86</f>
        <v>0</v>
      </c>
      <c r="G86" s="45"/>
      <c r="H86" s="45"/>
    </row>
    <row r="87" spans="1:11" x14ac:dyDescent="0.25">
      <c r="A87" s="51" t="s">
        <v>83</v>
      </c>
      <c r="B87" s="49">
        <v>0</v>
      </c>
      <c r="C87" s="49">
        <v>0</v>
      </c>
      <c r="D87" s="49">
        <v>0</v>
      </c>
      <c r="E87" s="49">
        <v>0</v>
      </c>
      <c r="F87" s="117">
        <f>+D87+E87</f>
        <v>0</v>
      </c>
      <c r="G87" s="45"/>
      <c r="H87" s="45"/>
    </row>
    <row r="88" spans="1:11" x14ac:dyDescent="0.25">
      <c r="A88" s="80" t="s">
        <v>84</v>
      </c>
      <c r="B88" s="49">
        <v>0</v>
      </c>
      <c r="C88" s="49">
        <v>0</v>
      </c>
      <c r="D88" s="49">
        <v>0</v>
      </c>
      <c r="E88" s="49">
        <v>0</v>
      </c>
      <c r="F88" s="117">
        <f>+D88+E88</f>
        <v>0</v>
      </c>
      <c r="G88" s="45"/>
      <c r="H88" s="45"/>
    </row>
    <row r="89" spans="1:11" x14ac:dyDescent="0.25">
      <c r="A89" s="80" t="s">
        <v>85</v>
      </c>
      <c r="B89" s="49">
        <v>0</v>
      </c>
      <c r="C89" s="49">
        <v>0</v>
      </c>
      <c r="D89" s="49">
        <v>0</v>
      </c>
      <c r="E89" s="49">
        <v>0</v>
      </c>
      <c r="F89" s="117">
        <f>+D89+E89</f>
        <v>0</v>
      </c>
      <c r="G89" s="45"/>
      <c r="H89" s="45"/>
    </row>
    <row r="90" spans="1:11" x14ac:dyDescent="0.25">
      <c r="A90" s="85" t="s">
        <v>86</v>
      </c>
      <c r="B90" s="39">
        <v>0</v>
      </c>
      <c r="C90" s="39">
        <v>0</v>
      </c>
      <c r="D90" s="39">
        <v>0</v>
      </c>
      <c r="E90" s="39">
        <v>0</v>
      </c>
      <c r="F90" s="117">
        <f>+D90+E90</f>
        <v>0</v>
      </c>
      <c r="G90" s="45"/>
      <c r="H90" s="45"/>
    </row>
    <row r="91" spans="1:11" ht="24.75" thickBot="1" x14ac:dyDescent="0.3">
      <c r="A91" s="80" t="s">
        <v>87</v>
      </c>
      <c r="B91" s="84">
        <v>0</v>
      </c>
      <c r="C91" s="84">
        <v>0</v>
      </c>
      <c r="D91" s="84">
        <v>0</v>
      </c>
      <c r="E91" s="84">
        <v>0</v>
      </c>
      <c r="F91" s="117">
        <f>+D91+E91</f>
        <v>0</v>
      </c>
      <c r="G91" s="45"/>
      <c r="H91" s="45"/>
    </row>
    <row r="92" spans="1:11" ht="19.5" customHeight="1" thickBot="1" x14ac:dyDescent="0.3">
      <c r="A92" s="63" t="s">
        <v>88</v>
      </c>
      <c r="B92" s="60">
        <v>0</v>
      </c>
      <c r="C92" s="57">
        <f t="shared" ref="C92:F92" si="0">+C91+C90+C89+C88+C87+C86+C85+C84</f>
        <v>0</v>
      </c>
      <c r="D92" s="97">
        <f t="shared" ref="D92" si="1">+D91+D90+D89+D88+D87+D86+D85+D84</f>
        <v>0</v>
      </c>
      <c r="E92" s="97">
        <f t="shared" si="0"/>
        <v>0</v>
      </c>
      <c r="F92" s="57">
        <f t="shared" si="0"/>
        <v>0</v>
      </c>
      <c r="G92" s="45"/>
      <c r="H92" s="45"/>
    </row>
    <row r="93" spans="1:11" ht="21" customHeight="1" thickBot="1" x14ac:dyDescent="0.3">
      <c r="A93" s="64" t="s">
        <v>89</v>
      </c>
      <c r="B93" s="116">
        <f>+B82+B92</f>
        <v>266985449</v>
      </c>
      <c r="C93" s="58">
        <f>+C82+C92</f>
        <v>40000000</v>
      </c>
      <c r="D93" s="73">
        <f>+D82+D92</f>
        <v>15570420.560000001</v>
      </c>
      <c r="E93" s="73">
        <f>+E82+E92</f>
        <v>19741529.259999998</v>
      </c>
      <c r="F93" s="112">
        <f>+F82+F92</f>
        <v>35311949.82</v>
      </c>
      <c r="G93" s="45"/>
      <c r="H93" s="45"/>
    </row>
    <row r="94" spans="1:11" x14ac:dyDescent="0.25">
      <c r="A94" s="8"/>
      <c r="B94" s="8"/>
      <c r="C94" s="8"/>
      <c r="D94" s="9"/>
      <c r="E94" s="101"/>
      <c r="F94" s="9"/>
      <c r="G94" s="9"/>
      <c r="H94" s="7"/>
    </row>
    <row r="95" spans="1:11" x14ac:dyDescent="0.25">
      <c r="A95" s="18" t="s">
        <v>92</v>
      </c>
      <c r="B95" s="69"/>
      <c r="C95" s="69"/>
      <c r="D95" s="69"/>
      <c r="E95" s="101"/>
      <c r="F95" s="9"/>
      <c r="G95" s="9"/>
      <c r="H95" s="7"/>
    </row>
    <row r="96" spans="1:11" x14ac:dyDescent="0.25">
      <c r="A96" s="76" t="s">
        <v>95</v>
      </c>
      <c r="D96" s="69"/>
      <c r="E96" s="101"/>
      <c r="F96" s="9"/>
      <c r="G96" s="9"/>
      <c r="H96" s="7"/>
    </row>
    <row r="97" spans="1:11" x14ac:dyDescent="0.25">
      <c r="A97" s="76" t="s">
        <v>93</v>
      </c>
      <c r="D97" s="69"/>
      <c r="E97" s="101"/>
      <c r="F97" s="9"/>
      <c r="G97" s="9"/>
      <c r="H97" s="7"/>
    </row>
    <row r="98" spans="1:11" x14ac:dyDescent="0.25">
      <c r="A98" s="76" t="s">
        <v>94</v>
      </c>
      <c r="D98" s="69"/>
      <c r="E98" s="101"/>
      <c r="F98" s="9"/>
      <c r="G98" s="9"/>
      <c r="H98" s="7"/>
    </row>
    <row r="99" spans="1:11" x14ac:dyDescent="0.25">
      <c r="A99" s="76" t="s">
        <v>96</v>
      </c>
      <c r="D99" s="69"/>
      <c r="E99" s="101"/>
      <c r="F99" s="9"/>
      <c r="G99" s="9"/>
      <c r="H99" s="7"/>
    </row>
    <row r="100" spans="1:11" x14ac:dyDescent="0.25">
      <c r="A100" s="76" t="s">
        <v>97</v>
      </c>
      <c r="D100" s="69"/>
      <c r="E100" s="101"/>
      <c r="F100" s="9"/>
      <c r="G100" s="9"/>
      <c r="H100" s="7"/>
    </row>
    <row r="101" spans="1:11" x14ac:dyDescent="0.25">
      <c r="A101" s="77" t="s">
        <v>98</v>
      </c>
      <c r="D101" s="69"/>
      <c r="E101" s="101"/>
      <c r="F101" s="9"/>
      <c r="G101" s="9"/>
      <c r="H101" s="7"/>
    </row>
    <row r="102" spans="1:11" x14ac:dyDescent="0.25">
      <c r="A102" s="78" t="s">
        <v>99</v>
      </c>
      <c r="D102" s="69"/>
      <c r="E102" s="101"/>
      <c r="F102" s="9"/>
      <c r="G102" s="9"/>
      <c r="H102" s="7"/>
    </row>
    <row r="103" spans="1:11" x14ac:dyDescent="0.25">
      <c r="A103" s="78" t="s">
        <v>100</v>
      </c>
      <c r="D103" s="69"/>
      <c r="E103" s="101"/>
      <c r="F103" s="9"/>
      <c r="G103" s="9"/>
      <c r="H103" s="7"/>
    </row>
    <row r="104" spans="1:11" x14ac:dyDescent="0.25">
      <c r="A104" s="78" t="s">
        <v>101</v>
      </c>
      <c r="D104" s="69"/>
      <c r="E104" s="101"/>
      <c r="F104" s="9"/>
      <c r="G104" s="9"/>
      <c r="H104" s="7"/>
    </row>
    <row r="105" spans="1:11" x14ac:dyDescent="0.25">
      <c r="A105" s="78" t="s">
        <v>102</v>
      </c>
      <c r="D105" s="69"/>
      <c r="E105" s="102"/>
      <c r="F105" s="9"/>
      <c r="G105" s="9"/>
      <c r="H105" s="9"/>
      <c r="I105" s="7"/>
    </row>
    <row r="106" spans="1:11" x14ac:dyDescent="0.25">
      <c r="A106" s="70"/>
      <c r="B106" s="70"/>
      <c r="C106" s="69"/>
      <c r="D106" s="69"/>
      <c r="E106" s="103"/>
      <c r="F106" s="32"/>
      <c r="G106" s="9"/>
      <c r="H106" s="9"/>
      <c r="I106" s="9"/>
      <c r="J106" s="7"/>
    </row>
    <row r="107" spans="1:11" ht="15.75" x14ac:dyDescent="0.25">
      <c r="A107" s="44" t="s">
        <v>46</v>
      </c>
      <c r="B107" s="14"/>
      <c r="C107" s="71" t="s">
        <v>47</v>
      </c>
      <c r="D107" s="109"/>
      <c r="E107" s="125" t="s">
        <v>48</v>
      </c>
      <c r="F107" s="125"/>
      <c r="G107" s="40"/>
      <c r="H107" s="40"/>
      <c r="I107" s="44"/>
      <c r="J107" s="16"/>
      <c r="K107" s="16"/>
    </row>
    <row r="108" spans="1:11" ht="15.75" x14ac:dyDescent="0.25">
      <c r="A108" s="44"/>
      <c r="B108" s="14"/>
      <c r="C108" s="16"/>
      <c r="D108" s="109"/>
      <c r="F108" s="113"/>
      <c r="G108" s="40"/>
      <c r="H108" s="40"/>
      <c r="I108" s="44"/>
      <c r="J108" s="16"/>
      <c r="K108" s="16"/>
    </row>
    <row r="109" spans="1:11" ht="15.75" x14ac:dyDescent="0.25">
      <c r="A109" s="44"/>
      <c r="B109" s="14"/>
      <c r="C109" s="16"/>
      <c r="D109" s="109"/>
      <c r="F109" s="100"/>
      <c r="G109" s="40"/>
      <c r="H109" s="40"/>
      <c r="I109" s="44"/>
      <c r="J109" s="16"/>
      <c r="K109" s="16"/>
    </row>
    <row r="110" spans="1:11" x14ac:dyDescent="0.25">
      <c r="A110" s="41" t="s">
        <v>103</v>
      </c>
      <c r="B110" s="35"/>
      <c r="C110" s="41" t="s">
        <v>109</v>
      </c>
      <c r="D110" s="35"/>
      <c r="E110" s="126" t="s">
        <v>49</v>
      </c>
      <c r="F110" s="126"/>
      <c r="G110" s="33"/>
      <c r="H110" s="33"/>
      <c r="I110" s="41"/>
      <c r="J110" s="35"/>
      <c r="K110" s="35"/>
    </row>
    <row r="111" spans="1:11" ht="8.25" customHeight="1" x14ac:dyDescent="0.25">
      <c r="B111" s="35"/>
      <c r="C111" s="41"/>
      <c r="D111" s="35"/>
      <c r="F111" s="104"/>
      <c r="G111" s="33"/>
      <c r="H111" s="33"/>
      <c r="I111" s="41"/>
      <c r="J111" s="35"/>
      <c r="K111" s="35"/>
    </row>
    <row r="112" spans="1:11" ht="14.25" customHeight="1" x14ac:dyDescent="0.25">
      <c r="A112" s="82" t="s">
        <v>104</v>
      </c>
      <c r="B112" s="16"/>
      <c r="C112" s="81" t="s">
        <v>108</v>
      </c>
      <c r="D112" s="98"/>
      <c r="E112" s="127" t="s">
        <v>50</v>
      </c>
      <c r="F112" s="127"/>
      <c r="G112" s="72"/>
      <c r="H112" s="72"/>
      <c r="I112" s="44"/>
      <c r="J112" s="16"/>
      <c r="K112" s="16"/>
    </row>
    <row r="113" spans="1:11" x14ac:dyDescent="0.25">
      <c r="B113" s="96"/>
      <c r="C113" s="96"/>
      <c r="D113" s="110"/>
    </row>
    <row r="114" spans="1:11" x14ac:dyDescent="0.25">
      <c r="A114" s="8"/>
      <c r="B114" s="9"/>
      <c r="C114" s="9"/>
      <c r="D114" s="9"/>
    </row>
    <row r="115" spans="1:11" x14ac:dyDescent="0.25">
      <c r="A115" s="8"/>
      <c r="B115" s="9"/>
      <c r="C115" s="9"/>
      <c r="D115" s="9"/>
    </row>
    <row r="116" spans="1:11" x14ac:dyDescent="0.25">
      <c r="A116" s="8"/>
      <c r="B116" s="9"/>
      <c r="C116" s="9"/>
      <c r="D116" s="9"/>
    </row>
    <row r="117" spans="1:11" s="34" customFormat="1" ht="21" customHeight="1" x14ac:dyDescent="0.25">
      <c r="E117" s="102"/>
    </row>
    <row r="118" spans="1:11" s="34" customFormat="1" ht="21" customHeight="1" x14ac:dyDescent="0.25">
      <c r="A118" s="30"/>
      <c r="C118" s="43"/>
      <c r="E118" s="102"/>
    </row>
    <row r="119" spans="1:11" s="34" customFormat="1" ht="21" customHeight="1" x14ac:dyDescent="0.25">
      <c r="A119" s="20"/>
      <c r="C119" s="31"/>
      <c r="E119" s="102"/>
    </row>
    <row r="120" spans="1:11" s="34" customFormat="1" x14ac:dyDescent="0.25">
      <c r="A120" s="8"/>
      <c r="B120" s="9"/>
      <c r="C120" s="9"/>
      <c r="D120" s="9"/>
      <c r="E120" s="106"/>
      <c r="F120" s="10"/>
      <c r="G120" s="12"/>
      <c r="H120" s="12"/>
    </row>
    <row r="121" spans="1:11" ht="17.25" customHeight="1" x14ac:dyDescent="0.25">
      <c r="A121" s="8"/>
      <c r="B121" s="9"/>
      <c r="C121" s="9"/>
      <c r="D121" s="9"/>
      <c r="E121" s="107"/>
      <c r="F121" s="12"/>
      <c r="J121" s="7"/>
    </row>
    <row r="122" spans="1:11" s="25" customFormat="1" ht="18" customHeight="1" x14ac:dyDescent="0.25">
      <c r="A122"/>
      <c r="B122"/>
      <c r="C122"/>
      <c r="D122"/>
      <c r="E122" s="108"/>
      <c r="F122" s="7"/>
      <c r="G122" s="7"/>
      <c r="H122" s="7"/>
    </row>
    <row r="123" spans="1:11" s="25" customFormat="1" ht="13.5" customHeight="1" x14ac:dyDescent="0.25">
      <c r="A123"/>
      <c r="B123"/>
      <c r="C123"/>
      <c r="D123"/>
      <c r="E123" s="108"/>
      <c r="F123" s="7"/>
    </row>
    <row r="124" spans="1:11" s="25" customFormat="1" ht="0.75" customHeight="1" x14ac:dyDescent="0.25">
      <c r="A124"/>
      <c r="B124"/>
      <c r="C124"/>
      <c r="D124"/>
      <c r="E124" s="108"/>
      <c r="F124" s="7"/>
      <c r="G124" s="7"/>
    </row>
    <row r="125" spans="1:11" s="25" customFormat="1" ht="15" hidden="1" customHeight="1" x14ac:dyDescent="0.25">
      <c r="A125"/>
      <c r="B125"/>
      <c r="C125" t="s">
        <v>50</v>
      </c>
      <c r="D125"/>
      <c r="E125" s="108"/>
      <c r="F125" s="7"/>
      <c r="G125" s="7"/>
      <c r="H125" s="7"/>
    </row>
    <row r="126" spans="1:11" s="25" customFormat="1" ht="15" hidden="1" customHeight="1" x14ac:dyDescent="0.25">
      <c r="A126"/>
      <c r="B126"/>
      <c r="C126"/>
      <c r="D126"/>
      <c r="E126" s="108"/>
      <c r="F126" s="7"/>
      <c r="G126" s="7"/>
      <c r="H126" s="7"/>
    </row>
    <row r="127" spans="1:11" s="25" customFormat="1" ht="18.75" customHeight="1" x14ac:dyDescent="0.25">
      <c r="E127" s="107"/>
      <c r="F127" s="7"/>
      <c r="G127" s="7"/>
      <c r="H127" s="7"/>
      <c r="I127" s="7"/>
    </row>
    <row r="128" spans="1:11" x14ac:dyDescent="0.25">
      <c r="A128" s="9"/>
      <c r="B128" s="9"/>
      <c r="C128" s="24"/>
      <c r="D128" s="23"/>
      <c r="F128" s="12"/>
      <c r="G128" s="12"/>
      <c r="H128" s="7"/>
      <c r="I128" s="7"/>
      <c r="J128" s="7"/>
      <c r="K128" s="7"/>
    </row>
    <row r="129" spans="1:13" x14ac:dyDescent="0.25">
      <c r="A129" s="24"/>
      <c r="B129" s="24"/>
      <c r="C129" s="24"/>
      <c r="D129" s="9"/>
      <c r="F129" s="12"/>
      <c r="G129" s="12"/>
      <c r="H129" s="7"/>
      <c r="I129" s="7"/>
      <c r="J129" s="7"/>
      <c r="K129" s="7"/>
    </row>
    <row r="130" spans="1:13" ht="16.5" customHeight="1" x14ac:dyDescent="0.25">
      <c r="A130" s="24"/>
      <c r="B130" s="24"/>
      <c r="C130" s="22"/>
      <c r="D130" s="24"/>
      <c r="F130" s="12"/>
      <c r="G130" s="12"/>
      <c r="H130" s="7"/>
      <c r="I130" s="7"/>
      <c r="J130" s="7"/>
      <c r="K130" s="7"/>
    </row>
    <row r="131" spans="1:13" x14ac:dyDescent="0.25">
      <c r="A131" s="30"/>
      <c r="B131" s="22"/>
      <c r="C131" s="21"/>
      <c r="D131" s="24"/>
      <c r="H131" s="12"/>
      <c r="I131" s="12"/>
      <c r="J131" s="7"/>
      <c r="K131" s="7"/>
      <c r="L131" s="7"/>
      <c r="M131" s="7"/>
    </row>
    <row r="132" spans="1:13" x14ac:dyDescent="0.25">
      <c r="A132" s="29"/>
      <c r="B132" s="21"/>
      <c r="D132" s="27"/>
      <c r="H132" s="12"/>
      <c r="I132" s="12"/>
      <c r="J132" s="7"/>
      <c r="K132" s="7"/>
      <c r="L132" s="7"/>
      <c r="M132" s="7"/>
    </row>
    <row r="133" spans="1:13" x14ac:dyDescent="0.25">
      <c r="C133" s="1"/>
      <c r="D133" s="26"/>
      <c r="H133" s="12"/>
      <c r="I133" s="12"/>
      <c r="J133" s="7"/>
      <c r="K133" s="7"/>
      <c r="L133" s="7"/>
      <c r="M133" s="7"/>
    </row>
    <row r="134" spans="1:13" x14ac:dyDescent="0.25">
      <c r="A134" s="1"/>
      <c r="B134" s="1"/>
      <c r="H134" s="12"/>
      <c r="I134" s="12"/>
      <c r="J134" s="7"/>
      <c r="K134" s="7"/>
      <c r="L134" s="7"/>
      <c r="M134" s="7"/>
    </row>
    <row r="135" spans="1:13" ht="36" customHeight="1" x14ac:dyDescent="0.25">
      <c r="D135" s="1"/>
      <c r="H135" s="12"/>
      <c r="I135" s="12"/>
      <c r="J135" s="7"/>
      <c r="K135" s="7"/>
      <c r="L135" s="7"/>
      <c r="M135" s="7"/>
    </row>
    <row r="136" spans="1:13" x14ac:dyDescent="0.25">
      <c r="H136" s="10"/>
      <c r="I136" s="12"/>
      <c r="J136" s="7"/>
      <c r="K136" s="7"/>
      <c r="L136" s="7"/>
    </row>
    <row r="137" spans="1:13" x14ac:dyDescent="0.25">
      <c r="I137" s="10"/>
    </row>
    <row r="140" spans="1:13" x14ac:dyDescent="0.25">
      <c r="C140" s="3"/>
      <c r="E140" s="105" t="s">
        <v>36</v>
      </c>
    </row>
    <row r="141" spans="1:13" x14ac:dyDescent="0.25">
      <c r="B141" s="3"/>
      <c r="C141" s="1"/>
    </row>
    <row r="142" spans="1:13" x14ac:dyDescent="0.25">
      <c r="A142" s="2"/>
      <c r="B142" s="1"/>
      <c r="C142" s="1"/>
      <c r="D142" s="3"/>
    </row>
    <row r="143" spans="1:13" x14ac:dyDescent="0.25">
      <c r="A143" s="1"/>
      <c r="B143" s="1"/>
      <c r="D143" s="1"/>
    </row>
    <row r="144" spans="1:13" x14ac:dyDescent="0.25">
      <c r="A144" s="1"/>
      <c r="D144" s="1"/>
    </row>
    <row r="145" spans="1:4" x14ac:dyDescent="0.25">
      <c r="A145" s="6"/>
    </row>
    <row r="146" spans="1:4" x14ac:dyDescent="0.25">
      <c r="A146" s="5"/>
      <c r="C146" s="1"/>
    </row>
    <row r="147" spans="1:4" x14ac:dyDescent="0.25">
      <c r="A147" s="4"/>
      <c r="B147" s="1"/>
    </row>
    <row r="148" spans="1:4" x14ac:dyDescent="0.25">
      <c r="A148" s="1"/>
      <c r="D148" s="1"/>
    </row>
  </sheetData>
  <mergeCells count="9">
    <mergeCell ref="E107:F107"/>
    <mergeCell ref="E110:F110"/>
    <mergeCell ref="E112:F112"/>
    <mergeCell ref="A11:D11"/>
    <mergeCell ref="A10:F10"/>
    <mergeCell ref="A9:F9"/>
    <mergeCell ref="A8:F8"/>
    <mergeCell ref="A7:F7"/>
    <mergeCell ref="A12:F12"/>
  </mergeCells>
  <conditionalFormatting sqref="G110:G111">
    <cfRule type="duplicateValues" dxfId="3" priority="3"/>
  </conditionalFormatting>
  <conditionalFormatting sqref="G110:H111">
    <cfRule type="duplicateValues" dxfId="2" priority="4"/>
  </conditionalFormatting>
  <conditionalFormatting sqref="D110:D111">
    <cfRule type="duplicateValues" dxfId="1" priority="1"/>
  </conditionalFormatting>
  <conditionalFormatting sqref="D110:D111">
    <cfRule type="duplicateValues" dxfId="0" priority="2"/>
  </conditionalFormatting>
  <pageMargins left="1" right="1" top="0.35" bottom="0.39" header="0.31" footer="0.25"/>
  <pageSetup scale="60" orientation="portrait" r:id="rId1"/>
  <ignoredErrors>
    <ignoredError sqref="F82 F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Maritza Rosario</cp:lastModifiedBy>
  <cp:lastPrinted>2026-03-04T19:13:34Z</cp:lastPrinted>
  <dcterms:created xsi:type="dcterms:W3CDTF">2018-04-17T18:57:16Z</dcterms:created>
  <dcterms:modified xsi:type="dcterms:W3CDTF">2026-03-04T19:13:42Z</dcterms:modified>
</cp:coreProperties>
</file>