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nomina01\Desktop\carpeta compartida con adderlyn\"/>
    </mc:Choice>
  </mc:AlternateContent>
  <bookViews>
    <workbookView xWindow="0" yWindow="0" windowWidth="20325" windowHeight="9735"/>
  </bookViews>
  <sheets>
    <sheet name="NOMINA FIJA" sheetId="2" r:id="rId1"/>
  </sheets>
  <definedNames>
    <definedName name="_xlnm._FilterDatabase" localSheetId="0" hidden="1">'NOMINA FIJA'!$B$3:$B$415</definedName>
    <definedName name="_xlnm.Print_Area" localSheetId="0">'NOMINA FIJA'!$B$1:$Q$404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15" i="2" l="1"/>
  <c r="Q215" i="2" s="1"/>
  <c r="J215" i="2"/>
  <c r="K215" i="2"/>
  <c r="L215" i="2"/>
  <c r="M215" i="2"/>
  <c r="N215" i="2"/>
  <c r="P123" i="2"/>
  <c r="Q123" i="2" s="1"/>
  <c r="J123" i="2"/>
  <c r="K123" i="2"/>
  <c r="L123" i="2"/>
  <c r="M123" i="2"/>
  <c r="N123" i="2"/>
  <c r="J35" i="2" l="1"/>
  <c r="K35" i="2"/>
  <c r="L35" i="2"/>
  <c r="M35" i="2"/>
  <c r="N35" i="2"/>
  <c r="P35" i="2" l="1"/>
  <c r="Q35" i="2" s="1"/>
  <c r="J302" i="2"/>
  <c r="K302" i="2"/>
  <c r="L302" i="2"/>
  <c r="M302" i="2"/>
  <c r="N302" i="2"/>
  <c r="P302" i="2" l="1"/>
  <c r="Q302" i="2" s="1"/>
  <c r="J36" i="2"/>
  <c r="K36" i="2"/>
  <c r="L36" i="2"/>
  <c r="M36" i="2"/>
  <c r="N36" i="2"/>
  <c r="P36" i="2" l="1"/>
  <c r="Q36" i="2" s="1"/>
  <c r="J223" i="2"/>
  <c r="K223" i="2"/>
  <c r="L223" i="2"/>
  <c r="M223" i="2"/>
  <c r="N223" i="2"/>
  <c r="P223" i="2" l="1"/>
  <c r="Q223" i="2" s="1"/>
  <c r="J304" i="2"/>
  <c r="K304" i="2"/>
  <c r="L304" i="2"/>
  <c r="M304" i="2"/>
  <c r="N304" i="2"/>
  <c r="P304" i="2" l="1"/>
  <c r="Q304" i="2" s="1"/>
  <c r="J157" i="2"/>
  <c r="K157" i="2"/>
  <c r="L157" i="2"/>
  <c r="M157" i="2"/>
  <c r="N157" i="2"/>
  <c r="J217" i="2"/>
  <c r="K217" i="2"/>
  <c r="L217" i="2"/>
  <c r="M217" i="2"/>
  <c r="N217" i="2"/>
  <c r="J196" i="2"/>
  <c r="K196" i="2"/>
  <c r="L196" i="2"/>
  <c r="M196" i="2"/>
  <c r="N196" i="2"/>
  <c r="P217" i="2" l="1"/>
  <c r="Q217" i="2" s="1"/>
  <c r="P196" i="2"/>
  <c r="Q196" i="2" s="1"/>
  <c r="P157" i="2"/>
  <c r="Q157" i="2" s="1"/>
  <c r="J209" i="2"/>
  <c r="K209" i="2"/>
  <c r="L209" i="2"/>
  <c r="M209" i="2"/>
  <c r="N209" i="2"/>
  <c r="J156" i="2"/>
  <c r="K156" i="2"/>
  <c r="L156" i="2"/>
  <c r="M156" i="2"/>
  <c r="N156" i="2"/>
  <c r="J100" i="2"/>
  <c r="K100" i="2"/>
  <c r="L100" i="2"/>
  <c r="M100" i="2"/>
  <c r="N100" i="2"/>
  <c r="P209" i="2" l="1"/>
  <c r="Q209" i="2" s="1"/>
  <c r="P156" i="2"/>
  <c r="Q156" i="2" s="1"/>
  <c r="P100" i="2"/>
  <c r="Q100" i="2" s="1"/>
  <c r="J22" i="2"/>
  <c r="K22" i="2"/>
  <c r="L22" i="2"/>
  <c r="M22" i="2"/>
  <c r="N22" i="2"/>
  <c r="J21" i="2"/>
  <c r="K21" i="2"/>
  <c r="L21" i="2"/>
  <c r="M21" i="2"/>
  <c r="N21" i="2"/>
  <c r="J138" i="2"/>
  <c r="K138" i="2"/>
  <c r="L138" i="2"/>
  <c r="M138" i="2"/>
  <c r="N138" i="2"/>
  <c r="P138" i="2" l="1"/>
  <c r="Q138" i="2" s="1"/>
  <c r="P22" i="2"/>
  <c r="Q22" i="2" s="1"/>
  <c r="P21" i="2"/>
  <c r="Q21" i="2" s="1"/>
  <c r="N74" i="2"/>
  <c r="N75" i="2"/>
  <c r="N76" i="2"/>
  <c r="N77" i="2"/>
  <c r="N78" i="2"/>
  <c r="N79" i="2"/>
  <c r="N80" i="2"/>
  <c r="N81" i="2"/>
  <c r="N82" i="2"/>
  <c r="N83" i="2"/>
  <c r="N84" i="2"/>
  <c r="N85" i="2"/>
  <c r="N86" i="2"/>
  <c r="N87" i="2"/>
  <c r="N88" i="2"/>
  <c r="N89" i="2"/>
  <c r="N90" i="2"/>
  <c r="N91" i="2"/>
  <c r="N92" i="2"/>
  <c r="N93" i="2"/>
  <c r="N94" i="2"/>
  <c r="N95" i="2"/>
  <c r="N96" i="2"/>
  <c r="N97" i="2"/>
  <c r="N98" i="2"/>
  <c r="N99" i="2"/>
  <c r="N102" i="2"/>
  <c r="N103" i="2"/>
  <c r="N104" i="2"/>
  <c r="N105" i="2"/>
  <c r="N106" i="2"/>
  <c r="N107" i="2"/>
  <c r="N109" i="2"/>
  <c r="N110" i="2"/>
  <c r="N111" i="2"/>
  <c r="N112" i="2"/>
  <c r="N113" i="2"/>
  <c r="N115" i="2"/>
  <c r="N116" i="2"/>
  <c r="N117" i="2"/>
  <c r="N118" i="2"/>
  <c r="N119" i="2"/>
  <c r="N121" i="2"/>
  <c r="N122" i="2"/>
  <c r="N124" i="2"/>
  <c r="N125" i="2"/>
  <c r="N126" i="2"/>
  <c r="N127" i="2"/>
  <c r="N128" i="2"/>
  <c r="N129" i="2"/>
  <c r="N132" i="2"/>
  <c r="N133" i="2"/>
  <c r="N134" i="2"/>
  <c r="N135" i="2"/>
  <c r="N136" i="2"/>
  <c r="N137" i="2"/>
  <c r="N139" i="2"/>
  <c r="N142" i="2"/>
  <c r="N143" i="2"/>
  <c r="N144" i="2"/>
  <c r="N145" i="2"/>
  <c r="N146" i="2"/>
  <c r="N147" i="2"/>
  <c r="N149" i="2"/>
  <c r="N150" i="2"/>
  <c r="N153" i="2"/>
  <c r="N154" i="2"/>
  <c r="N155" i="2"/>
  <c r="N158" i="2"/>
  <c r="N159" i="2"/>
  <c r="N160" i="2"/>
  <c r="N163" i="2"/>
  <c r="N164" i="2"/>
  <c r="N166" i="2"/>
  <c r="N167" i="2"/>
  <c r="N168" i="2"/>
  <c r="N170" i="2"/>
  <c r="N171" i="2"/>
  <c r="N172" i="2"/>
  <c r="N173" i="2"/>
  <c r="N175" i="2"/>
  <c r="N176" i="2"/>
  <c r="N177" i="2"/>
  <c r="N178" i="2"/>
  <c r="N180" i="2"/>
  <c r="N181" i="2"/>
  <c r="N182" i="2"/>
  <c r="N183" i="2"/>
  <c r="N184" i="2"/>
  <c r="N185" i="2"/>
  <c r="N187" i="2"/>
  <c r="N188" i="2"/>
  <c r="N189" i="2"/>
  <c r="N190" i="2"/>
  <c r="N191" i="2"/>
  <c r="N192" i="2"/>
  <c r="N194" i="2"/>
  <c r="N195" i="2"/>
  <c r="N197" i="2"/>
  <c r="N198" i="2"/>
  <c r="N200" i="2"/>
  <c r="N201" i="2"/>
  <c r="N202" i="2"/>
  <c r="N203" i="2"/>
  <c r="N204" i="2"/>
  <c r="N205" i="2"/>
  <c r="N206" i="2"/>
  <c r="N207" i="2"/>
  <c r="N208" i="2"/>
  <c r="N210" i="2"/>
  <c r="N211" i="2"/>
  <c r="N212" i="2"/>
  <c r="N213" i="2"/>
  <c r="N214" i="2"/>
  <c r="N216" i="2"/>
  <c r="N218" i="2"/>
  <c r="N219" i="2"/>
  <c r="N220" i="2"/>
  <c r="N221" i="2"/>
  <c r="N222" i="2"/>
  <c r="N224" i="2"/>
  <c r="N225" i="2"/>
  <c r="N227" i="2"/>
  <c r="N228" i="2"/>
  <c r="N229" i="2"/>
  <c r="N230" i="2"/>
  <c r="N231" i="2"/>
  <c r="N234" i="2"/>
  <c r="N236" i="2"/>
  <c r="N237" i="2"/>
  <c r="N238" i="2"/>
  <c r="N239" i="2"/>
  <c r="N240" i="2"/>
  <c r="N242" i="2"/>
  <c r="N243" i="2"/>
  <c r="N244" i="2"/>
  <c r="N245" i="2"/>
  <c r="N246" i="2"/>
  <c r="N248" i="2"/>
  <c r="N249" i="2"/>
  <c r="N250" i="2"/>
  <c r="N251" i="2"/>
  <c r="N252" i="2"/>
  <c r="N253" i="2"/>
  <c r="N254" i="2"/>
  <c r="N255" i="2"/>
  <c r="N257" i="2"/>
  <c r="N258" i="2"/>
  <c r="N259" i="2"/>
  <c r="N260" i="2"/>
  <c r="N261" i="2"/>
  <c r="N262" i="2"/>
  <c r="N263" i="2"/>
  <c r="N264" i="2"/>
  <c r="N265" i="2"/>
  <c r="N266" i="2"/>
  <c r="N267" i="2"/>
  <c r="N268" i="2"/>
  <c r="N269" i="2"/>
  <c r="N270" i="2"/>
  <c r="N271" i="2"/>
  <c r="N272" i="2"/>
  <c r="N273" i="2"/>
  <c r="N275" i="2"/>
  <c r="N276" i="2"/>
  <c r="N277" i="2"/>
  <c r="N278" i="2"/>
  <c r="N279" i="2"/>
  <c r="N281" i="2"/>
  <c r="N283" i="2"/>
  <c r="N284" i="2"/>
  <c r="N285" i="2"/>
  <c r="N286" i="2"/>
  <c r="N287" i="2"/>
  <c r="N288" i="2"/>
  <c r="N290" i="2"/>
  <c r="N291" i="2"/>
  <c r="N292" i="2"/>
  <c r="N293" i="2"/>
  <c r="N294" i="2"/>
  <c r="N295" i="2"/>
  <c r="N296" i="2"/>
  <c r="N297" i="2"/>
  <c r="N298" i="2"/>
  <c r="N299" i="2"/>
  <c r="N300" i="2"/>
  <c r="N301" i="2"/>
  <c r="N303" i="2"/>
  <c r="N305" i="2"/>
  <c r="N306" i="2"/>
  <c r="N307" i="2"/>
  <c r="N308" i="2"/>
  <c r="N309" i="2"/>
  <c r="N310"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73" i="2"/>
  <c r="N67" i="2"/>
  <c r="N68" i="2"/>
  <c r="N69" i="2"/>
  <c r="N70" i="2"/>
  <c r="N71" i="2"/>
  <c r="N66" i="2"/>
  <c r="N63" i="2"/>
  <c r="N64" i="2"/>
  <c r="N62" i="2"/>
  <c r="N46" i="2"/>
  <c r="N47" i="2"/>
  <c r="N48" i="2"/>
  <c r="N49" i="2"/>
  <c r="N50" i="2"/>
  <c r="N51" i="2"/>
  <c r="N52" i="2"/>
  <c r="N53" i="2"/>
  <c r="N54" i="2"/>
  <c r="N55" i="2"/>
  <c r="N56" i="2"/>
  <c r="N57" i="2"/>
  <c r="N58" i="2"/>
  <c r="N59" i="2"/>
  <c r="N60" i="2"/>
  <c r="N39" i="2"/>
  <c r="N40" i="2"/>
  <c r="N41" i="2"/>
  <c r="N30" i="2"/>
  <c r="N31" i="2"/>
  <c r="N32" i="2"/>
  <c r="N34" i="2"/>
  <c r="N33" i="2"/>
  <c r="N26" i="2"/>
  <c r="N27" i="2"/>
  <c r="N17" i="2"/>
  <c r="N18" i="2"/>
  <c r="N19" i="2"/>
  <c r="N20" i="2"/>
  <c r="N23" i="2"/>
  <c r="N16" i="2"/>
  <c r="N11" i="2"/>
  <c r="N14" i="2"/>
  <c r="N10" i="2"/>
  <c r="J9" i="2" l="1"/>
  <c r="M9" i="2"/>
  <c r="J10" i="2"/>
  <c r="K10" i="2"/>
  <c r="L10" i="2"/>
  <c r="M10" i="2"/>
  <c r="J11" i="2"/>
  <c r="K11" i="2"/>
  <c r="L11" i="2"/>
  <c r="M11" i="2"/>
  <c r="J12" i="2"/>
  <c r="K12" i="2"/>
  <c r="L12" i="2"/>
  <c r="M12" i="2"/>
  <c r="J13" i="2"/>
  <c r="P13" i="2" s="1"/>
  <c r="Q13" i="2" s="1"/>
  <c r="M13" i="2"/>
  <c r="J14" i="2"/>
  <c r="K14" i="2"/>
  <c r="L14" i="2"/>
  <c r="M14" i="2"/>
  <c r="J16" i="2"/>
  <c r="K16" i="2"/>
  <c r="L16" i="2"/>
  <c r="M16" i="2"/>
  <c r="J17" i="2"/>
  <c r="K17" i="2"/>
  <c r="L17" i="2"/>
  <c r="M17" i="2"/>
  <c r="J18" i="2"/>
  <c r="K18" i="2"/>
  <c r="L18" i="2"/>
  <c r="M18" i="2"/>
  <c r="J19" i="2"/>
  <c r="K19" i="2"/>
  <c r="L19" i="2"/>
  <c r="M19" i="2"/>
  <c r="J20" i="2"/>
  <c r="K20" i="2"/>
  <c r="L20" i="2"/>
  <c r="M20" i="2"/>
  <c r="J23" i="2"/>
  <c r="K23" i="2"/>
  <c r="L23" i="2"/>
  <c r="M23" i="2"/>
  <c r="J25" i="2"/>
  <c r="K25" i="2"/>
  <c r="L25" i="2"/>
  <c r="M25" i="2"/>
  <c r="J26" i="2"/>
  <c r="K26" i="2"/>
  <c r="L26" i="2"/>
  <c r="M26" i="2"/>
  <c r="J27" i="2"/>
  <c r="K27" i="2"/>
  <c r="L27" i="2"/>
  <c r="M27" i="2"/>
  <c r="J29" i="2"/>
  <c r="K29" i="2"/>
  <c r="L29" i="2"/>
  <c r="M29" i="2"/>
  <c r="J30" i="2"/>
  <c r="K30" i="2"/>
  <c r="L30" i="2"/>
  <c r="M30" i="2"/>
  <c r="J31" i="2"/>
  <c r="K31" i="2"/>
  <c r="L31" i="2"/>
  <c r="M31" i="2"/>
  <c r="J32" i="2"/>
  <c r="K32" i="2"/>
  <c r="L32" i="2"/>
  <c r="M32" i="2"/>
  <c r="J34" i="2"/>
  <c r="K34" i="2"/>
  <c r="L34" i="2"/>
  <c r="M34" i="2"/>
  <c r="J33" i="2"/>
  <c r="K33" i="2"/>
  <c r="L33" i="2"/>
  <c r="M33" i="2"/>
  <c r="J38" i="2"/>
  <c r="K38" i="2"/>
  <c r="L38" i="2"/>
  <c r="M38" i="2"/>
  <c r="J39" i="2"/>
  <c r="K39" i="2"/>
  <c r="L39" i="2"/>
  <c r="M39" i="2"/>
  <c r="J40" i="2"/>
  <c r="K40" i="2"/>
  <c r="L40" i="2"/>
  <c r="M40" i="2"/>
  <c r="J41" i="2"/>
  <c r="K41" i="2"/>
  <c r="L41" i="2"/>
  <c r="M41" i="2"/>
  <c r="J43" i="2"/>
  <c r="K43" i="2"/>
  <c r="L43" i="2"/>
  <c r="M43" i="2"/>
  <c r="J45" i="2"/>
  <c r="K45" i="2"/>
  <c r="L45" i="2"/>
  <c r="M45" i="2"/>
  <c r="J46" i="2"/>
  <c r="K46" i="2"/>
  <c r="L46" i="2"/>
  <c r="M46" i="2"/>
  <c r="J47" i="2"/>
  <c r="K47" i="2"/>
  <c r="L47" i="2"/>
  <c r="M47" i="2"/>
  <c r="J48" i="2"/>
  <c r="K48" i="2"/>
  <c r="L48" i="2"/>
  <c r="M48" i="2"/>
  <c r="J49" i="2"/>
  <c r="K49" i="2"/>
  <c r="L49" i="2"/>
  <c r="M49" i="2"/>
  <c r="J50" i="2"/>
  <c r="K50" i="2"/>
  <c r="L50" i="2"/>
  <c r="M50" i="2"/>
  <c r="J51" i="2"/>
  <c r="K51" i="2"/>
  <c r="L51" i="2"/>
  <c r="M51" i="2"/>
  <c r="J52" i="2"/>
  <c r="K52" i="2"/>
  <c r="L52" i="2"/>
  <c r="M52" i="2"/>
  <c r="J53" i="2"/>
  <c r="K53" i="2"/>
  <c r="L53" i="2"/>
  <c r="M53" i="2"/>
  <c r="J54" i="2"/>
  <c r="K54" i="2"/>
  <c r="L54" i="2"/>
  <c r="M54" i="2"/>
  <c r="J55" i="2"/>
  <c r="K55" i="2"/>
  <c r="L55" i="2"/>
  <c r="M55" i="2"/>
  <c r="J56" i="2"/>
  <c r="K56" i="2"/>
  <c r="L56" i="2"/>
  <c r="M56" i="2"/>
  <c r="J57" i="2"/>
  <c r="K57" i="2"/>
  <c r="L57" i="2"/>
  <c r="M57" i="2"/>
  <c r="J58" i="2"/>
  <c r="K58" i="2"/>
  <c r="L58" i="2"/>
  <c r="M58" i="2"/>
  <c r="J59" i="2"/>
  <c r="K59" i="2"/>
  <c r="L59" i="2"/>
  <c r="M59" i="2"/>
  <c r="J60" i="2"/>
  <c r="K60" i="2"/>
  <c r="L60" i="2"/>
  <c r="M60" i="2"/>
  <c r="J62" i="2"/>
  <c r="K62" i="2"/>
  <c r="L62" i="2"/>
  <c r="M62" i="2"/>
  <c r="J63" i="2"/>
  <c r="K63" i="2"/>
  <c r="L63" i="2"/>
  <c r="M63" i="2"/>
  <c r="J64" i="2"/>
  <c r="K64" i="2"/>
  <c r="L64" i="2"/>
  <c r="M64" i="2"/>
  <c r="J66" i="2"/>
  <c r="K66" i="2"/>
  <c r="L66" i="2"/>
  <c r="M66" i="2"/>
  <c r="J67" i="2"/>
  <c r="K67" i="2"/>
  <c r="L67" i="2"/>
  <c r="M67" i="2"/>
  <c r="J68" i="2"/>
  <c r="K68" i="2"/>
  <c r="L68" i="2"/>
  <c r="M68" i="2"/>
  <c r="J69" i="2"/>
  <c r="K69" i="2"/>
  <c r="L69" i="2"/>
  <c r="M69" i="2"/>
  <c r="J70" i="2"/>
  <c r="K70" i="2"/>
  <c r="L70" i="2"/>
  <c r="M70" i="2"/>
  <c r="J71" i="2"/>
  <c r="K71" i="2"/>
  <c r="L71" i="2"/>
  <c r="M71" i="2"/>
  <c r="J73" i="2"/>
  <c r="K73" i="2"/>
  <c r="L73" i="2"/>
  <c r="M73" i="2"/>
  <c r="J74" i="2"/>
  <c r="K74" i="2"/>
  <c r="L74" i="2"/>
  <c r="M74" i="2"/>
  <c r="J75" i="2"/>
  <c r="K75" i="2"/>
  <c r="L75" i="2"/>
  <c r="M75" i="2"/>
  <c r="J76" i="2"/>
  <c r="K76" i="2"/>
  <c r="L76" i="2"/>
  <c r="M76" i="2"/>
  <c r="J77" i="2"/>
  <c r="K77" i="2"/>
  <c r="L77" i="2"/>
  <c r="M77" i="2"/>
  <c r="J78" i="2"/>
  <c r="K78" i="2"/>
  <c r="L78" i="2"/>
  <c r="M78" i="2"/>
  <c r="J79" i="2"/>
  <c r="K79" i="2"/>
  <c r="L79" i="2"/>
  <c r="M79" i="2"/>
  <c r="J80" i="2"/>
  <c r="K80" i="2"/>
  <c r="L80" i="2"/>
  <c r="M80" i="2"/>
  <c r="J81" i="2"/>
  <c r="K81" i="2"/>
  <c r="L81" i="2"/>
  <c r="M81" i="2"/>
  <c r="J82" i="2"/>
  <c r="K82" i="2"/>
  <c r="L82" i="2"/>
  <c r="M82" i="2"/>
  <c r="J83" i="2"/>
  <c r="K83" i="2"/>
  <c r="L83" i="2"/>
  <c r="M83" i="2"/>
  <c r="J84" i="2"/>
  <c r="K84" i="2"/>
  <c r="L84" i="2"/>
  <c r="M84" i="2"/>
  <c r="J85" i="2"/>
  <c r="K85" i="2"/>
  <c r="L85" i="2"/>
  <c r="M85" i="2"/>
  <c r="J86" i="2"/>
  <c r="K86" i="2"/>
  <c r="L86" i="2"/>
  <c r="M86" i="2"/>
  <c r="J87" i="2"/>
  <c r="K87" i="2"/>
  <c r="L87" i="2"/>
  <c r="M87" i="2"/>
  <c r="J88" i="2"/>
  <c r="K88" i="2"/>
  <c r="L88" i="2"/>
  <c r="M88" i="2"/>
  <c r="J89" i="2"/>
  <c r="K89" i="2"/>
  <c r="L89" i="2"/>
  <c r="M89" i="2"/>
  <c r="J90" i="2"/>
  <c r="K90" i="2"/>
  <c r="L90" i="2"/>
  <c r="M90" i="2"/>
  <c r="J91" i="2"/>
  <c r="K91" i="2"/>
  <c r="L91" i="2"/>
  <c r="M91" i="2"/>
  <c r="J92" i="2"/>
  <c r="K92" i="2"/>
  <c r="L92" i="2"/>
  <c r="M92" i="2"/>
  <c r="J93" i="2"/>
  <c r="K93" i="2"/>
  <c r="L93" i="2"/>
  <c r="M93" i="2"/>
  <c r="J94" i="2"/>
  <c r="K94" i="2"/>
  <c r="L94" i="2"/>
  <c r="M94" i="2"/>
  <c r="J95" i="2"/>
  <c r="K95" i="2"/>
  <c r="L95" i="2"/>
  <c r="M95" i="2"/>
  <c r="J96" i="2"/>
  <c r="K96" i="2"/>
  <c r="L96" i="2"/>
  <c r="M96" i="2"/>
  <c r="J97" i="2"/>
  <c r="K97" i="2"/>
  <c r="L97" i="2"/>
  <c r="M97" i="2"/>
  <c r="J98" i="2"/>
  <c r="K98" i="2"/>
  <c r="L98" i="2"/>
  <c r="M98" i="2"/>
  <c r="J99" i="2"/>
  <c r="K99" i="2"/>
  <c r="L99" i="2"/>
  <c r="M99" i="2"/>
  <c r="J102" i="2"/>
  <c r="K102" i="2"/>
  <c r="L102" i="2"/>
  <c r="M102" i="2"/>
  <c r="J103" i="2"/>
  <c r="K103" i="2"/>
  <c r="L103" i="2"/>
  <c r="M103" i="2"/>
  <c r="J104" i="2"/>
  <c r="K104" i="2"/>
  <c r="L104" i="2"/>
  <c r="M104" i="2"/>
  <c r="J105" i="2"/>
  <c r="K105" i="2"/>
  <c r="L105" i="2"/>
  <c r="M105" i="2"/>
  <c r="J106" i="2"/>
  <c r="K106" i="2"/>
  <c r="L106" i="2"/>
  <c r="M106" i="2"/>
  <c r="J107" i="2"/>
  <c r="K107" i="2"/>
  <c r="L107" i="2"/>
  <c r="M107" i="2"/>
  <c r="J109" i="2"/>
  <c r="K109" i="2"/>
  <c r="L109" i="2"/>
  <c r="M109" i="2"/>
  <c r="J110" i="2"/>
  <c r="K110" i="2"/>
  <c r="L110" i="2"/>
  <c r="M110" i="2"/>
  <c r="J111" i="2"/>
  <c r="K111" i="2"/>
  <c r="L111" i="2"/>
  <c r="M111" i="2"/>
  <c r="J112" i="2"/>
  <c r="K112" i="2"/>
  <c r="L112" i="2"/>
  <c r="M112" i="2"/>
  <c r="J113" i="2"/>
  <c r="K113" i="2"/>
  <c r="L113" i="2"/>
  <c r="M113" i="2"/>
  <c r="J115" i="2"/>
  <c r="K115" i="2"/>
  <c r="L115" i="2"/>
  <c r="M115" i="2"/>
  <c r="J116" i="2"/>
  <c r="K116" i="2"/>
  <c r="L116" i="2"/>
  <c r="M116" i="2"/>
  <c r="J117" i="2"/>
  <c r="K117" i="2"/>
  <c r="L117" i="2"/>
  <c r="M117" i="2"/>
  <c r="J118" i="2"/>
  <c r="K118" i="2"/>
  <c r="L118" i="2"/>
  <c r="M118" i="2"/>
  <c r="J119" i="2"/>
  <c r="K119" i="2"/>
  <c r="L119" i="2"/>
  <c r="M119" i="2"/>
  <c r="J121" i="2"/>
  <c r="K121" i="2"/>
  <c r="L121" i="2"/>
  <c r="M121" i="2"/>
  <c r="J122" i="2"/>
  <c r="K122" i="2"/>
  <c r="L122" i="2"/>
  <c r="M122" i="2"/>
  <c r="J124" i="2"/>
  <c r="K124" i="2"/>
  <c r="L124" i="2"/>
  <c r="M124" i="2"/>
  <c r="J125" i="2"/>
  <c r="K125" i="2"/>
  <c r="L125" i="2"/>
  <c r="M125" i="2"/>
  <c r="J126" i="2"/>
  <c r="K126" i="2"/>
  <c r="L126" i="2"/>
  <c r="M126" i="2"/>
  <c r="J127" i="2"/>
  <c r="K127" i="2"/>
  <c r="L127" i="2"/>
  <c r="M127" i="2"/>
  <c r="J128" i="2"/>
  <c r="K128" i="2"/>
  <c r="L128" i="2"/>
  <c r="M128" i="2"/>
  <c r="J129" i="2"/>
  <c r="K129" i="2"/>
  <c r="L129" i="2"/>
  <c r="M129" i="2"/>
  <c r="J131" i="2"/>
  <c r="K131" i="2"/>
  <c r="L131" i="2"/>
  <c r="M131" i="2"/>
  <c r="J132" i="2"/>
  <c r="K132" i="2"/>
  <c r="L132" i="2"/>
  <c r="M132" i="2"/>
  <c r="J133" i="2"/>
  <c r="K133" i="2"/>
  <c r="L133" i="2"/>
  <c r="M133" i="2"/>
  <c r="J134" i="2"/>
  <c r="K134" i="2"/>
  <c r="L134" i="2"/>
  <c r="M134" i="2"/>
  <c r="J135" i="2"/>
  <c r="K135" i="2"/>
  <c r="L135" i="2"/>
  <c r="M135" i="2"/>
  <c r="J136" i="2"/>
  <c r="K136" i="2"/>
  <c r="L136" i="2"/>
  <c r="M136" i="2"/>
  <c r="J137" i="2"/>
  <c r="K137" i="2"/>
  <c r="L137" i="2"/>
  <c r="M137" i="2"/>
  <c r="J139" i="2"/>
  <c r="K139" i="2"/>
  <c r="L139" i="2"/>
  <c r="M139" i="2"/>
  <c r="J141" i="2"/>
  <c r="K141" i="2"/>
  <c r="L141" i="2"/>
  <c r="M141" i="2"/>
  <c r="J142" i="2"/>
  <c r="K142" i="2"/>
  <c r="L142" i="2"/>
  <c r="M142" i="2"/>
  <c r="J143" i="2"/>
  <c r="K143" i="2"/>
  <c r="L143" i="2"/>
  <c r="M143" i="2"/>
  <c r="J144" i="2"/>
  <c r="K144" i="2"/>
  <c r="L144" i="2"/>
  <c r="M144" i="2"/>
  <c r="J145" i="2"/>
  <c r="K145" i="2"/>
  <c r="L145" i="2"/>
  <c r="M145" i="2"/>
  <c r="J146" i="2"/>
  <c r="K146" i="2"/>
  <c r="L146" i="2"/>
  <c r="M146" i="2"/>
  <c r="J147" i="2"/>
  <c r="K147" i="2"/>
  <c r="L147" i="2"/>
  <c r="M147" i="2"/>
  <c r="J149" i="2"/>
  <c r="K149" i="2"/>
  <c r="L149" i="2"/>
  <c r="M149" i="2"/>
  <c r="J150" i="2"/>
  <c r="K150" i="2"/>
  <c r="L150" i="2"/>
  <c r="M150" i="2"/>
  <c r="J152" i="2"/>
  <c r="K152" i="2"/>
  <c r="L152" i="2"/>
  <c r="M152" i="2"/>
  <c r="J153" i="2"/>
  <c r="K153" i="2"/>
  <c r="L153" i="2"/>
  <c r="M153" i="2"/>
  <c r="J154" i="2"/>
  <c r="K154" i="2"/>
  <c r="L154" i="2"/>
  <c r="M154" i="2"/>
  <c r="J155" i="2"/>
  <c r="K155" i="2"/>
  <c r="L155" i="2"/>
  <c r="M155" i="2"/>
  <c r="J158" i="2"/>
  <c r="K158" i="2"/>
  <c r="L158" i="2"/>
  <c r="M158" i="2"/>
  <c r="J159" i="2"/>
  <c r="K159" i="2"/>
  <c r="L159" i="2"/>
  <c r="M159" i="2"/>
  <c r="J160" i="2"/>
  <c r="K160" i="2"/>
  <c r="L160" i="2"/>
  <c r="M160" i="2"/>
  <c r="J162" i="2"/>
  <c r="K162" i="2"/>
  <c r="L162" i="2"/>
  <c r="M162" i="2"/>
  <c r="J163" i="2"/>
  <c r="K163" i="2"/>
  <c r="L163" i="2"/>
  <c r="M163" i="2"/>
  <c r="J164" i="2"/>
  <c r="K164" i="2"/>
  <c r="L164" i="2"/>
  <c r="M164" i="2"/>
  <c r="J166" i="2"/>
  <c r="K166" i="2"/>
  <c r="L166" i="2"/>
  <c r="M166" i="2"/>
  <c r="J167" i="2"/>
  <c r="K167" i="2"/>
  <c r="L167" i="2"/>
  <c r="M167" i="2"/>
  <c r="J168" i="2"/>
  <c r="K168" i="2"/>
  <c r="L168" i="2"/>
  <c r="M168" i="2"/>
  <c r="J170" i="2"/>
  <c r="K170" i="2"/>
  <c r="L170" i="2"/>
  <c r="M170" i="2"/>
  <c r="J171" i="2"/>
  <c r="K171" i="2"/>
  <c r="L171" i="2"/>
  <c r="M171" i="2"/>
  <c r="J172" i="2"/>
  <c r="K172" i="2"/>
  <c r="L172" i="2"/>
  <c r="M172" i="2"/>
  <c r="J173" i="2"/>
  <c r="K173" i="2"/>
  <c r="L173" i="2"/>
  <c r="M173" i="2"/>
  <c r="J175" i="2"/>
  <c r="K175" i="2"/>
  <c r="L175" i="2"/>
  <c r="M175" i="2"/>
  <c r="J176" i="2"/>
  <c r="K176" i="2"/>
  <c r="L176" i="2"/>
  <c r="M176" i="2"/>
  <c r="J177" i="2"/>
  <c r="K177" i="2"/>
  <c r="L177" i="2"/>
  <c r="M177" i="2"/>
  <c r="J178" i="2"/>
  <c r="K178" i="2"/>
  <c r="L178" i="2"/>
  <c r="M178" i="2"/>
  <c r="J180" i="2"/>
  <c r="K180" i="2"/>
  <c r="L180" i="2"/>
  <c r="M180" i="2"/>
  <c r="J181" i="2"/>
  <c r="K181" i="2"/>
  <c r="L181" i="2"/>
  <c r="M181" i="2"/>
  <c r="J182" i="2"/>
  <c r="K182" i="2"/>
  <c r="L182" i="2"/>
  <c r="M182" i="2"/>
  <c r="J183" i="2"/>
  <c r="K183" i="2"/>
  <c r="L183" i="2"/>
  <c r="M183" i="2"/>
  <c r="J184" i="2"/>
  <c r="K184" i="2"/>
  <c r="L184" i="2"/>
  <c r="M184" i="2"/>
  <c r="J185" i="2"/>
  <c r="K185" i="2"/>
  <c r="L185" i="2"/>
  <c r="M185" i="2"/>
  <c r="J187" i="2"/>
  <c r="K187" i="2"/>
  <c r="L187" i="2"/>
  <c r="M187" i="2"/>
  <c r="J188" i="2"/>
  <c r="K188" i="2"/>
  <c r="L188" i="2"/>
  <c r="M188" i="2"/>
  <c r="J189" i="2"/>
  <c r="K189" i="2"/>
  <c r="L189" i="2"/>
  <c r="M189" i="2"/>
  <c r="J190" i="2"/>
  <c r="K190" i="2"/>
  <c r="L190" i="2"/>
  <c r="M190" i="2"/>
  <c r="J191" i="2"/>
  <c r="K191" i="2"/>
  <c r="L191" i="2"/>
  <c r="M191" i="2"/>
  <c r="J192" i="2"/>
  <c r="K192" i="2"/>
  <c r="L192" i="2"/>
  <c r="M192" i="2"/>
  <c r="J194" i="2"/>
  <c r="K194" i="2"/>
  <c r="L194" i="2"/>
  <c r="M194" i="2"/>
  <c r="J195" i="2"/>
  <c r="K195" i="2"/>
  <c r="L195" i="2"/>
  <c r="M195" i="2"/>
  <c r="J197" i="2"/>
  <c r="K197" i="2"/>
  <c r="L197" i="2"/>
  <c r="M197" i="2"/>
  <c r="J198" i="2"/>
  <c r="K198" i="2"/>
  <c r="L198" i="2"/>
  <c r="M198" i="2"/>
  <c r="J200" i="2"/>
  <c r="K200" i="2"/>
  <c r="L200" i="2"/>
  <c r="M200" i="2"/>
  <c r="J201" i="2"/>
  <c r="K201" i="2"/>
  <c r="L201" i="2"/>
  <c r="M201" i="2"/>
  <c r="J202" i="2"/>
  <c r="K202" i="2"/>
  <c r="L202" i="2"/>
  <c r="M202" i="2"/>
  <c r="J203" i="2"/>
  <c r="K203" i="2"/>
  <c r="L203" i="2"/>
  <c r="M203" i="2"/>
  <c r="J204" i="2"/>
  <c r="K204" i="2"/>
  <c r="L204" i="2"/>
  <c r="M204" i="2"/>
  <c r="J205" i="2"/>
  <c r="K205" i="2"/>
  <c r="L205" i="2"/>
  <c r="M205" i="2"/>
  <c r="J206" i="2"/>
  <c r="K206" i="2"/>
  <c r="L206" i="2"/>
  <c r="M206" i="2"/>
  <c r="J207" i="2"/>
  <c r="K207" i="2"/>
  <c r="L207" i="2"/>
  <c r="M207" i="2"/>
  <c r="J208" i="2"/>
  <c r="K208" i="2"/>
  <c r="L208" i="2"/>
  <c r="M208" i="2"/>
  <c r="J210" i="2"/>
  <c r="K210" i="2"/>
  <c r="L210" i="2"/>
  <c r="M210" i="2"/>
  <c r="J211" i="2"/>
  <c r="K211" i="2"/>
  <c r="L211" i="2"/>
  <c r="M211" i="2"/>
  <c r="J212" i="2"/>
  <c r="K212" i="2"/>
  <c r="L212" i="2"/>
  <c r="M212" i="2"/>
  <c r="J213" i="2"/>
  <c r="K213" i="2"/>
  <c r="L213" i="2"/>
  <c r="M213" i="2"/>
  <c r="J214" i="2"/>
  <c r="K214" i="2"/>
  <c r="L214" i="2"/>
  <c r="M214" i="2"/>
  <c r="J216" i="2"/>
  <c r="K216" i="2"/>
  <c r="L216" i="2"/>
  <c r="M216" i="2"/>
  <c r="J218" i="2"/>
  <c r="K218" i="2"/>
  <c r="L218" i="2"/>
  <c r="M218" i="2"/>
  <c r="J219" i="2"/>
  <c r="K219" i="2"/>
  <c r="L219" i="2"/>
  <c r="M219" i="2"/>
  <c r="J220" i="2"/>
  <c r="K220" i="2"/>
  <c r="L220" i="2"/>
  <c r="M220" i="2"/>
  <c r="J221" i="2"/>
  <c r="K221" i="2"/>
  <c r="L221" i="2"/>
  <c r="M221" i="2"/>
  <c r="J222" i="2"/>
  <c r="K222" i="2"/>
  <c r="L222" i="2"/>
  <c r="M222" i="2"/>
  <c r="J224" i="2"/>
  <c r="K224" i="2"/>
  <c r="L224" i="2"/>
  <c r="M224" i="2"/>
  <c r="J225" i="2"/>
  <c r="K225" i="2"/>
  <c r="L225" i="2"/>
  <c r="M225" i="2"/>
  <c r="J227" i="2"/>
  <c r="K227" i="2"/>
  <c r="L227" i="2"/>
  <c r="M227" i="2"/>
  <c r="J228" i="2"/>
  <c r="K228" i="2"/>
  <c r="L228" i="2"/>
  <c r="M228" i="2"/>
  <c r="J229" i="2"/>
  <c r="K229" i="2"/>
  <c r="L229" i="2"/>
  <c r="M229" i="2"/>
  <c r="J230" i="2"/>
  <c r="K230" i="2"/>
  <c r="L230" i="2"/>
  <c r="M230" i="2"/>
  <c r="J231" i="2"/>
  <c r="K231" i="2"/>
  <c r="L231" i="2"/>
  <c r="M231" i="2"/>
  <c r="J233" i="2"/>
  <c r="K233" i="2"/>
  <c r="L233" i="2"/>
  <c r="M233" i="2"/>
  <c r="J234" i="2"/>
  <c r="K234" i="2"/>
  <c r="L234" i="2"/>
  <c r="M234" i="2"/>
  <c r="J236" i="2"/>
  <c r="K236" i="2"/>
  <c r="L236" i="2"/>
  <c r="M236" i="2"/>
  <c r="J237" i="2"/>
  <c r="K237" i="2"/>
  <c r="L237" i="2"/>
  <c r="M237" i="2"/>
  <c r="J238" i="2"/>
  <c r="K238" i="2"/>
  <c r="L238" i="2"/>
  <c r="M238" i="2"/>
  <c r="J239" i="2"/>
  <c r="K239" i="2"/>
  <c r="L239" i="2"/>
  <c r="M239" i="2"/>
  <c r="J240" i="2"/>
  <c r="K240" i="2"/>
  <c r="L240" i="2"/>
  <c r="M240" i="2"/>
  <c r="J242" i="2"/>
  <c r="K242" i="2"/>
  <c r="L242" i="2"/>
  <c r="M242" i="2"/>
  <c r="J243" i="2"/>
  <c r="K243" i="2"/>
  <c r="L243" i="2"/>
  <c r="M243" i="2"/>
  <c r="J244" i="2"/>
  <c r="K244" i="2"/>
  <c r="L244" i="2"/>
  <c r="M244" i="2"/>
  <c r="J245" i="2"/>
  <c r="K245" i="2"/>
  <c r="L245" i="2"/>
  <c r="M245" i="2"/>
  <c r="J246" i="2"/>
  <c r="K246" i="2"/>
  <c r="L246" i="2"/>
  <c r="M246" i="2"/>
  <c r="J248" i="2"/>
  <c r="K248" i="2"/>
  <c r="L248" i="2"/>
  <c r="M248" i="2"/>
  <c r="J249" i="2"/>
  <c r="K249" i="2"/>
  <c r="L249" i="2"/>
  <c r="M249" i="2"/>
  <c r="J250" i="2"/>
  <c r="K250" i="2"/>
  <c r="L250" i="2"/>
  <c r="M250" i="2"/>
  <c r="J251" i="2"/>
  <c r="K251" i="2"/>
  <c r="L251" i="2"/>
  <c r="M251" i="2"/>
  <c r="J252" i="2"/>
  <c r="K252" i="2"/>
  <c r="L252" i="2"/>
  <c r="M252" i="2"/>
  <c r="J253" i="2"/>
  <c r="K253" i="2"/>
  <c r="L253" i="2"/>
  <c r="M253" i="2"/>
  <c r="J254" i="2"/>
  <c r="K254" i="2"/>
  <c r="L254" i="2"/>
  <c r="M254" i="2"/>
  <c r="J255" i="2"/>
  <c r="K255" i="2"/>
  <c r="L255" i="2"/>
  <c r="M255" i="2"/>
  <c r="J257" i="2"/>
  <c r="K257" i="2"/>
  <c r="L257" i="2"/>
  <c r="M257" i="2"/>
  <c r="J258" i="2"/>
  <c r="K258" i="2"/>
  <c r="L258" i="2"/>
  <c r="M258" i="2"/>
  <c r="J259" i="2"/>
  <c r="K259" i="2"/>
  <c r="L259" i="2"/>
  <c r="M259" i="2"/>
  <c r="J260" i="2"/>
  <c r="K260" i="2"/>
  <c r="L260" i="2"/>
  <c r="M260" i="2"/>
  <c r="J261" i="2"/>
  <c r="K261" i="2"/>
  <c r="L261" i="2"/>
  <c r="M261" i="2"/>
  <c r="J262" i="2"/>
  <c r="K262" i="2"/>
  <c r="L262" i="2"/>
  <c r="M262" i="2"/>
  <c r="J263" i="2"/>
  <c r="K263" i="2"/>
  <c r="L263" i="2"/>
  <c r="M263" i="2"/>
  <c r="J264" i="2"/>
  <c r="K264" i="2"/>
  <c r="L264" i="2"/>
  <c r="M264" i="2"/>
  <c r="J265" i="2"/>
  <c r="K265" i="2"/>
  <c r="L265" i="2"/>
  <c r="M265" i="2"/>
  <c r="J266" i="2"/>
  <c r="K266" i="2"/>
  <c r="L266" i="2"/>
  <c r="M266" i="2"/>
  <c r="J267" i="2"/>
  <c r="K267" i="2"/>
  <c r="L267" i="2"/>
  <c r="M267" i="2"/>
  <c r="J268" i="2"/>
  <c r="K268" i="2"/>
  <c r="L268" i="2"/>
  <c r="M268" i="2"/>
  <c r="J269" i="2"/>
  <c r="K269" i="2"/>
  <c r="L269" i="2"/>
  <c r="M269" i="2"/>
  <c r="J270" i="2"/>
  <c r="K270" i="2"/>
  <c r="L270" i="2"/>
  <c r="M270" i="2"/>
  <c r="J271" i="2"/>
  <c r="K271" i="2"/>
  <c r="L271" i="2"/>
  <c r="M271" i="2"/>
  <c r="J272" i="2"/>
  <c r="K272" i="2"/>
  <c r="L272" i="2"/>
  <c r="M272" i="2"/>
  <c r="J273" i="2"/>
  <c r="K273" i="2"/>
  <c r="L273" i="2"/>
  <c r="M273" i="2"/>
  <c r="J275" i="2"/>
  <c r="K275" i="2"/>
  <c r="L275" i="2"/>
  <c r="M275" i="2"/>
  <c r="J276" i="2"/>
  <c r="K276" i="2"/>
  <c r="L276" i="2"/>
  <c r="M276" i="2"/>
  <c r="J277" i="2"/>
  <c r="K277" i="2"/>
  <c r="L277" i="2"/>
  <c r="M277" i="2"/>
  <c r="J278" i="2"/>
  <c r="K278" i="2"/>
  <c r="L278" i="2"/>
  <c r="M278" i="2"/>
  <c r="J279" i="2"/>
  <c r="K279" i="2"/>
  <c r="L279" i="2"/>
  <c r="M279" i="2"/>
  <c r="J281" i="2"/>
  <c r="K281" i="2"/>
  <c r="L281" i="2"/>
  <c r="M281" i="2"/>
  <c r="J283" i="2"/>
  <c r="K283" i="2"/>
  <c r="L283" i="2"/>
  <c r="M283" i="2"/>
  <c r="J284" i="2"/>
  <c r="K284" i="2"/>
  <c r="L284" i="2"/>
  <c r="M284" i="2"/>
  <c r="J285" i="2"/>
  <c r="K285" i="2"/>
  <c r="L285" i="2"/>
  <c r="M285" i="2"/>
  <c r="J286" i="2"/>
  <c r="K286" i="2"/>
  <c r="L286" i="2"/>
  <c r="M286" i="2"/>
  <c r="J287" i="2"/>
  <c r="K287" i="2"/>
  <c r="L287" i="2"/>
  <c r="M287" i="2"/>
  <c r="J288" i="2"/>
  <c r="K288" i="2"/>
  <c r="L288" i="2"/>
  <c r="M288" i="2"/>
  <c r="J290" i="2"/>
  <c r="K290" i="2"/>
  <c r="L290" i="2"/>
  <c r="M290" i="2"/>
  <c r="J291" i="2"/>
  <c r="K291" i="2"/>
  <c r="L291" i="2"/>
  <c r="M291" i="2"/>
  <c r="J292" i="2"/>
  <c r="K292" i="2"/>
  <c r="L292" i="2"/>
  <c r="M292" i="2"/>
  <c r="J293" i="2"/>
  <c r="K293" i="2"/>
  <c r="L293" i="2"/>
  <c r="M293" i="2"/>
  <c r="J294" i="2"/>
  <c r="K294" i="2"/>
  <c r="L294" i="2"/>
  <c r="M294" i="2"/>
  <c r="J295" i="2"/>
  <c r="K295" i="2"/>
  <c r="L295" i="2"/>
  <c r="M295" i="2"/>
  <c r="J296" i="2"/>
  <c r="K296" i="2"/>
  <c r="L296" i="2"/>
  <c r="M296" i="2"/>
  <c r="J297" i="2"/>
  <c r="K297" i="2"/>
  <c r="L297" i="2"/>
  <c r="M297" i="2"/>
  <c r="J298" i="2"/>
  <c r="K298" i="2"/>
  <c r="L298" i="2"/>
  <c r="M298" i="2"/>
  <c r="J299" i="2"/>
  <c r="K299" i="2"/>
  <c r="L299" i="2"/>
  <c r="M299" i="2"/>
  <c r="J300" i="2"/>
  <c r="K300" i="2"/>
  <c r="L300" i="2"/>
  <c r="M300" i="2"/>
  <c r="J301" i="2"/>
  <c r="K301" i="2"/>
  <c r="L301" i="2"/>
  <c r="M301" i="2"/>
  <c r="J303" i="2"/>
  <c r="K303" i="2"/>
  <c r="L303" i="2"/>
  <c r="M303" i="2"/>
  <c r="J305" i="2"/>
  <c r="K305" i="2"/>
  <c r="L305" i="2"/>
  <c r="M305" i="2"/>
  <c r="J306" i="2"/>
  <c r="K306" i="2"/>
  <c r="L306" i="2"/>
  <c r="M306" i="2"/>
  <c r="J307" i="2"/>
  <c r="K307" i="2"/>
  <c r="L307" i="2"/>
  <c r="M307" i="2"/>
  <c r="J308" i="2"/>
  <c r="K308" i="2"/>
  <c r="L308" i="2"/>
  <c r="M308" i="2"/>
  <c r="J309" i="2"/>
  <c r="K309" i="2"/>
  <c r="L309" i="2"/>
  <c r="M309" i="2"/>
  <c r="J310" i="2"/>
  <c r="K310" i="2"/>
  <c r="L310" i="2"/>
  <c r="M310" i="2"/>
  <c r="J312" i="2"/>
  <c r="K312" i="2"/>
  <c r="L312" i="2"/>
  <c r="M312" i="2"/>
  <c r="J313" i="2"/>
  <c r="K313" i="2"/>
  <c r="L313" i="2"/>
  <c r="M313" i="2"/>
  <c r="J314" i="2"/>
  <c r="K314" i="2"/>
  <c r="L314" i="2"/>
  <c r="M314" i="2"/>
  <c r="J315" i="2"/>
  <c r="K315" i="2"/>
  <c r="L315" i="2"/>
  <c r="M315" i="2"/>
  <c r="J316" i="2"/>
  <c r="K316" i="2"/>
  <c r="L316" i="2"/>
  <c r="M316" i="2"/>
  <c r="J317" i="2"/>
  <c r="K317" i="2"/>
  <c r="L317" i="2"/>
  <c r="M317" i="2"/>
  <c r="J318" i="2"/>
  <c r="K318" i="2"/>
  <c r="L318" i="2"/>
  <c r="M318" i="2"/>
  <c r="J319" i="2"/>
  <c r="K319" i="2"/>
  <c r="L319" i="2"/>
  <c r="M319" i="2"/>
  <c r="J320" i="2"/>
  <c r="K320" i="2"/>
  <c r="L320" i="2"/>
  <c r="M320" i="2"/>
  <c r="J321" i="2"/>
  <c r="K321" i="2"/>
  <c r="L321" i="2"/>
  <c r="M321" i="2"/>
  <c r="J322" i="2"/>
  <c r="K322" i="2"/>
  <c r="L322" i="2"/>
  <c r="M322" i="2"/>
  <c r="J323" i="2"/>
  <c r="K323" i="2"/>
  <c r="L323" i="2"/>
  <c r="M323" i="2"/>
  <c r="J324" i="2"/>
  <c r="K324" i="2"/>
  <c r="L324" i="2"/>
  <c r="M324" i="2"/>
  <c r="J325" i="2"/>
  <c r="K325" i="2"/>
  <c r="L325" i="2"/>
  <c r="M325" i="2"/>
  <c r="J326" i="2"/>
  <c r="K326" i="2"/>
  <c r="L326" i="2"/>
  <c r="M326" i="2"/>
  <c r="J327" i="2"/>
  <c r="K327" i="2"/>
  <c r="L327" i="2"/>
  <c r="M327" i="2"/>
  <c r="J328" i="2"/>
  <c r="K328" i="2"/>
  <c r="L328" i="2"/>
  <c r="M328" i="2"/>
  <c r="J329" i="2"/>
  <c r="K329" i="2"/>
  <c r="L329" i="2"/>
  <c r="M329" i="2"/>
  <c r="J330" i="2"/>
  <c r="K330" i="2"/>
  <c r="L330" i="2"/>
  <c r="M330" i="2"/>
  <c r="J331" i="2"/>
  <c r="K331" i="2"/>
  <c r="L331" i="2"/>
  <c r="M331" i="2"/>
  <c r="J332" i="2"/>
  <c r="K332" i="2"/>
  <c r="L332" i="2"/>
  <c r="M332" i="2"/>
  <c r="J333" i="2"/>
  <c r="K333" i="2"/>
  <c r="L333" i="2"/>
  <c r="M333" i="2"/>
  <c r="J334" i="2"/>
  <c r="K334" i="2"/>
  <c r="L334" i="2"/>
  <c r="M334" i="2"/>
  <c r="J335" i="2"/>
  <c r="K335" i="2"/>
  <c r="L335" i="2"/>
  <c r="M335" i="2"/>
  <c r="J336" i="2"/>
  <c r="K336" i="2"/>
  <c r="L336" i="2"/>
  <c r="M336" i="2"/>
  <c r="J337" i="2"/>
  <c r="K337" i="2"/>
  <c r="L337" i="2"/>
  <c r="M337" i="2"/>
  <c r="J338" i="2"/>
  <c r="K338" i="2"/>
  <c r="L338" i="2"/>
  <c r="M338" i="2"/>
  <c r="J339" i="2"/>
  <c r="K339" i="2"/>
  <c r="L339" i="2"/>
  <c r="M339" i="2"/>
  <c r="J340" i="2"/>
  <c r="K340" i="2"/>
  <c r="L340" i="2"/>
  <c r="M340" i="2"/>
  <c r="J341" i="2"/>
  <c r="K341" i="2"/>
  <c r="L341" i="2"/>
  <c r="M341" i="2"/>
  <c r="J342" i="2"/>
  <c r="K342" i="2"/>
  <c r="L342" i="2"/>
  <c r="M342" i="2"/>
  <c r="J343" i="2"/>
  <c r="K343" i="2"/>
  <c r="L343" i="2"/>
  <c r="M343" i="2"/>
  <c r="J344" i="2"/>
  <c r="K344" i="2"/>
  <c r="L344" i="2"/>
  <c r="M344" i="2"/>
  <c r="J345" i="2"/>
  <c r="K345" i="2"/>
  <c r="L345" i="2"/>
  <c r="M345" i="2"/>
  <c r="J346" i="2"/>
  <c r="K346" i="2"/>
  <c r="L346" i="2"/>
  <c r="M346" i="2"/>
  <c r="J347" i="2"/>
  <c r="K347" i="2"/>
  <c r="L347" i="2"/>
  <c r="M347" i="2"/>
  <c r="J348" i="2"/>
  <c r="K348" i="2"/>
  <c r="L348" i="2"/>
  <c r="M348" i="2"/>
  <c r="J349" i="2"/>
  <c r="K349" i="2"/>
  <c r="L349" i="2"/>
  <c r="M349" i="2"/>
  <c r="J350" i="2"/>
  <c r="K350" i="2"/>
  <c r="L350" i="2"/>
  <c r="M350" i="2"/>
  <c r="J351" i="2"/>
  <c r="K351" i="2"/>
  <c r="L351" i="2"/>
  <c r="M351" i="2"/>
  <c r="J352" i="2"/>
  <c r="K352" i="2"/>
  <c r="L352" i="2"/>
  <c r="M352" i="2"/>
  <c r="J353" i="2"/>
  <c r="K353" i="2"/>
  <c r="L353" i="2"/>
  <c r="M353" i="2"/>
  <c r="J354" i="2"/>
  <c r="K354" i="2"/>
  <c r="L354" i="2"/>
  <c r="M354" i="2"/>
  <c r="J355" i="2"/>
  <c r="K355" i="2"/>
  <c r="L355" i="2"/>
  <c r="M355" i="2"/>
  <c r="J356" i="2"/>
  <c r="K356" i="2"/>
  <c r="L356" i="2"/>
  <c r="M356" i="2"/>
  <c r="J357" i="2"/>
  <c r="K357" i="2"/>
  <c r="L357" i="2"/>
  <c r="M357" i="2"/>
  <c r="J358" i="2"/>
  <c r="K358" i="2"/>
  <c r="L358" i="2"/>
  <c r="M358" i="2"/>
  <c r="J359" i="2"/>
  <c r="K359" i="2"/>
  <c r="L359" i="2"/>
  <c r="M359" i="2"/>
  <c r="J360" i="2"/>
  <c r="K360" i="2"/>
  <c r="L360" i="2"/>
  <c r="M360" i="2"/>
  <c r="J361" i="2"/>
  <c r="K361" i="2"/>
  <c r="L361" i="2"/>
  <c r="M361" i="2"/>
  <c r="J362" i="2"/>
  <c r="K362" i="2"/>
  <c r="L362" i="2"/>
  <c r="M362" i="2"/>
  <c r="J363" i="2"/>
  <c r="K363" i="2"/>
  <c r="L363" i="2"/>
  <c r="M363" i="2"/>
  <c r="J364" i="2"/>
  <c r="K364" i="2"/>
  <c r="L364" i="2"/>
  <c r="M364" i="2"/>
  <c r="J365" i="2"/>
  <c r="K365" i="2"/>
  <c r="L365" i="2"/>
  <c r="M365" i="2"/>
  <c r="J366" i="2"/>
  <c r="K366" i="2"/>
  <c r="L366" i="2"/>
  <c r="M366" i="2"/>
  <c r="J367" i="2"/>
  <c r="K367" i="2"/>
  <c r="L367" i="2"/>
  <c r="M367" i="2"/>
  <c r="J368" i="2"/>
  <c r="K368" i="2"/>
  <c r="L368" i="2"/>
  <c r="M368" i="2"/>
  <c r="J369" i="2"/>
  <c r="K369" i="2"/>
  <c r="L369" i="2"/>
  <c r="M369" i="2"/>
  <c r="J370" i="2"/>
  <c r="K370" i="2"/>
  <c r="L370" i="2"/>
  <c r="M370" i="2"/>
  <c r="D380" i="2"/>
  <c r="D383" i="2"/>
  <c r="E383" i="2" s="1"/>
  <c r="D384" i="2"/>
  <c r="P111" i="2" l="1"/>
  <c r="Q111" i="2" s="1"/>
  <c r="P60" i="2"/>
  <c r="Q60" i="2" s="1"/>
  <c r="P58" i="2"/>
  <c r="Q58" i="2" s="1"/>
  <c r="P47" i="2"/>
  <c r="Q47" i="2" s="1"/>
  <c r="P364" i="2"/>
  <c r="Q364" i="2" s="1"/>
  <c r="P353" i="2"/>
  <c r="Q353" i="2" s="1"/>
  <c r="P349" i="2"/>
  <c r="Q349" i="2" s="1"/>
  <c r="P342" i="2"/>
  <c r="Q342" i="2" s="1"/>
  <c r="P306" i="2"/>
  <c r="Q306" i="2" s="1"/>
  <c r="P231" i="2"/>
  <c r="Q231" i="2" s="1"/>
  <c r="P9" i="2"/>
  <c r="P94" i="2"/>
  <c r="Q94" i="2" s="1"/>
  <c r="P365" i="2"/>
  <c r="Q365" i="2" s="1"/>
  <c r="P356" i="2"/>
  <c r="Q356" i="2" s="1"/>
  <c r="P354" i="2"/>
  <c r="Q354" i="2" s="1"/>
  <c r="P350" i="2"/>
  <c r="Q350" i="2" s="1"/>
  <c r="P348" i="2"/>
  <c r="Q348" i="2" s="1"/>
  <c r="P344" i="2"/>
  <c r="Q344" i="2" s="1"/>
  <c r="P337" i="2"/>
  <c r="Q337" i="2" s="1"/>
  <c r="P307" i="2"/>
  <c r="Q307" i="2" s="1"/>
  <c r="P285" i="2"/>
  <c r="Q285" i="2" s="1"/>
  <c r="P283" i="2"/>
  <c r="Q283" i="2" s="1"/>
  <c r="P273" i="2"/>
  <c r="Q273" i="2" s="1"/>
  <c r="P261" i="2"/>
  <c r="Q261" i="2" s="1"/>
  <c r="P252" i="2"/>
  <c r="Q252" i="2" s="1"/>
  <c r="P251" i="2"/>
  <c r="Q251" i="2" s="1"/>
  <c r="P242" i="2"/>
  <c r="Q242" i="2" s="1"/>
  <c r="P230" i="2"/>
  <c r="Q230" i="2" s="1"/>
  <c r="P228" i="2"/>
  <c r="Q228" i="2" s="1"/>
  <c r="P225" i="2"/>
  <c r="Q225" i="2" s="1"/>
  <c r="P224" i="2"/>
  <c r="Q224" i="2" s="1"/>
  <c r="P221" i="2"/>
  <c r="Q221" i="2" s="1"/>
  <c r="P212" i="2"/>
  <c r="Q212" i="2" s="1"/>
  <c r="P200" i="2"/>
  <c r="Q200" i="2" s="1"/>
  <c r="P195" i="2"/>
  <c r="Q195" i="2" s="1"/>
  <c r="P188" i="2"/>
  <c r="Q188" i="2" s="1"/>
  <c r="P170" i="2"/>
  <c r="Q170" i="2" s="1"/>
  <c r="P164" i="2"/>
  <c r="Q164" i="2" s="1"/>
  <c r="P147" i="2"/>
  <c r="Q147" i="2" s="1"/>
  <c r="P145" i="2"/>
  <c r="Q145" i="2" s="1"/>
  <c r="P132" i="2"/>
  <c r="Q132" i="2" s="1"/>
  <c r="P129" i="2"/>
  <c r="Q129" i="2" s="1"/>
  <c r="P105" i="2"/>
  <c r="Q105" i="2" s="1"/>
  <c r="P95" i="2"/>
  <c r="Q95" i="2" s="1"/>
  <c r="P93" i="2"/>
  <c r="Q93" i="2" s="1"/>
  <c r="P91" i="2"/>
  <c r="Q91" i="2" s="1"/>
  <c r="P87" i="2"/>
  <c r="Q87" i="2" s="1"/>
  <c r="P83" i="2"/>
  <c r="Q83" i="2" s="1"/>
  <c r="P79" i="2"/>
  <c r="Q79" i="2" s="1"/>
  <c r="P77" i="2"/>
  <c r="Q77" i="2" s="1"/>
  <c r="P59" i="2"/>
  <c r="Q59" i="2" s="1"/>
  <c r="P331" i="2"/>
  <c r="Q331" i="2" s="1"/>
  <c r="P319" i="2"/>
  <c r="Q319" i="2" s="1"/>
  <c r="P279" i="2"/>
  <c r="Q279" i="2" s="1"/>
  <c r="P222" i="2"/>
  <c r="Q222" i="2" s="1"/>
  <c r="P78" i="2"/>
  <c r="Q78" i="2" s="1"/>
  <c r="P41" i="2"/>
  <c r="Q41" i="2" s="1"/>
  <c r="P321" i="2"/>
  <c r="Q321" i="2" s="1"/>
  <c r="P238" i="2"/>
  <c r="Q238" i="2" s="1"/>
  <c r="P229" i="2"/>
  <c r="Q229" i="2" s="1"/>
  <c r="P189" i="2"/>
  <c r="Q189" i="2" s="1"/>
  <c r="P133" i="2"/>
  <c r="Q133" i="2" s="1"/>
  <c r="P334" i="2"/>
  <c r="Q334" i="2" s="1"/>
  <c r="P318" i="2"/>
  <c r="Q318" i="2" s="1"/>
  <c r="P315" i="2"/>
  <c r="Q315" i="2" s="1"/>
  <c r="P300" i="2"/>
  <c r="Q300" i="2" s="1"/>
  <c r="P296" i="2"/>
  <c r="Q296" i="2" s="1"/>
  <c r="P292" i="2"/>
  <c r="Q292" i="2" s="1"/>
  <c r="P287" i="2"/>
  <c r="Q287" i="2" s="1"/>
  <c r="P284" i="2"/>
  <c r="Q284" i="2" s="1"/>
  <c r="P173" i="2"/>
  <c r="Q173" i="2" s="1"/>
  <c r="P110" i="2"/>
  <c r="Q110" i="2" s="1"/>
  <c r="P56" i="2"/>
  <c r="Q56" i="2" s="1"/>
  <c r="P29" i="2"/>
  <c r="Q29" i="2" s="1"/>
  <c r="P17" i="2"/>
  <c r="Q17" i="2" s="1"/>
  <c r="P10" i="2"/>
  <c r="P320" i="2"/>
  <c r="Q320" i="2" s="1"/>
  <c r="P290" i="2"/>
  <c r="Q290" i="2" s="1"/>
  <c r="P171" i="2"/>
  <c r="Q171" i="2" s="1"/>
  <c r="P117" i="2"/>
  <c r="Q117" i="2" s="1"/>
  <c r="P112" i="2"/>
  <c r="Q112" i="2" s="1"/>
  <c r="P107" i="2"/>
  <c r="Q107" i="2" s="1"/>
  <c r="P104" i="2"/>
  <c r="Q104" i="2" s="1"/>
  <c r="P40" i="2"/>
  <c r="Q40" i="2" s="1"/>
  <c r="P31" i="2"/>
  <c r="Q31" i="2" s="1"/>
  <c r="P309" i="2"/>
  <c r="Q309" i="2" s="1"/>
  <c r="P198" i="2"/>
  <c r="Q198" i="2" s="1"/>
  <c r="P167" i="2"/>
  <c r="Q167" i="2" s="1"/>
  <c r="P70" i="2"/>
  <c r="Q70" i="2" s="1"/>
  <c r="P352" i="2"/>
  <c r="Q352" i="2" s="1"/>
  <c r="P326" i="2"/>
  <c r="Q326" i="2" s="1"/>
  <c r="P278" i="2"/>
  <c r="Q278" i="2" s="1"/>
  <c r="P144" i="2"/>
  <c r="Q144" i="2" s="1"/>
  <c r="P85" i="2"/>
  <c r="Q85" i="2" s="1"/>
  <c r="P351" i="2"/>
  <c r="Q351" i="2" s="1"/>
  <c r="P347" i="2"/>
  <c r="Q347" i="2" s="1"/>
  <c r="P340" i="2"/>
  <c r="Q340" i="2" s="1"/>
  <c r="P329" i="2"/>
  <c r="Q329" i="2" s="1"/>
  <c r="P325" i="2"/>
  <c r="Q325" i="2" s="1"/>
  <c r="P293" i="2"/>
  <c r="Q293" i="2" s="1"/>
  <c r="P281" i="2"/>
  <c r="Q281" i="2" s="1"/>
  <c r="P277" i="2"/>
  <c r="Q277" i="2" s="1"/>
  <c r="P264" i="2"/>
  <c r="Q264" i="2" s="1"/>
  <c r="P234" i="2"/>
  <c r="Q234" i="2" s="1"/>
  <c r="P220" i="2"/>
  <c r="Q220" i="2" s="1"/>
  <c r="P214" i="2"/>
  <c r="Q214" i="2" s="1"/>
  <c r="P203" i="2"/>
  <c r="Q203" i="2" s="1"/>
  <c r="P175" i="2"/>
  <c r="Q175" i="2" s="1"/>
  <c r="P168" i="2"/>
  <c r="Q168" i="2" s="1"/>
  <c r="P152" i="2"/>
  <c r="Q152" i="2" s="1"/>
  <c r="P143" i="2"/>
  <c r="Q143" i="2" s="1"/>
  <c r="P128" i="2"/>
  <c r="Q128" i="2" s="1"/>
  <c r="P103" i="2"/>
  <c r="Q103" i="2" s="1"/>
  <c r="P99" i="2"/>
  <c r="Q99" i="2" s="1"/>
  <c r="P84" i="2"/>
  <c r="Q84" i="2" s="1"/>
  <c r="P76" i="2"/>
  <c r="Q76" i="2" s="1"/>
  <c r="P55" i="2"/>
  <c r="Q55" i="2" s="1"/>
  <c r="P51" i="2"/>
  <c r="Q51" i="2" s="1"/>
  <c r="P20" i="2"/>
  <c r="Q20" i="2" s="1"/>
  <c r="P16" i="2"/>
  <c r="Q16" i="2" s="1"/>
  <c r="P26" i="2"/>
  <c r="Q26" i="2" s="1"/>
  <c r="P323" i="2"/>
  <c r="Q323" i="2" s="1"/>
  <c r="P312" i="2"/>
  <c r="Q312" i="2" s="1"/>
  <c r="P299" i="2"/>
  <c r="Q299" i="2" s="1"/>
  <c r="P295" i="2"/>
  <c r="Q295" i="2" s="1"/>
  <c r="P270" i="2"/>
  <c r="Q270" i="2" s="1"/>
  <c r="P266" i="2"/>
  <c r="Q266" i="2" s="1"/>
  <c r="P262" i="2"/>
  <c r="Q262" i="2" s="1"/>
  <c r="P258" i="2"/>
  <c r="Q258" i="2" s="1"/>
  <c r="P253" i="2"/>
  <c r="Q253" i="2" s="1"/>
  <c r="P250" i="2"/>
  <c r="Q250" i="2" s="1"/>
  <c r="P245" i="2"/>
  <c r="Q245" i="2" s="1"/>
  <c r="P208" i="2"/>
  <c r="Q208" i="2" s="1"/>
  <c r="P197" i="2"/>
  <c r="Q197" i="2" s="1"/>
  <c r="P182" i="2"/>
  <c r="Q182" i="2" s="1"/>
  <c r="P177" i="2"/>
  <c r="Q177" i="2" s="1"/>
  <c r="P154" i="2"/>
  <c r="Q154" i="2" s="1"/>
  <c r="P141" i="2"/>
  <c r="Q141" i="2" s="1"/>
  <c r="P90" i="2"/>
  <c r="Q90" i="2" s="1"/>
  <c r="P69" i="2"/>
  <c r="Q69" i="2" s="1"/>
  <c r="P64" i="2"/>
  <c r="Q64" i="2" s="1"/>
  <c r="P34" i="2"/>
  <c r="Q34" i="2" s="1"/>
  <c r="P357" i="2"/>
  <c r="Q357" i="2" s="1"/>
  <c r="P346" i="2"/>
  <c r="Q346" i="2" s="1"/>
  <c r="P343" i="2"/>
  <c r="Q343" i="2" s="1"/>
  <c r="P339" i="2"/>
  <c r="Q339" i="2" s="1"/>
  <c r="P335" i="2"/>
  <c r="Q335" i="2" s="1"/>
  <c r="P332" i="2"/>
  <c r="Q332" i="2" s="1"/>
  <c r="P317" i="2"/>
  <c r="Q317" i="2" s="1"/>
  <c r="P291" i="2"/>
  <c r="Q291" i="2" s="1"/>
  <c r="P286" i="2"/>
  <c r="Q286" i="2" s="1"/>
  <c r="P263" i="2"/>
  <c r="Q263" i="2" s="1"/>
  <c r="P260" i="2"/>
  <c r="Q260" i="2" s="1"/>
  <c r="P255" i="2"/>
  <c r="Q255" i="2" s="1"/>
  <c r="P248" i="2"/>
  <c r="Q248" i="2" s="1"/>
  <c r="P244" i="2"/>
  <c r="Q244" i="2" s="1"/>
  <c r="P236" i="2"/>
  <c r="Q236" i="2" s="1"/>
  <c r="P227" i="2"/>
  <c r="Q227" i="2" s="1"/>
  <c r="P210" i="2"/>
  <c r="Q210" i="2" s="1"/>
  <c r="P192" i="2"/>
  <c r="Q192" i="2" s="1"/>
  <c r="P184" i="2"/>
  <c r="Q184" i="2" s="1"/>
  <c r="P181" i="2"/>
  <c r="Q181" i="2" s="1"/>
  <c r="P176" i="2"/>
  <c r="Q176" i="2" s="1"/>
  <c r="P155" i="2"/>
  <c r="Q155" i="2" s="1"/>
  <c r="P150" i="2"/>
  <c r="Q150" i="2" s="1"/>
  <c r="P146" i="2"/>
  <c r="Q146" i="2" s="1"/>
  <c r="P137" i="2"/>
  <c r="Q137" i="2" s="1"/>
  <c r="P118" i="2"/>
  <c r="Q118" i="2" s="1"/>
  <c r="P109" i="2"/>
  <c r="Q109" i="2" s="1"/>
  <c r="P98" i="2"/>
  <c r="Q98" i="2" s="1"/>
  <c r="P92" i="2"/>
  <c r="Q92" i="2" s="1"/>
  <c r="P82" i="2"/>
  <c r="Q82" i="2" s="1"/>
  <c r="P66" i="2"/>
  <c r="Q66" i="2" s="1"/>
  <c r="P52" i="2"/>
  <c r="Q52" i="2" s="1"/>
  <c r="P43" i="2"/>
  <c r="Q43" i="2" s="1"/>
  <c r="P32" i="2"/>
  <c r="Q32" i="2" s="1"/>
  <c r="P25" i="2"/>
  <c r="Q25" i="2" s="1"/>
  <c r="P18" i="2"/>
  <c r="Q18" i="2" s="1"/>
  <c r="P341" i="2"/>
  <c r="Q341" i="2" s="1"/>
  <c r="P275" i="2"/>
  <c r="Q275" i="2" s="1"/>
  <c r="P265" i="2"/>
  <c r="Q265" i="2" s="1"/>
  <c r="P246" i="2"/>
  <c r="Q246" i="2" s="1"/>
  <c r="P183" i="2"/>
  <c r="Q183" i="2" s="1"/>
  <c r="P50" i="2"/>
  <c r="Q50" i="2" s="1"/>
  <c r="P27" i="2"/>
  <c r="Q27" i="2" s="1"/>
  <c r="P368" i="2"/>
  <c r="Q368" i="2" s="1"/>
  <c r="P362" i="2"/>
  <c r="Q362" i="2" s="1"/>
  <c r="P358" i="2"/>
  <c r="Q358" i="2" s="1"/>
  <c r="P240" i="2"/>
  <c r="Q240" i="2" s="1"/>
  <c r="P237" i="2"/>
  <c r="Q237" i="2" s="1"/>
  <c r="P233" i="2"/>
  <c r="Q233" i="2" s="1"/>
  <c r="P211" i="2"/>
  <c r="Q211" i="2" s="1"/>
  <c r="P75" i="2"/>
  <c r="Q75" i="2" s="1"/>
  <c r="P71" i="2"/>
  <c r="Q71" i="2" s="1"/>
  <c r="P359" i="2"/>
  <c r="Q359" i="2" s="1"/>
  <c r="P338" i="2"/>
  <c r="Q338" i="2" s="1"/>
  <c r="P327" i="2"/>
  <c r="Q327" i="2" s="1"/>
  <c r="P324" i="2"/>
  <c r="Q324" i="2" s="1"/>
  <c r="P313" i="2"/>
  <c r="Q313" i="2" s="1"/>
  <c r="P301" i="2"/>
  <c r="Q301" i="2" s="1"/>
  <c r="P298" i="2"/>
  <c r="Q298" i="2" s="1"/>
  <c r="P276" i="2"/>
  <c r="Q276" i="2" s="1"/>
  <c r="P272" i="2"/>
  <c r="Q272" i="2" s="1"/>
  <c r="P268" i="2"/>
  <c r="Q268" i="2" s="1"/>
  <c r="P243" i="2"/>
  <c r="Q243" i="2" s="1"/>
  <c r="P218" i="2"/>
  <c r="Q218" i="2" s="1"/>
  <c r="P213" i="2"/>
  <c r="Q213" i="2" s="1"/>
  <c r="P207" i="2"/>
  <c r="Q207" i="2" s="1"/>
  <c r="P205" i="2"/>
  <c r="Q205" i="2" s="1"/>
  <c r="P194" i="2"/>
  <c r="Q194" i="2" s="1"/>
  <c r="P185" i="2"/>
  <c r="Q185" i="2" s="1"/>
  <c r="P163" i="2"/>
  <c r="Q163" i="2" s="1"/>
  <c r="P153" i="2"/>
  <c r="Q153" i="2" s="1"/>
  <c r="P142" i="2"/>
  <c r="Q142" i="2" s="1"/>
  <c r="P119" i="2"/>
  <c r="Q119" i="2" s="1"/>
  <c r="P96" i="2"/>
  <c r="Q96" i="2" s="1"/>
  <c r="P86" i="2"/>
  <c r="Q86" i="2" s="1"/>
  <c r="P67" i="2"/>
  <c r="Q67" i="2" s="1"/>
  <c r="P38" i="2"/>
  <c r="Q38" i="2" s="1"/>
  <c r="P30" i="2"/>
  <c r="Q30" i="2" s="1"/>
  <c r="P23" i="2"/>
  <c r="Q23" i="2" s="1"/>
  <c r="P11" i="2"/>
  <c r="Q11" i="2" s="1"/>
  <c r="P363" i="2"/>
  <c r="Q363" i="2" s="1"/>
  <c r="P361" i="2"/>
  <c r="Q361" i="2" s="1"/>
  <c r="P333" i="2"/>
  <c r="Q333" i="2" s="1"/>
  <c r="P330" i="2"/>
  <c r="Q330" i="2" s="1"/>
  <c r="P308" i="2"/>
  <c r="Q308" i="2" s="1"/>
  <c r="P305" i="2"/>
  <c r="Q305" i="2" s="1"/>
  <c r="P294" i="2"/>
  <c r="Q294" i="2" s="1"/>
  <c r="P254" i="2"/>
  <c r="Q254" i="2" s="1"/>
  <c r="P239" i="2"/>
  <c r="Q239" i="2" s="1"/>
  <c r="P131" i="2"/>
  <c r="Q131" i="2" s="1"/>
  <c r="P88" i="2"/>
  <c r="Q88" i="2" s="1"/>
  <c r="P63" i="2"/>
  <c r="Q63" i="2" s="1"/>
  <c r="P48" i="2"/>
  <c r="Q48" i="2" s="1"/>
  <c r="P369" i="2"/>
  <c r="Q369" i="2" s="1"/>
  <c r="P360" i="2"/>
  <c r="Q360" i="2" s="1"/>
  <c r="P345" i="2"/>
  <c r="Q345" i="2" s="1"/>
  <c r="P322" i="2"/>
  <c r="Q322" i="2" s="1"/>
  <c r="P314" i="2"/>
  <c r="Q314" i="2" s="1"/>
  <c r="P310" i="2"/>
  <c r="Q310" i="2" s="1"/>
  <c r="P303" i="2"/>
  <c r="Q303" i="2" s="1"/>
  <c r="P187" i="2"/>
  <c r="Q187" i="2" s="1"/>
  <c r="P121" i="2"/>
  <c r="Q121" i="2" s="1"/>
  <c r="P97" i="2"/>
  <c r="Q97" i="2" s="1"/>
  <c r="P68" i="2"/>
  <c r="Q68" i="2" s="1"/>
  <c r="P370" i="2"/>
  <c r="Q370" i="2" s="1"/>
  <c r="P366" i="2"/>
  <c r="Q366" i="2" s="1"/>
  <c r="P336" i="2"/>
  <c r="Q336" i="2" s="1"/>
  <c r="P316" i="2"/>
  <c r="Q316" i="2" s="1"/>
  <c r="P367" i="2"/>
  <c r="Q367" i="2" s="1"/>
  <c r="P355" i="2"/>
  <c r="Q355" i="2" s="1"/>
  <c r="P328" i="2"/>
  <c r="Q328" i="2" s="1"/>
  <c r="P297" i="2"/>
  <c r="Q297" i="2" s="1"/>
  <c r="P271" i="2"/>
  <c r="Q271" i="2" s="1"/>
  <c r="P269" i="2"/>
  <c r="Q269" i="2" s="1"/>
  <c r="P267" i="2"/>
  <c r="Q267" i="2" s="1"/>
  <c r="P219" i="2"/>
  <c r="Q219" i="2" s="1"/>
  <c r="P216" i="2"/>
  <c r="Q216" i="2" s="1"/>
  <c r="P201" i="2"/>
  <c r="Q201" i="2" s="1"/>
  <c r="P191" i="2"/>
  <c r="P180" i="2"/>
  <c r="Q180" i="2" s="1"/>
  <c r="P172" i="2"/>
  <c r="Q172" i="2" s="1"/>
  <c r="P162" i="2"/>
  <c r="Q162" i="2" s="1"/>
  <c r="P158" i="2"/>
  <c r="Q158" i="2" s="1"/>
  <c r="P149" i="2"/>
  <c r="Q149" i="2" s="1"/>
  <c r="P136" i="2"/>
  <c r="Q136" i="2" s="1"/>
  <c r="P134" i="2"/>
  <c r="Q134" i="2" s="1"/>
  <c r="P127" i="2"/>
  <c r="Q127" i="2" s="1"/>
  <c r="P124" i="2"/>
  <c r="Q124" i="2" s="1"/>
  <c r="P116" i="2"/>
  <c r="Q116" i="2" s="1"/>
  <c r="P115" i="2"/>
  <c r="Q115" i="2" s="1"/>
  <c r="P102" i="2"/>
  <c r="Q102" i="2" s="1"/>
  <c r="P81" i="2"/>
  <c r="Q81" i="2" s="1"/>
  <c r="P74" i="2"/>
  <c r="Q74" i="2" s="1"/>
  <c r="P54" i="2"/>
  <c r="Q54" i="2" s="1"/>
  <c r="P45" i="2"/>
  <c r="Q45" i="2" s="1"/>
  <c r="P39" i="2"/>
  <c r="Q39" i="2" s="1"/>
  <c r="P33" i="2"/>
  <c r="Q33" i="2" s="1"/>
  <c r="P53" i="2"/>
  <c r="Q53" i="2" s="1"/>
  <c r="P49" i="2"/>
  <c r="Q49" i="2" s="1"/>
  <c r="P288" i="2"/>
  <c r="Q288" i="2" s="1"/>
  <c r="P259" i="2"/>
  <c r="Q259" i="2" s="1"/>
  <c r="P257" i="2"/>
  <c r="Q257" i="2" s="1"/>
  <c r="P249" i="2"/>
  <c r="Q249" i="2" s="1"/>
  <c r="P206" i="2"/>
  <c r="Q206" i="2" s="1"/>
  <c r="P204" i="2"/>
  <c r="Q204" i="2" s="1"/>
  <c r="P202" i="2"/>
  <c r="Q202" i="2" s="1"/>
  <c r="P190" i="2"/>
  <c r="Q190" i="2" s="1"/>
  <c r="P178" i="2"/>
  <c r="Q178" i="2" s="1"/>
  <c r="P166" i="2"/>
  <c r="Q166" i="2" s="1"/>
  <c r="P160" i="2"/>
  <c r="Q160" i="2" s="1"/>
  <c r="P159" i="2"/>
  <c r="Q159" i="2" s="1"/>
  <c r="P139" i="2"/>
  <c r="Q139" i="2" s="1"/>
  <c r="P135" i="2"/>
  <c r="P126" i="2"/>
  <c r="Q126" i="2" s="1"/>
  <c r="P125" i="2"/>
  <c r="P122" i="2"/>
  <c r="Q122" i="2" s="1"/>
  <c r="P113" i="2"/>
  <c r="Q113" i="2" s="1"/>
  <c r="P106" i="2"/>
  <c r="Q106" i="2" s="1"/>
  <c r="P89" i="2"/>
  <c r="Q89" i="2" s="1"/>
  <c r="P80" i="2"/>
  <c r="Q80" i="2" s="1"/>
  <c r="P73" i="2"/>
  <c r="Q73" i="2" s="1"/>
  <c r="P62" i="2"/>
  <c r="Q62" i="2" s="1"/>
  <c r="P57" i="2"/>
  <c r="Q57" i="2" s="1"/>
  <c r="P46" i="2"/>
  <c r="Q46" i="2" s="1"/>
  <c r="P19" i="2"/>
  <c r="Q19" i="2" s="1"/>
  <c r="P14" i="2"/>
  <c r="Q14" i="2" s="1"/>
  <c r="P12" i="2"/>
  <c r="Q12" i="2" s="1"/>
  <c r="E384" i="2"/>
  <c r="F388" i="2"/>
  <c r="D386" i="2"/>
  <c r="Q10" i="2" l="1"/>
  <c r="Q125" i="2"/>
  <c r="Q135" i="2"/>
  <c r="Q9" i="2"/>
  <c r="Q191" i="2"/>
  <c r="E386" i="2"/>
  <c r="D388" i="2"/>
  <c r="H391" i="2" l="1"/>
  <c r="D392" i="2"/>
  <c r="D393" i="2" s="1"/>
</calcChain>
</file>

<file path=xl/sharedStrings.xml><?xml version="1.0" encoding="utf-8"?>
<sst xmlns="http://schemas.openxmlformats.org/spreadsheetml/2006/main" count="1674" uniqueCount="586">
  <si>
    <t>Exento</t>
  </si>
  <si>
    <t>Hasta</t>
  </si>
  <si>
    <t>Desde</t>
  </si>
  <si>
    <t>Total Pagado</t>
  </si>
  <si>
    <t>Total Retenciones</t>
  </si>
  <si>
    <t>INAVI / SAVICA</t>
  </si>
  <si>
    <t>ISR</t>
  </si>
  <si>
    <t>Dependiente_Ad</t>
  </si>
  <si>
    <t>Total Imponible</t>
  </si>
  <si>
    <t>Adicional(padre Madre, Suegra)</t>
  </si>
  <si>
    <t>SFS</t>
  </si>
  <si>
    <t>Porcentajes</t>
  </si>
  <si>
    <t>AFP</t>
  </si>
  <si>
    <t>Total Ganado</t>
  </si>
  <si>
    <t>Extra</t>
  </si>
  <si>
    <t>Salario</t>
  </si>
  <si>
    <t>Salario MInimo Cotizable</t>
  </si>
  <si>
    <t>Quincenal</t>
  </si>
  <si>
    <t>Calculo Retenciones</t>
  </si>
  <si>
    <t>LEY 87-01 &amp; 188-07</t>
  </si>
  <si>
    <t>MASCULINO</t>
  </si>
  <si>
    <t>FIJO</t>
  </si>
  <si>
    <t>TECN METEOROLOGICO INTERMEDIO</t>
  </si>
  <si>
    <t>EST. MET. AERONAUTICA - AEROP. MARIA MONTEZ</t>
  </si>
  <si>
    <t>RAFAEL ERNESTO MENDEZ</t>
  </si>
  <si>
    <t>FELIPE GERARDO MEDINA SANCHEZ</t>
  </si>
  <si>
    <t>DIONYS ANTONIO OGANDO MARTINEZ</t>
  </si>
  <si>
    <t>ANTONIO LUIS TEZANOS DAMIRON</t>
  </si>
  <si>
    <t>JUAN RAFAEL RODRIGUEZ FRIAS</t>
  </si>
  <si>
    <t>ENC. EST. MET. AEROP. BARAHONA</t>
  </si>
  <si>
    <t>VICTOR MANUEL PEREZ</t>
  </si>
  <si>
    <t>EST. MET. AERONAUTICA - AEROP. LA ISABELA</t>
  </si>
  <si>
    <t>JORGE CALDERON COLON</t>
  </si>
  <si>
    <t>RAFAEL SANCHEZ CAPELLAN</t>
  </si>
  <si>
    <t>FEMENINO</t>
  </si>
  <si>
    <t>DORIS ALTAGRACIA CACERES ROSARIO</t>
  </si>
  <si>
    <t>BELKIS MARILYN MEDRANO MORETA</t>
  </si>
  <si>
    <t>MAXIMINA FAMILIA DE LOS SANTOS</t>
  </si>
  <si>
    <t>ENC. EST. MET. AERON. HIGUERO</t>
  </si>
  <si>
    <t>YAJAIRA MERCEDES BENCOSME AMEZQUITA</t>
  </si>
  <si>
    <t>EST. MET. AERONAUTICA - AEROP. GREGORIO LUPERON</t>
  </si>
  <si>
    <t>NORMA ALCANTARA VALENZUELA</t>
  </si>
  <si>
    <t>SULEYKA ALTAGRACIA GONZALEZ PICHARDO</t>
  </si>
  <si>
    <t>KATIUSCA MERCEDES VERAS SANABIA</t>
  </si>
  <si>
    <t>JOAN MANUEL CASTILLO SANCHEZ</t>
  </si>
  <si>
    <t>JAILUIS MENDOZA TAVERAS</t>
  </si>
  <si>
    <t>ALFREDO ENRIQUE GABINO SAUNDERS RICHARSON</t>
  </si>
  <si>
    <t>ANALISTA DE CONTROL DE CALIDAD</t>
  </si>
  <si>
    <t>REINALDO ARTILES ROYER</t>
  </si>
  <si>
    <t>ENC.EST.MT.AEROP. PTO. PLATA</t>
  </si>
  <si>
    <t>EST. MET. AERONAUTICA - AEROP. DEL CIBAO</t>
  </si>
  <si>
    <t>FELIX MANUEL RODRIGUEZ HERNANDEZ</t>
  </si>
  <si>
    <t>EST. MET. AERONAUTICA - AEROP. EL CATEY</t>
  </si>
  <si>
    <t>DOMINGO FLORENTINO POLANCO</t>
  </si>
  <si>
    <t>ANGEL MARIA MARTINEZ PEREZ</t>
  </si>
  <si>
    <t>EST. MET. AERONAUTICA - AEROP. DE PUNTA CANA</t>
  </si>
  <si>
    <t>ROBERT LUCIANO ENCARNACION</t>
  </si>
  <si>
    <t>ROBIN VLADIMIR RODRIGUEZ MARMOL</t>
  </si>
  <si>
    <t>FELICIA ELENA MARTINEZ MARTINEZ</t>
  </si>
  <si>
    <t>JOVANNY RINCON TORRES</t>
  </si>
  <si>
    <t>ARELYS MARGARITA CORCINO DIAZ</t>
  </si>
  <si>
    <t>DIV. MET. AERONAUTICA - AEROP. DE LAS AMERICAS</t>
  </si>
  <si>
    <t>JORGE GEOVANNY URBAEZ TAVAREZ</t>
  </si>
  <si>
    <t>HATY ARISMENDY MOTA ACOSTA</t>
  </si>
  <si>
    <t>ARISLEYDA DE LA CRUZ DONNATORG</t>
  </si>
  <si>
    <t>ENC. EST. MET. AEROP. PUNTA CANA</t>
  </si>
  <si>
    <t>ROSA INES VICTORIO ROJAS</t>
  </si>
  <si>
    <t>EST. MET. AERONAUTICA - AEROP. DE LA ROMANA</t>
  </si>
  <si>
    <t>SAMUEL ROSARIO GUZMAN</t>
  </si>
  <si>
    <t>AMOS ESPINOSA CARVAJAL</t>
  </si>
  <si>
    <t>BENITO DE JESUS FERNANDEZ</t>
  </si>
  <si>
    <t>ANGEL DE JESUS FROMETA</t>
  </si>
  <si>
    <t>RAFY BELTRE GARCIA</t>
  </si>
  <si>
    <t>ESMEYRA NATALIA BURGOS RODRIGUEZ</t>
  </si>
  <si>
    <t>SUPERVISOR METEOROLOGICO</t>
  </si>
  <si>
    <t>PANTALEON HENRIQUEZ ARIAS</t>
  </si>
  <si>
    <t>JOSELINA ELIZABETH NEPOMUCENO SANCHEZ</t>
  </si>
  <si>
    <t>JONNATHAN FRANCISCO FELIZ MARTINEZ</t>
  </si>
  <si>
    <t>FRANKLIN JOSE GOMEZ DE LA ROSA</t>
  </si>
  <si>
    <t>TECN. METEOROLOGICO INTERMEDIO</t>
  </si>
  <si>
    <t>FRANCISCA ESPAÑA RODRIGUEZ HERNANDEZ</t>
  </si>
  <si>
    <t>DANIEL PEÑA RUBIO</t>
  </si>
  <si>
    <t>BILLY JUNIOR DE LA CRUZ MERCEDES</t>
  </si>
  <si>
    <t>CAROLINA PAULINO ARIAS</t>
  </si>
  <si>
    <t>METEOROLOGO SUPERIOR</t>
  </si>
  <si>
    <t>MARTIN ANTONIO MATA ROQUE</t>
  </si>
  <si>
    <t>TECNICO METEOROLOGICO INICIAL</t>
  </si>
  <si>
    <t xml:space="preserve">NORMA LIDIA MUÑOZ CONCEPCION </t>
  </si>
  <si>
    <t>MAXIMILIANO OTAÑEZ MATOS</t>
  </si>
  <si>
    <t>MANUEL DOMINICO JOSE VOLQUEZ</t>
  </si>
  <si>
    <t>LICELOTTE ANTIGUA TAVERAS</t>
  </si>
  <si>
    <t>LEONILDA VIRGINIA JIMENEZ HERNANDEZ</t>
  </si>
  <si>
    <t>LEANDRO CAMACHO</t>
  </si>
  <si>
    <t>BENITO ARCADIO BERIHUETE JIMENEZ</t>
  </si>
  <si>
    <t>ARFIDA VERNARDITA BERIHUETE JIMENEZ</t>
  </si>
  <si>
    <t>LORENA ELIZABETH SOTO ENCARNACION</t>
  </si>
  <si>
    <t>OBSERVADOR CLIMATOLOGICO</t>
  </si>
  <si>
    <t>EST. MET. AERONAUTICA - AEROP. ARROYO BARRIL</t>
  </si>
  <si>
    <t xml:space="preserve">                                                                                                                                                                                                                                                                                                                                                                                                                                                                                                                                                                                                                                                                                                                                                                                                                                                                                                                                                                                                                                                                                                                                                                                                                                                                                                                                                                                                                                                                                                                                                                                                                                                                                                                                                                                                                                                                                                                                                                                                                                                                                                                                                                                                                                                                                                                                </t>
  </si>
  <si>
    <t>PEDRO ENRIQUE FERMIN MALDONADO</t>
  </si>
  <si>
    <t>BELKYS PATRICIA BENITEZ REYES</t>
  </si>
  <si>
    <t>ENC.EST.MET.AERON.AEROP. A. BA</t>
  </si>
  <si>
    <t>MARCIA ANTONIA CESPEDES VASQUEZ</t>
  </si>
  <si>
    <t>AUXILIAR ADMINISTRATIVO I</t>
  </si>
  <si>
    <t>DEPTO. METEOROLOGIA AERONAUTICA</t>
  </si>
  <si>
    <t>INGRID VANESSA GOMEZ INFANTE</t>
  </si>
  <si>
    <t>OBSERV. CLIM. SABANA DE LA MAR</t>
  </si>
  <si>
    <t>EST. MET. SINOPTICA - SABANA DE LA MAR</t>
  </si>
  <si>
    <t>YULEIDY CAROLINA NIVAR CASTILLO</t>
  </si>
  <si>
    <t>YENNIFER BAUTISTA PIMENTEL</t>
  </si>
  <si>
    <t>LUZ ELIZANET POLANCO</t>
  </si>
  <si>
    <t>ENC. EST. SONOPTICA SABANA DE LA MAR</t>
  </si>
  <si>
    <t>CLAUDIO MARTINEZ JIMINIAN</t>
  </si>
  <si>
    <t>OBS. CLIMATOLOGICO - MONTECRISTI</t>
  </si>
  <si>
    <t>EST. MET. SINOPTICA - MONTE CRISTI</t>
  </si>
  <si>
    <t>ISAURA VERONICA PEÑA DE LA CRUZ</t>
  </si>
  <si>
    <t>DELVI DANIEL GUZMAN CRUZ</t>
  </si>
  <si>
    <t>OSVALDO RAFAEL  GUZMAN CRUZ</t>
  </si>
  <si>
    <t>OBSERVADOR CLIM. JIMANI</t>
  </si>
  <si>
    <t>EST. MET. SINOPTICA - JIMANI</t>
  </si>
  <si>
    <t>ANDERSON MANUEL PEREZ NOVAS</t>
  </si>
  <si>
    <t>ROBERT ANDRICKSON PEREZ JIMENEZ</t>
  </si>
  <si>
    <t>EST. MET. SINOPTICA - CENTRAL, SEDE</t>
  </si>
  <si>
    <t>YOKASTA MEJIA DIAZ</t>
  </si>
  <si>
    <t>YASSER ALEJANDRO GALAN MARIANO</t>
  </si>
  <si>
    <t>TECNICO EN COMPRAS</t>
  </si>
  <si>
    <t>NELSON DARIO RODRIGUEZ PEREZ</t>
  </si>
  <si>
    <t>KENIA JOSEFINA PEREZ BRITO</t>
  </si>
  <si>
    <t>AUXILIAR ADMINISTRATIVO l</t>
  </si>
  <si>
    <t>KATHRYN HIROSHIMA MENDOZA CASTRO</t>
  </si>
  <si>
    <t>IVANNA GABRIELA TIBURCIO MARTINEZ</t>
  </si>
  <si>
    <t>CHOFER</t>
  </si>
  <si>
    <t>EDGAR JOSE ACOSTA</t>
  </si>
  <si>
    <t>TECNICO ELECTRONICO</t>
  </si>
  <si>
    <t>BRANDO ENRIQUE DIAZ VALLEJO</t>
  </si>
  <si>
    <t>ADIA YSABEL TAVAREZ DE LOS SANTOS</t>
  </si>
  <si>
    <t>KARINNA SOLEDAD SOTO VALLEJO</t>
  </si>
  <si>
    <t>EST. MET. SINOPTICA - CABRERA</t>
  </si>
  <si>
    <t>FELVIN ALEXANDER ALVARADO CROUSSETTE</t>
  </si>
  <si>
    <t>ANTHONY CARELA SANTOS</t>
  </si>
  <si>
    <t>ENC. EST. SINOP. CABRERA</t>
  </si>
  <si>
    <t>ADAN RAMIREZ RASERO</t>
  </si>
  <si>
    <t>OBSERV. CLIM. BAYAGUANA</t>
  </si>
  <si>
    <t>EST. MET. SINOPTICA - BAYAGUANA</t>
  </si>
  <si>
    <t>RONALD EVELIO DE LEON MEJIA</t>
  </si>
  <si>
    <t>EDWAR SATURRIA JIMENEZ</t>
  </si>
  <si>
    <t>LUIS ENMANUEL CORONADO LORENZO</t>
  </si>
  <si>
    <t>ENC. SECC. ALERTA DE TSUNAMI</t>
  </si>
  <si>
    <t>SEC. TSUNAMI, SEDE</t>
  </si>
  <si>
    <t>WAGNER ENMANUEL RIVERA ESTEVEZ</t>
  </si>
  <si>
    <t>AYUDANTE DE MANTENIMIENTO</t>
  </si>
  <si>
    <t>DIV. SERVICIOS GENERALES, SEDE</t>
  </si>
  <si>
    <t>RAMON EMILIO VARGAS PEREZ</t>
  </si>
  <si>
    <t>DIV. RADIOSONDEO, SEDE</t>
  </si>
  <si>
    <t>RAFAELA JOCELYN CONCEPCION PERALTA</t>
  </si>
  <si>
    <t>MARIBEL MONTERO REYES</t>
  </si>
  <si>
    <t>MARIA JOSEFINA POOL CASTILLO</t>
  </si>
  <si>
    <t>ENC. DIV. RADIOSONDEO</t>
  </si>
  <si>
    <t>MIRIAM ALTAGRACIA MATOS</t>
  </si>
  <si>
    <t>DIV. METEOROLOGIA SINOPTICA Y PRONOSTICOS, SEDE</t>
  </si>
  <si>
    <t>VICTOR DAVID CHACON CEBALLOS</t>
  </si>
  <si>
    <t>EIMER BAUTISTA BAUTISTA</t>
  </si>
  <si>
    <t>SAMIRA ANGELMIRA LORENZO LORENZO</t>
  </si>
  <si>
    <t>LEONARDO RAFAEL MARTE CEBALLO</t>
  </si>
  <si>
    <t>LAURA ANGELINA BAUTISTA DEL CRISTO</t>
  </si>
  <si>
    <t>JULIO CESAR ORDOÑEZ BRUNO</t>
  </si>
  <si>
    <t>TECNICO METEOROLOGICO SUPERIOR</t>
  </si>
  <si>
    <t>JUAN CARLOS DE LA ROSA FRIAS</t>
  </si>
  <si>
    <t>TEC. PRONOST. METEOROLOGICO</t>
  </si>
  <si>
    <t>JOSE MANUEL MEDINA HIDALGO</t>
  </si>
  <si>
    <t>JESUS BERNARDO BELTRE GARCIA</t>
  </si>
  <si>
    <t>HERIBERTO ANTONIO FABIAN ESPINAL</t>
  </si>
  <si>
    <t>HENRY ANATANAEL AGRAMONTE SEGURA</t>
  </si>
  <si>
    <t>TECN. METEOROLOGICO SUPERIOR</t>
  </si>
  <si>
    <t>DAMARIS MERCEDES SANCHEZ</t>
  </si>
  <si>
    <t>CRISTOPHER EMILIO FLORIAN LIRIANO</t>
  </si>
  <si>
    <t>CARIDAD DE LOS ANGELES HERNANDEZ CRUZ</t>
  </si>
  <si>
    <t>CLAUDIO MIGUEL AMPARO PEÑA</t>
  </si>
  <si>
    <t>CARLA RAMONA MORALES GALVAN</t>
  </si>
  <si>
    <t>ENC. INTERINO DIV. DE PRONOSTICO</t>
  </si>
  <si>
    <t>SADDAN PELAYO FONT-FRIAS MONTERO</t>
  </si>
  <si>
    <t>OBSERV. CLIMAT. DE LA VICTORIA</t>
  </si>
  <si>
    <t>EST. AGROMETEOROLOGICA - LA VICTORIA</t>
  </si>
  <si>
    <t>YEIMI RAMIREZ MORA</t>
  </si>
  <si>
    <t>OBSERV AGROCLIM. VILLA GONZALEZ</t>
  </si>
  <si>
    <t>EST. AGROMETEOROLOGICA - VILLA GONZALEZ</t>
  </si>
  <si>
    <t>JOSE SALVADOR OVALLE</t>
  </si>
  <si>
    <t xml:space="preserve">OBSERV AGROCLIM. DAJABON </t>
  </si>
  <si>
    <t>EST. AGROMETEOROLOGICA - DAJABON</t>
  </si>
  <si>
    <t>PATRICIA MERCEDES RODRIGUEZ ABREU</t>
  </si>
  <si>
    <t>OBS. AGROCLIMATOLOGICO</t>
  </si>
  <si>
    <t>MAYELIN JOSEFINA ALVAREZ ROBLES</t>
  </si>
  <si>
    <t>OBSERV. AGROCLIMAT. CONSTANZA</t>
  </si>
  <si>
    <t>EST. AGROMETEOROLOGICA - CONSTANZA</t>
  </si>
  <si>
    <t>MARCOS TORRES</t>
  </si>
  <si>
    <t>OBS. CLIM. EN ARROYO LORO, SAN</t>
  </si>
  <si>
    <t>EST. AGROMETEOROLOGICA - ARROYO LORO</t>
  </si>
  <si>
    <t>ESMERALDA VALENZUELA VALENZUELA</t>
  </si>
  <si>
    <t>EMANIEL PIE PROFETA</t>
  </si>
  <si>
    <t>OBSERV. AGROCLIM. LA VEGA</t>
  </si>
  <si>
    <t>EST. AGROMETEOROLOGICA - LA VEGA</t>
  </si>
  <si>
    <t>CRUCITA YNFANTE MENA</t>
  </si>
  <si>
    <t>TECNICO EN REFRIGERACION</t>
  </si>
  <si>
    <t>DIV. HIDROMETEOROLOGIA, SEDE</t>
  </si>
  <si>
    <t>TEYLOR FERRERAS MELIZ</t>
  </si>
  <si>
    <t>MODESTA PEÑA BENJAMIN</t>
  </si>
  <si>
    <t>SECRETARIA</t>
  </si>
  <si>
    <t>MELIDA VALLEJO ALCANTARA</t>
  </si>
  <si>
    <t xml:space="preserve">                                                                                                                                                                                                                                                                                                                                                                                                                                                                                                                          </t>
  </si>
  <si>
    <t>JORGE LUIS SILLE PUELLO</t>
  </si>
  <si>
    <t>ENMANUEL ANTONIO ALVAREZ MEREJO</t>
  </si>
  <si>
    <t>AUXILIAR ADMINISTRATIVA I</t>
  </si>
  <si>
    <t>DIV. AGROMETEOROLOGIA, SEDE</t>
  </si>
  <si>
    <t>LEIDY LAURA JIMENEZ MORA</t>
  </si>
  <si>
    <t>RAMONA DEL CARMEN TEJADA</t>
  </si>
  <si>
    <t>LUCIA LOPEZ UREÑA</t>
  </si>
  <si>
    <t>EMELYN MERCEDES MERCEDES PEREZ</t>
  </si>
  <si>
    <t>ENC. DIV. AGROMETEOROLOGIA</t>
  </si>
  <si>
    <t>SOLANGEL YOKASTA GONZALEZ ESPIRITUSANTO</t>
  </si>
  <si>
    <t>SECRETARIA AUXILIAR</t>
  </si>
  <si>
    <t>DEPTO. METEOROLOGIA OPERATIVA, SEDE</t>
  </si>
  <si>
    <t>KEYLA SARAI TEJADA SANTOS</t>
  </si>
  <si>
    <t>WAGNER CONFESOR LORENZO LORENZO</t>
  </si>
  <si>
    <t>DIGITADOR</t>
  </si>
  <si>
    <t>DEPTO. EDUCACION METEOROLOGICA, SEDE</t>
  </si>
  <si>
    <t>WILLYS MIGUEL FELIZ MARRERO</t>
  </si>
  <si>
    <t xml:space="preserve">AUXILIAR ADMINISTRATIVO </t>
  </si>
  <si>
    <t>MONICA MARLENE BELLO BENIGNO</t>
  </si>
  <si>
    <t>ANALISTA DE CAPACITACION</t>
  </si>
  <si>
    <t>GLADYS EUFEMIA BUTTEN</t>
  </si>
  <si>
    <t>BELKY CRISTINA BETANIA CRUZ</t>
  </si>
  <si>
    <t>ALTAGRACIA BERENICE PIMENTEL ORTIZ</t>
  </si>
  <si>
    <t>OBSERV.CLIM. ALTAMIRA</t>
  </si>
  <si>
    <t>EST. CLIMATALOGICO-ALTAMIRA</t>
  </si>
  <si>
    <t>ALMANZOR NAHAN RAPOSO SIRI</t>
  </si>
  <si>
    <t>OBSERV. CLIM. SAN CRISTOBAL</t>
  </si>
  <si>
    <t>EST. CLIMATOLOGICA-SAN CRISTOBAL</t>
  </si>
  <si>
    <t xml:space="preserve">SORANGEL RODRIGUEZ </t>
  </si>
  <si>
    <t>EST. CLIMATOLOGICA-SABANA DE LA MAR</t>
  </si>
  <si>
    <t>DHALIA MARY HERNANDEZ DE LA CRUZ</t>
  </si>
  <si>
    <t>OBSERV. CLIM. OVIEDO</t>
  </si>
  <si>
    <t>EST. CLIMATOLOGICA-OVIDO</t>
  </si>
  <si>
    <t>ESTEBAN FELIZ DE LA ROSA</t>
  </si>
  <si>
    <t>OBSERV. CLIM. SAN JOSE DE OCOA</t>
  </si>
  <si>
    <t>EST. CLIMATOLOGICA-SAN JOSE DE OCOA</t>
  </si>
  <si>
    <t>GERONY GONZALEZ ROSADO</t>
  </si>
  <si>
    <t>OBSERV. CLIM. HONDO VALLE</t>
  </si>
  <si>
    <t>EST. CLIMATOLOGICO-HONDO VALLE</t>
  </si>
  <si>
    <t>ISAINA CASTILLO DE OLEO</t>
  </si>
  <si>
    <t>YULEXI ALBERTO ROSARIO</t>
  </si>
  <si>
    <t>OBSRV. CLIM. EN LA VEGA</t>
  </si>
  <si>
    <t>EST. CLIMATOLOGICA - LA VEGA</t>
  </si>
  <si>
    <t>JOSE AUGUSTO SUAREZ INOA</t>
  </si>
  <si>
    <t>OBSERV. CLIM. EN SANCHEZ</t>
  </si>
  <si>
    <t>EST. CLIMATOLOGIACA-EN SANCHEZ</t>
  </si>
  <si>
    <t>BELICE ALTAGRACIA PAYANO MARTINEZ</t>
  </si>
  <si>
    <t>OBSERV CLIM. SANTIAGO RODRIGUEAZUA</t>
  </si>
  <si>
    <t>EST. CLIMATOLOGICA - AZUA</t>
  </si>
  <si>
    <t>BRENNY ROSMERY MARTINEZ</t>
  </si>
  <si>
    <t>OBSERV CLIM. VILLA ALTAGRACIA</t>
  </si>
  <si>
    <t>EST. CLIMATOLOGICA - VILLA ALTAGRACIA</t>
  </si>
  <si>
    <t>MARCOS JOSE VARGAS MORILLO</t>
  </si>
  <si>
    <t>OBSERV CLIM. SANTIAGO RODRIGUE</t>
  </si>
  <si>
    <t>EST. CLIMATOLOGICA - SANTIAGO RODRIGUEZ</t>
  </si>
  <si>
    <t>YOLANDA ALTAGRACIA OLIVO</t>
  </si>
  <si>
    <t>OBS. CLIMATOLOGICA RANCHO ARRIBA</t>
  </si>
  <si>
    <t>EST. CLIMATOLOGICA - RANCHO ARRIBA</t>
  </si>
  <si>
    <t>EDUARLIN FRANCISCA JONES GREEN</t>
  </si>
  <si>
    <t>YONORIS PUJOLS MELLA</t>
  </si>
  <si>
    <t>OBS. CLIMAT. RIO SAN JUAN</t>
  </si>
  <si>
    <t>EST. CLIMATOLOGICA - RIO SAN JUAN</t>
  </si>
  <si>
    <t>VICTOR EDUARDO MARTINEZ HERNANDEZ</t>
  </si>
  <si>
    <t>OBS. CLIM. EN EST. DEL 15 DE A</t>
  </si>
  <si>
    <t>EST. CLIMATOLOGICA - TABARA ABAJO</t>
  </si>
  <si>
    <t>ROSA HILDA MENDEZ ROSSO</t>
  </si>
  <si>
    <t xml:space="preserve">MASCULINO </t>
  </si>
  <si>
    <t>OBS. CLIMATOLOGICO - POLO</t>
  </si>
  <si>
    <t>EST. CLIMATOLOGICA - POLO</t>
  </si>
  <si>
    <t>ROBIN MEDRANO</t>
  </si>
  <si>
    <t>OBS. CLIMAT. SAN RAFAEL DEL YU</t>
  </si>
  <si>
    <t>EST. CLIMATOLOGICA - SAN RAFAEL DEL YUMA</t>
  </si>
  <si>
    <t>RAMON FRANCISCO MONTALVO MOTA</t>
  </si>
  <si>
    <t>OBS. CLIMAT. VILLA RIVA</t>
  </si>
  <si>
    <t>EST. CLIMATOLOGICA - VILLA RIVA</t>
  </si>
  <si>
    <t>PEDRO ANTONIO CAMILO NUÑEZ</t>
  </si>
  <si>
    <t>OBSERV CLIM. SALCEDO</t>
  </si>
  <si>
    <t>EST. CLIMATOLOGICA - SALCEDO</t>
  </si>
  <si>
    <t>NISELDA DEL CARMEN DE JESUS ESTRELLA</t>
  </si>
  <si>
    <t>OBS. CLIMATOLOGICO DE CABRAL</t>
  </si>
  <si>
    <t>EST. CLIMATOLOGICA - CABRAL</t>
  </si>
  <si>
    <t>MOISES URBAEZ RODRIGUEZ</t>
  </si>
  <si>
    <t>OBS.CLIMAT. PADRE LAS CASA</t>
  </si>
  <si>
    <t>EST. CLIMATOLOGICA -  PADRE LAS CASAS</t>
  </si>
  <si>
    <t>MANUEL DE JESUS HINOJOSA BRIOSO</t>
  </si>
  <si>
    <t>OBSERV. CLIM. LOS LLANOS</t>
  </si>
  <si>
    <t>EST. CLIMATOLOGICA - LOS LLANOS</t>
  </si>
  <si>
    <t>JUANA YSABEL SOSA H. DE ALVAREZ</t>
  </si>
  <si>
    <t>OBS.CLIMAT. DE ENRIQUILLO</t>
  </si>
  <si>
    <t>EST. CLIMATOLOGICA - BARAHONA</t>
  </si>
  <si>
    <t>JUAN FRANCISCO FERRERA SEGURA</t>
  </si>
  <si>
    <t>OBS. CLIM. DE RESTAURACION</t>
  </si>
  <si>
    <t>EST. CLIMATOLOGICA - RESTAURACION</t>
  </si>
  <si>
    <t>JESSICA CASTILLO RUMALDO</t>
  </si>
  <si>
    <t>OBSV. CLIM. JARABACOA</t>
  </si>
  <si>
    <t>EST. CLIMATOLOGICA - JARABACOA</t>
  </si>
  <si>
    <t>FERMIN CORONADO FERNANDEZ</t>
  </si>
  <si>
    <t>DIV. RECOPILACION DE DATOS, SEDE</t>
  </si>
  <si>
    <t>CARMEN ARELIS GARCIA SERRANO</t>
  </si>
  <si>
    <t>DIGITADORA</t>
  </si>
  <si>
    <t>SEBASTIAN RODRIGUEZ MARIANO</t>
  </si>
  <si>
    <t>WENICA NOELIA HERRERA CUEVAS</t>
  </si>
  <si>
    <t>ANA FIORDALISA SANCHEZ MATOS</t>
  </si>
  <si>
    <t>ELIEZER ENMANUEL CORDERO PARDILLA</t>
  </si>
  <si>
    <t>ENC. DIV. RECOP. DE DATOS</t>
  </si>
  <si>
    <t>PATRIA MARISOL ROSARIO SANTANA</t>
  </si>
  <si>
    <t>DIGITADORO</t>
  </si>
  <si>
    <t>DIV. PROCESAMIENTO DE DATOS, SEDE</t>
  </si>
  <si>
    <t>DIEGO JOSE LINARES MEJIA</t>
  </si>
  <si>
    <t>MELANY MARIA BRITO</t>
  </si>
  <si>
    <t>DIGNA EMPERATRIZ FERMIN MALDONADO</t>
  </si>
  <si>
    <t>DAILYS SARAY BAEZ RODRIGUEZ</t>
  </si>
  <si>
    <t>CARMEN NURYS GALVAN ARIAS</t>
  </si>
  <si>
    <t>ENC. DIV. PROCESAM. DE DATOS</t>
  </si>
  <si>
    <t>MARIA OZORIA ZARZUELA</t>
  </si>
  <si>
    <t>DIV. EVALUACION DE BANDAS METEOROLOGICAS, SEDE</t>
  </si>
  <si>
    <t>JOSEFINA ALTAGRACIA FROMETA DE LEON</t>
  </si>
  <si>
    <t>GERSON MAURI MARTINEZ CASTILLO</t>
  </si>
  <si>
    <t>AUXILIAR ADMINISTRATIVO</t>
  </si>
  <si>
    <t>CAMIL ESPINOSA RUIZ</t>
  </si>
  <si>
    <t>ENC. DIV. EVALUACION DE BANDAS</t>
  </si>
  <si>
    <t>ANNERYS EMILIA MADERA MADERA</t>
  </si>
  <si>
    <t>METEOROLOGO INTERMEDIO</t>
  </si>
  <si>
    <t>DIV. ESTADISTICA CLIMATOLOGICA, SEDE</t>
  </si>
  <si>
    <t>RAFAEL ANTONIO CABRERA CLASE</t>
  </si>
  <si>
    <t>NILDA VALERIO NUÑEZ</t>
  </si>
  <si>
    <t>LISEINY CORAIMA VALDEZ</t>
  </si>
  <si>
    <t>ENC. DIV. ESTADISTICAS CLIMATOLOGICA</t>
  </si>
  <si>
    <t>ELIS AURORA PEREZ PAREDES</t>
  </si>
  <si>
    <t>DIV. CONTROL DE CALIDAD, SEDE</t>
  </si>
  <si>
    <t>MANUEL DEMETRIO VALOY DE LOS SANTOS</t>
  </si>
  <si>
    <t>LLERY ANTONIO RODRIGUEZ MARMOL</t>
  </si>
  <si>
    <t>ENC. DIV. CONTROL DE CALIDAD</t>
  </si>
  <si>
    <t>MIGUELINA EMILIA GUZMAN VELAZQUEZ</t>
  </si>
  <si>
    <t>DIV. CAMBIO CLIMATICO, SEDE</t>
  </si>
  <si>
    <t>FREYLIX MIGUEL FLORENTINO MONTERO</t>
  </si>
  <si>
    <t>LUISA NILDA PERDOMO CARRASCO</t>
  </si>
  <si>
    <t>ENC. DIV. CAMBIO CLIMATICO</t>
  </si>
  <si>
    <t>CECILIA DEL CARMEN VILORIA HOLGUIN</t>
  </si>
  <si>
    <t>AUX. DE RECOPILACION DE DATOS</t>
  </si>
  <si>
    <t>DIV. CLIMATOLOGIA APLICADA, SEDE</t>
  </si>
  <si>
    <t>SONIA MARGARITA RUIZ DIONICIO</t>
  </si>
  <si>
    <t>DEPTO. CLIMATOLOGIA, SEDE</t>
  </si>
  <si>
    <t>VERONICA MEJIA MONTERO</t>
  </si>
  <si>
    <t xml:space="preserve">VANESSA MARGARITA DIAZ DELGADILLO  </t>
  </si>
  <si>
    <t>ARCHIVISTA</t>
  </si>
  <si>
    <t>PERCIA ALCANTARA BATISTA</t>
  </si>
  <si>
    <t>REINA DE LOS ANGELES DE LOS SANTOS FELIX</t>
  </si>
  <si>
    <t>ENC. SECC. ATENCION USUARIO SERVICIO CLIM.</t>
  </si>
  <si>
    <t>MARIA ALTAGRACIA ZABALA MERAN</t>
  </si>
  <si>
    <t>ENC. DEPTO. CLIMATOLOGIA</t>
  </si>
  <si>
    <t>JUANA ALTAGRACIA SILLE PUELLO</t>
  </si>
  <si>
    <t>DIVISION DE GESTION DE RIEGO</t>
  </si>
  <si>
    <t>SARA ESTHER MOTA GARCIA</t>
  </si>
  <si>
    <t>JOSE DANILO VASQUEZ</t>
  </si>
  <si>
    <t>SEC.ESTACIONES METEOROLOGICAS AUTOMATICAS,SEDE</t>
  </si>
  <si>
    <t xml:space="preserve">MARQUIS ARISMENDY DURAN </t>
  </si>
  <si>
    <t xml:space="preserve">ORIEL NUÑEZ BENCOSME </t>
  </si>
  <si>
    <t>JAZMIN MIRURGIA DE LEON RAMIREZ</t>
  </si>
  <si>
    <t>ENC. DE EST. AUTOMATICAS</t>
  </si>
  <si>
    <t>JENUEL MIGUEL ALMONTE CABRERA</t>
  </si>
  <si>
    <t>DIV. INSTRUMENTOS METEOROLOGICOS, SEDE</t>
  </si>
  <si>
    <t>ROBINSON ESPINAL GARCIA</t>
  </si>
  <si>
    <t xml:space="preserve">ENC. DIVISION INST. METEOROLOGICOS </t>
  </si>
  <si>
    <t>FRANCISCO RAFAEL RODRIGUEZ BRITO</t>
  </si>
  <si>
    <t>ENC. DEPTO APOYO METEOROLOGICO</t>
  </si>
  <si>
    <t>DEPTO. APOYO METEOROLOGICO, SEDE</t>
  </si>
  <si>
    <t>LEONCIO DUARTE GARCIA</t>
  </si>
  <si>
    <t>DEPTO. TECNOLOGIA, SEDE</t>
  </si>
  <si>
    <t xml:space="preserve">ELIEZER MEDINA PAREDES </t>
  </si>
  <si>
    <t>JUAN EVANGELISTA GUILLEN MORENO</t>
  </si>
  <si>
    <t>SOPORTE TECNICO</t>
  </si>
  <si>
    <t>JUAN CARLOS DE LA ROSA FERNANDEZ</t>
  </si>
  <si>
    <t>JACQUELINE DE LAS M ESTEVEZ CEBALLOS</t>
  </si>
  <si>
    <t>ANDRY STWARD EMILIANO COSMA</t>
  </si>
  <si>
    <t>ALEJANDRO JOSE LUIS SUAREZ</t>
  </si>
  <si>
    <t>ADDERLYN ANDRES BATISTA ROMANO</t>
  </si>
  <si>
    <t>ENC. DEP. DE TECNOLOGIA</t>
  </si>
  <si>
    <t>ORLANDO SEVERINO MEJIA</t>
  </si>
  <si>
    <t>SEC. TRANSPORTACION, SEDE</t>
  </si>
  <si>
    <t>VICTOR JUAN MENDEZ GARCIA</t>
  </si>
  <si>
    <t>RAMON EMILIANO TIBURCIO GARCIA</t>
  </si>
  <si>
    <t>NIURCA RAMONA CUEVAS MEDINA</t>
  </si>
  <si>
    <t>MARTIN YNFANTE DIAZ</t>
  </si>
  <si>
    <t>ELVIO ANDRES BATISTA FERRERAS</t>
  </si>
  <si>
    <t>EDUARDO BRITO PEREZ</t>
  </si>
  <si>
    <t>ENC. SEC. TRANSPORTACION</t>
  </si>
  <si>
    <t>PEDRO ANTONIO MATEO RAMIREZ</t>
  </si>
  <si>
    <t>MENSAJERO INTERNO</t>
  </si>
  <si>
    <t>SEC. ARCHIVO Y CORRESPONDENCIA, SEDE</t>
  </si>
  <si>
    <t>ERIC MELQUIADES PEREZ JIMENEZ</t>
  </si>
  <si>
    <t>MARIA GRICEL RUIZ POLANCO</t>
  </si>
  <si>
    <t>BERNARDINA MAGALLANE MONTAÑO</t>
  </si>
  <si>
    <t>ANA NURIS DE LA CRUZ</t>
  </si>
  <si>
    <t>ENC. ARCHIVO Y CORRESPONDENCIA</t>
  </si>
  <si>
    <t>ISABEL ELENA MARIANO VASQUEZ</t>
  </si>
  <si>
    <t>MENSAJERA INTERNA</t>
  </si>
  <si>
    <t>SEC. ALMACEN Y SUMINISTROS, SEDE</t>
  </si>
  <si>
    <t>JURISSA MERCEDES FELIZ MOTA</t>
  </si>
  <si>
    <t>MARIA CECILIA ALMONTE RAMOS</t>
  </si>
  <si>
    <t>JOHNATHAN NATAEL ESPINOSA DELGADO</t>
  </si>
  <si>
    <t>AUXILIAR DE ALMACEN</t>
  </si>
  <si>
    <t>JESUS ALBERTO LUNA HERNANDEZ</t>
  </si>
  <si>
    <t>ENC. SECCION ALMACEN</t>
  </si>
  <si>
    <t>EMILIA POZO CONTRERAS</t>
  </si>
  <si>
    <t>AYUDANTE DE MANTENIMINETO</t>
  </si>
  <si>
    <t>DIV. ELECTROMECANICA, SEDE</t>
  </si>
  <si>
    <t>LUIS OMAR LIBERATO CAPELLAN</t>
  </si>
  <si>
    <t>JAVIER TOMAS PERALTA SILVERIO</t>
  </si>
  <si>
    <t xml:space="preserve">FIJO </t>
  </si>
  <si>
    <t>ASHLEY STACEY ROMAN MONTERO</t>
  </si>
  <si>
    <t>MARGARITA MARIA DEPRATS BELTRE</t>
  </si>
  <si>
    <t>CONSERJE</t>
  </si>
  <si>
    <t>LOURDES CANARIO</t>
  </si>
  <si>
    <t>MICHAEL JUNIOR DIAZ ROSARIO</t>
  </si>
  <si>
    <t>INACITA PEÑA CUEVAS</t>
  </si>
  <si>
    <t>JARDINERO</t>
  </si>
  <si>
    <t xml:space="preserve">LUIS DAVID PAREDES RUBIO </t>
  </si>
  <si>
    <t>ESTEFANY ROSA ALTAGRACIA</t>
  </si>
  <si>
    <t>INGRID CLARIBEL GOMEZ</t>
  </si>
  <si>
    <t>EPIFANIO VELASQUEZ RIVERA</t>
  </si>
  <si>
    <t>YEHANNYS NATALIZ CUEVAS</t>
  </si>
  <si>
    <t>YAHAIRA POLANCO</t>
  </si>
  <si>
    <t>XISTA DE LOS SANTOS ECHAVARRIA</t>
  </si>
  <si>
    <t>SOBEYDA FERRERAS RUIZ</t>
  </si>
  <si>
    <t>ROSA ELENA LUCIANO TERRERO</t>
  </si>
  <si>
    <t>RAQUEL ARAUJO</t>
  </si>
  <si>
    <t>MARTHA ELIZABETH MONTERO ANDUJAR</t>
  </si>
  <si>
    <t>MARIANO HENRIQUEZ</t>
  </si>
  <si>
    <t>MAILENE RODRIGUEZ ROSARIO</t>
  </si>
  <si>
    <t>MAGALY MARIA DELGADO</t>
  </si>
  <si>
    <t>LEONCIO ROSA FABIAN</t>
  </si>
  <si>
    <t>SUPERVISOR DE MANTENIMIENTO</t>
  </si>
  <si>
    <t>DIV. DE TELECOMUNICACION</t>
  </si>
  <si>
    <t>LEONARDO LINARES PUELLO</t>
  </si>
  <si>
    <t>AUXILIAR DE TRANSPORTACION</t>
  </si>
  <si>
    <t>DEPTO. ADMINISTRATIVO, SEDE</t>
  </si>
  <si>
    <t>JOSE BATISTA RUIZ</t>
  </si>
  <si>
    <t>JESUS SALAS REYES</t>
  </si>
  <si>
    <t>DENIA RUIZ MEDINA</t>
  </si>
  <si>
    <t>DANITZA FERRERAS CARRASCO</t>
  </si>
  <si>
    <t>CAROL HERNANDEZ DE LOS SANTOS</t>
  </si>
  <si>
    <t>CARMEN PAULINA URBAEZ NUÑEZ</t>
  </si>
  <si>
    <t>CARMEN DELIA CRUZ RODRIGUEZ</t>
  </si>
  <si>
    <t>AMIN SANTANA</t>
  </si>
  <si>
    <t>FRANCISCO CAPELLAN CORDERO</t>
  </si>
  <si>
    <t>ALEXANDER JAVIER SIERRA CALZADO</t>
  </si>
  <si>
    <t>AMABLE MATEO JIMENEZ</t>
  </si>
  <si>
    <t>DIV. CONTABILIDAD,S EDE</t>
  </si>
  <si>
    <t>YESSICA MEDINA PAREDES</t>
  </si>
  <si>
    <t xml:space="preserve">TEC. EN CONTABILIDAD </t>
  </si>
  <si>
    <t xml:space="preserve">ANGELA DIVINA SENA </t>
  </si>
  <si>
    <t>DIV. CONTABILIDAD, SEDE</t>
  </si>
  <si>
    <t>ROSANNA REINOSO RAMIREZ</t>
  </si>
  <si>
    <t>AUXILIAR DE CONTABILIDAD</t>
  </si>
  <si>
    <t>MARITZA ALTAGRACIA ROSARIO ALEJO</t>
  </si>
  <si>
    <t>GLADYS JIMENEZ MINYETTY</t>
  </si>
  <si>
    <t>ENC. DIV. CONTABILIDAD</t>
  </si>
  <si>
    <t>MERCEDES DE LA CRUZ</t>
  </si>
  <si>
    <t>AUXILIAR I</t>
  </si>
  <si>
    <t>DIV. COMPRAS Y CONTRATACIONES, SEDE</t>
  </si>
  <si>
    <t>KEILY MARY PICHARDO MONTAÑO</t>
  </si>
  <si>
    <t>ANALISTA DE COMPRAS</t>
  </si>
  <si>
    <t>ROSANNA CLARIVEL ARIAS BRITO</t>
  </si>
  <si>
    <t>ENC. SECCION DE COMPRAS</t>
  </si>
  <si>
    <t>MAYELIN ROMERO DE LA ROSA</t>
  </si>
  <si>
    <t>RECEPCIONISTA</t>
  </si>
  <si>
    <t>FELICIA DE JESUS VALDEZ</t>
  </si>
  <si>
    <t>FIJA</t>
  </si>
  <si>
    <t>MASIEL PERALTA PEÑA</t>
  </si>
  <si>
    <t>CONTADORA</t>
  </si>
  <si>
    <t>SEC. DE PRESUPUESTO, SEDE</t>
  </si>
  <si>
    <t>YUNETVWLIN HERNANDEZ ROMERO</t>
  </si>
  <si>
    <t>ENCARGADA SECCION DE PRESUPUESTO</t>
  </si>
  <si>
    <t>SEC. PRESUPUESTO, SEDE</t>
  </si>
  <si>
    <t>ELIZABETH IVELISSE SANTANA GRACIANO</t>
  </si>
  <si>
    <t>SEGURIDAD INTERNA</t>
  </si>
  <si>
    <t>RADHAMES DE LOS SANTOS CASTILLO</t>
  </si>
  <si>
    <t>PERSONAL DE SEGURIDAD</t>
  </si>
  <si>
    <t>LUIS GUSTAVO ARIAS RODRIGUEZ</t>
  </si>
  <si>
    <t>DOMINGA ROA</t>
  </si>
  <si>
    <t>ALEXANDRA ELIZABETH PIÑA SILLE</t>
  </si>
  <si>
    <t>LUIS ANTONIO O RIVERA</t>
  </si>
  <si>
    <t>MARIA MIGUELINA MONCION HIDALGO</t>
  </si>
  <si>
    <t>SUPERVISOR DE SEGURIDAD</t>
  </si>
  <si>
    <t>JUAN ERNESTO DE LA ROSA JIMENEZ</t>
  </si>
  <si>
    <t>FOTOCOPIADOR</t>
  </si>
  <si>
    <t>JORGE LUIS HERRERA PANIAGUA</t>
  </si>
  <si>
    <t>MENSAJERO EXTERNO</t>
  </si>
  <si>
    <t>HECTOR JUAN VILORIO</t>
  </si>
  <si>
    <t>SECRETARIA EJECUTIVA</t>
  </si>
  <si>
    <t>DAYHANA OSKARINA LAUREANO TRINIDAD</t>
  </si>
  <si>
    <t>CARMEN YNES FERNANDEZ REYES</t>
  </si>
  <si>
    <t>ENC. DEPTO. ADMINISTRATIVO</t>
  </si>
  <si>
    <t>FRANCISCO EMILIANO</t>
  </si>
  <si>
    <t>ENC. OFIC. LIBRE ACCESO A LA INFORMACION</t>
  </si>
  <si>
    <t>OFICINA DE LIBRE ACCESO A LA INFORMACION, SEDE</t>
  </si>
  <si>
    <t>STALIN RIVERA SOTO</t>
  </si>
  <si>
    <t>AUX. DE PLANIF. Y DESARROLLO</t>
  </si>
  <si>
    <t>DEPTO. PLANIFICACION Y DESARRO, SEDE</t>
  </si>
  <si>
    <t>JISSETTE MARIA SANTOS LOPEZ</t>
  </si>
  <si>
    <t>ENLIL DAVID BUTEN EMILIANO</t>
  </si>
  <si>
    <t>ENC. DESARROLLO INSTITUCIONAL Y CALIDAD GESTION</t>
  </si>
  <si>
    <t>DIVISION DESARROLLO INSTITUCIONAL Y CALIDAD GESTION</t>
  </si>
  <si>
    <t>JAMIL DE JESUS GONZALEZ MEDINA</t>
  </si>
  <si>
    <t>ENC. DIV. PLANIFICACION Y DESARROLLO</t>
  </si>
  <si>
    <t>MARIA MAGDALENA ENCARNACION GUERRERO</t>
  </si>
  <si>
    <t>ENCARGADA SECCION DE NOMINA</t>
  </si>
  <si>
    <t>CARMEN MARIA HEREDIA MOTA</t>
  </si>
  <si>
    <t>DEPTO. RECURSOS HUMANOS, SEDE</t>
  </si>
  <si>
    <t>PAOLA MERCEDES PEREZ</t>
  </si>
  <si>
    <t>ANALISTA DE RECURSOS HUMANOS</t>
  </si>
  <si>
    <t>VIRTUDES JIMENEZ MINYETI</t>
  </si>
  <si>
    <t>VARIELY CHANEL FERNANDEZ JIMENEZ</t>
  </si>
  <si>
    <t>DEPTO. DE RECURSOS HUMANOS, SEDE</t>
  </si>
  <si>
    <t>GENESIS CAROLAY CAMARENA</t>
  </si>
  <si>
    <t>ENC. DEPTO. DE RECURSOS HUMANOS</t>
  </si>
  <si>
    <t>ALIDA VIRTUDES MERCEDES GARCIA</t>
  </si>
  <si>
    <t>DEPTO. JURIDICO, SEDE</t>
  </si>
  <si>
    <t>CLISNEL OBED PEREZ MERCEDES</t>
  </si>
  <si>
    <t>ADALGISA ISABEL VARGAS VASQUEZ</t>
  </si>
  <si>
    <t>ENC. DEPTO. JURIDICO</t>
  </si>
  <si>
    <t>JESUS CASTOR NOBAS DEL ROSARIO</t>
  </si>
  <si>
    <t>DEPTO. COMUNICACION, PRENSA Y RR. PP., SEDE</t>
  </si>
  <si>
    <t>RUBELQUENIA BAUTISTA LUNA</t>
  </si>
  <si>
    <t>AUX. DE RELACIONES PUBLICAS</t>
  </si>
  <si>
    <t>LUIS ALBERTO GARCIA</t>
  </si>
  <si>
    <t>JAIDY ELIZABETH MORLA CLASE</t>
  </si>
  <si>
    <t>COORDINADORA DE EVENTOS</t>
  </si>
  <si>
    <t>JACQUELINE FELIX CUEVAS</t>
  </si>
  <si>
    <t>CRISTOBALINA DE JESUS HERNANDEZ CRUZ</t>
  </si>
  <si>
    <t>TOMAS VIDAL RODRIGUEZ HOLGUIN</t>
  </si>
  <si>
    <t>SUBDIRECCION NACIONAL, SEDE</t>
  </si>
  <si>
    <t>GENESIS MONICA DE LA CRUZ RODRIGUEZ</t>
  </si>
  <si>
    <t>SUBDIRECTOR NACIONAL</t>
  </si>
  <si>
    <t>ANDRES MIGUEL CAMPUSANO LASOSE</t>
  </si>
  <si>
    <t>ASESOR METEOROLOGICO</t>
  </si>
  <si>
    <t>DIRECCION NACIONAL, SEDE</t>
  </si>
  <si>
    <t>EURIPIDES BOLIVAR LEDESMA VILLA</t>
  </si>
  <si>
    <t>MASSIEL RODRIGUEZ TRINIDAD</t>
  </si>
  <si>
    <t>CARMEN CECILIA GOMEZ DE ENCARNACION</t>
  </si>
  <si>
    <t>DIRECTOR NACIONAL</t>
  </si>
  <si>
    <t>GLORIA MARIA BIENVENIDA CEBALLOS GOMEZ</t>
  </si>
  <si>
    <t>RIESGO LAB.</t>
  </si>
  <si>
    <t>S. SOCIAL</t>
  </si>
  <si>
    <t>EMPLEADOR</t>
  </si>
  <si>
    <t>EMPLEADO</t>
  </si>
  <si>
    <t>S. NETO (RD$)</t>
  </si>
  <si>
    <t>TOTAL DESC.</t>
  </si>
  <si>
    <t>OTROS DESC.</t>
  </si>
  <si>
    <t>TESORERIA DE LA SEGURIDAD SOCIAL</t>
  </si>
  <si>
    <t>SEGURO</t>
  </si>
  <si>
    <t>S. BRUTO</t>
  </si>
  <si>
    <t>GENERO</t>
  </si>
  <si>
    <t>ESTATUS</t>
  </si>
  <si>
    <t>CARGO</t>
  </si>
  <si>
    <t>LUGAR DE TRABAJO</t>
  </si>
  <si>
    <t>ANGEL DAVIS PEREZ BETANCES</t>
  </si>
  <si>
    <t>CESAR ALEXIS TORRES PIMENTEL</t>
  </si>
  <si>
    <t>CAROLINE ANIBEL POLANCO PERDOMO</t>
  </si>
  <si>
    <t>FOTOGRAFO</t>
  </si>
  <si>
    <t>DISEÑADORA GRAFICA</t>
  </si>
  <si>
    <t>CAMILA VILORIA DE LA CRUZ</t>
  </si>
  <si>
    <t>CHRISTOPHER ROSARIO MEJIA</t>
  </si>
  <si>
    <t>WASLANDY AMADOMOYA ALCANTARA</t>
  </si>
  <si>
    <t>JESUS FRANCISCO PSREDES MELO</t>
  </si>
  <si>
    <t>MICHAEL ODALIS NOLASCO GOMEZ</t>
  </si>
  <si>
    <t>EDWIN ALBERTO LORENZO</t>
  </si>
  <si>
    <t>JULIO RAFAEL MOREL TATIS</t>
  </si>
  <si>
    <t>SHEILA MARISOL GOMEZ SANTANA</t>
  </si>
  <si>
    <t>CRISBERLIN SANTANA EMETERIO</t>
  </si>
  <si>
    <t>SEC. REGISTRO, CONTRO Y NOMINA, SEDE</t>
  </si>
  <si>
    <t>LEOMAR ANDRICKSON PEREZ FLORIAN</t>
  </si>
  <si>
    <t>JEAN NOEL PEREZ OZORIA</t>
  </si>
  <si>
    <t>DOMINGO ALBERTO MARTINEZ DIAZ</t>
  </si>
  <si>
    <t xml:space="preserve">VIRGILIO MALDONADO TAVARES </t>
  </si>
  <si>
    <t>NOMINA DE EMPLEADOS FIJOS: CORRESPONDIENTE AL MES DE NOVIEMBRE DEL AÑO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</si>
</sst>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0.00_);_(&quot;$&quot;* \(#,##0.00\);_(&quot;$&quot;* &quot;-&quot;??_);_(@_)"/>
    <numFmt numFmtId="43" formatCode="_(* #,##0.00_);_(* \(#,##0.00\);_(* &quot;-&quot;??_);_(@_)"/>
    <numFmt numFmtId="164" formatCode="_(&quot;RD$&quot;* #,##0.00_);_(&quot;RD$&quot;* \(#,##0.00\);_(&quot;RD$&quot;* &quot;-&quot;??_);_(@_)"/>
    <numFmt numFmtId="165" formatCode="&quot;RD$&quot;#,##0.00_);[Red]\(&quot;RD$&quot;#,##0.00\)"/>
    <numFmt numFmtId="166" formatCode="&quot;RD$&quot;#,##0.00_);\(&quot;RD$&quot;#,##0.00\)"/>
    <numFmt numFmtId="167" formatCode="0.00000000%"/>
    <numFmt numFmtId="168" formatCode="0.000000000"/>
    <numFmt numFmtId="169" formatCode="#,##0.00;[Red]#,##0.00"/>
  </numFmts>
  <fonts count="2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color rgb="FF000000"/>
      <name val="Arial"/>
      <family val="2"/>
    </font>
    <font>
      <sz val="9"/>
      <name val="Calibri"/>
      <family val="2"/>
      <scheme val="minor"/>
    </font>
    <font>
      <sz val="11"/>
      <name val="Calibri"/>
      <family val="2"/>
      <scheme val="minor"/>
    </font>
    <font>
      <b/>
      <sz val="14"/>
      <color theme="1"/>
      <name val="Calibri"/>
      <family val="2"/>
      <scheme val="minor"/>
    </font>
    <font>
      <b/>
      <sz val="15"/>
      <color theme="1"/>
      <name val="Calibri"/>
      <family val="2"/>
      <scheme val="minor"/>
    </font>
    <font>
      <b/>
      <sz val="16"/>
      <color theme="1"/>
      <name val="Calibri"/>
      <family val="2"/>
      <scheme val="minor"/>
    </font>
    <font>
      <b/>
      <sz val="13"/>
      <color theme="1"/>
      <name val="Calibri"/>
      <family val="2"/>
      <scheme val="minor"/>
    </font>
    <font>
      <sz val="10"/>
      <color theme="1"/>
      <name val="Calibri"/>
      <family val="2"/>
      <scheme val="minor"/>
    </font>
    <font>
      <b/>
      <sz val="10"/>
      <color theme="1"/>
      <name val="Calibri"/>
      <family val="2"/>
      <scheme val="minor"/>
    </font>
    <font>
      <sz val="12"/>
      <color theme="1"/>
      <name val="Calibri"/>
      <family val="2"/>
      <scheme val="minor"/>
    </font>
    <font>
      <b/>
      <sz val="12"/>
      <color theme="1"/>
      <name val="Calibri"/>
      <family val="2"/>
      <scheme val="minor"/>
    </font>
    <font>
      <b/>
      <sz val="9"/>
      <color theme="1"/>
      <name val="Calibri"/>
      <family val="2"/>
      <scheme val="minor"/>
    </font>
    <font>
      <sz val="8"/>
      <name val="Calibri"/>
      <family val="2"/>
      <scheme val="minor"/>
    </font>
    <font>
      <sz val="10"/>
      <name val="Arial"/>
      <family val="2"/>
    </font>
    <font>
      <sz val="7"/>
      <name val="Calibri"/>
      <family val="2"/>
      <scheme val="minor"/>
    </font>
    <font>
      <sz val="9"/>
      <name val="Arial"/>
      <family val="2"/>
    </font>
    <font>
      <b/>
      <sz val="9"/>
      <name val="Calibri"/>
      <family val="2"/>
      <scheme val="minor"/>
    </font>
    <font>
      <b/>
      <sz val="11"/>
      <name val="Calibri"/>
      <family val="2"/>
      <scheme val="minor"/>
    </font>
  </fonts>
  <fills count="4">
    <fill>
      <patternFill patternType="none"/>
    </fill>
    <fill>
      <patternFill patternType="gray125"/>
    </fill>
    <fill>
      <patternFill patternType="solid">
        <fgColor rgb="FF00CCFF"/>
        <bgColor indexed="64"/>
      </patternFill>
    </fill>
    <fill>
      <patternFill patternType="solid">
        <fgColor rgb="FF33CCFF"/>
        <bgColor indexed="64"/>
      </patternFill>
    </fill>
  </fills>
  <borders count="21">
    <border>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s>
  <cellStyleXfs count="6">
    <xf numFmtId="0" fontId="0"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1" fillId="0" borderId="0"/>
  </cellStyleXfs>
  <cellXfs count="156">
    <xf numFmtId="0" fontId="0" fillId="0" borderId="0" xfId="0"/>
    <xf numFmtId="0" fontId="5" fillId="0" borderId="0" xfId="1" applyFont="1"/>
    <xf numFmtId="4" fontId="5" fillId="0" borderId="0" xfId="2" applyNumberFormat="1" applyFont="1" applyFill="1"/>
    <xf numFmtId="0" fontId="5" fillId="0" borderId="0" xfId="1" applyFont="1" applyFill="1"/>
    <xf numFmtId="0" fontId="4" fillId="0" borderId="1" xfId="1" applyFill="1" applyBorder="1"/>
    <xf numFmtId="0" fontId="6" fillId="0" borderId="0" xfId="1" applyFont="1" applyFill="1"/>
    <xf numFmtId="0" fontId="4" fillId="0" borderId="0" xfId="1" applyFill="1"/>
    <xf numFmtId="9" fontId="1" fillId="0" borderId="2" xfId="3" applyFont="1" applyFill="1" applyBorder="1" applyAlignment="1" applyProtection="1">
      <alignment horizontal="center"/>
    </xf>
    <xf numFmtId="0" fontId="4" fillId="0" borderId="3" xfId="1" applyFill="1" applyBorder="1"/>
    <xf numFmtId="0" fontId="4" fillId="0" borderId="4" xfId="1" applyFill="1" applyBorder="1"/>
    <xf numFmtId="164" fontId="4" fillId="0" borderId="0" xfId="1" applyNumberFormat="1" applyFill="1"/>
    <xf numFmtId="9" fontId="1" fillId="0" borderId="5" xfId="3" applyFont="1" applyFill="1" applyBorder="1" applyAlignment="1" applyProtection="1">
      <alignment horizontal="center"/>
    </xf>
    <xf numFmtId="9" fontId="3" fillId="0" borderId="6" xfId="3" applyFont="1" applyFill="1" applyBorder="1" applyAlignment="1" applyProtection="1">
      <alignment horizontal="center"/>
    </xf>
    <xf numFmtId="44" fontId="3" fillId="0" borderId="6" xfId="4" applyFont="1" applyFill="1" applyBorder="1" applyProtection="1"/>
    <xf numFmtId="164" fontId="4" fillId="0" borderId="5" xfId="1" applyNumberFormat="1" applyFill="1" applyBorder="1" applyAlignment="1">
      <alignment horizontal="center"/>
    </xf>
    <xf numFmtId="0" fontId="4" fillId="0" borderId="5" xfId="1" applyFill="1" applyBorder="1"/>
    <xf numFmtId="0" fontId="3" fillId="0" borderId="6" xfId="1" applyFont="1" applyFill="1" applyBorder="1" applyAlignment="1">
      <alignment horizontal="center"/>
    </xf>
    <xf numFmtId="0" fontId="3" fillId="0" borderId="6" xfId="1" applyFont="1" applyFill="1" applyBorder="1" applyAlignment="1">
      <alignment horizontal="center" vertical="center"/>
    </xf>
    <xf numFmtId="164" fontId="4" fillId="0" borderId="5" xfId="1" applyNumberFormat="1" applyFill="1" applyBorder="1"/>
    <xf numFmtId="164" fontId="7" fillId="0" borderId="6" xfId="1" applyNumberFormat="1" applyFont="1" applyFill="1" applyBorder="1"/>
    <xf numFmtId="164" fontId="8" fillId="0" borderId="6" xfId="1" applyNumberFormat="1" applyFont="1" applyFill="1" applyBorder="1"/>
    <xf numFmtId="0" fontId="9" fillId="0" borderId="6" xfId="1" applyFont="1" applyFill="1" applyBorder="1" applyAlignment="1">
      <alignment horizontal="center" vertical="center"/>
    </xf>
    <xf numFmtId="165" fontId="8" fillId="0" borderId="6" xfId="1" applyNumberFormat="1" applyFont="1" applyFill="1" applyBorder="1"/>
    <xf numFmtId="0" fontId="7" fillId="0" borderId="6" xfId="1" applyFont="1" applyFill="1" applyBorder="1" applyAlignment="1">
      <alignment horizontal="center" vertical="center"/>
    </xf>
    <xf numFmtId="164" fontId="2" fillId="0" borderId="0" xfId="1" applyNumberFormat="1" applyFont="1" applyFill="1"/>
    <xf numFmtId="0" fontId="4" fillId="0" borderId="0" xfId="1" applyFill="1" applyAlignment="1">
      <alignment horizontal="right"/>
    </xf>
    <xf numFmtId="164" fontId="3" fillId="0" borderId="6" xfId="1" applyNumberFormat="1" applyFont="1" applyFill="1" applyBorder="1"/>
    <xf numFmtId="0" fontId="4" fillId="0" borderId="6" xfId="1" applyFill="1" applyBorder="1" applyAlignment="1">
      <alignment horizontal="right"/>
    </xf>
    <xf numFmtId="9" fontId="0" fillId="0" borderId="0" xfId="3" applyFont="1" applyFill="1" applyBorder="1" applyProtection="1"/>
    <xf numFmtId="165" fontId="4" fillId="0" borderId="0" xfId="1" applyNumberFormat="1" applyFill="1"/>
    <xf numFmtId="0" fontId="7" fillId="0" borderId="6" xfId="1" applyFont="1" applyFill="1" applyBorder="1" applyAlignment="1">
      <alignment horizontal="right"/>
    </xf>
    <xf numFmtId="0" fontId="1" fillId="0" borderId="7" xfId="3" applyNumberFormat="1" applyFont="1" applyFill="1" applyBorder="1" applyAlignment="1" applyProtection="1">
      <alignment horizontal="center" vertical="center"/>
    </xf>
    <xf numFmtId="164" fontId="1" fillId="0" borderId="8" xfId="3" applyNumberFormat="1" applyFont="1" applyFill="1" applyBorder="1" applyAlignment="1" applyProtection="1">
      <alignment horizontal="center" vertical="center"/>
    </xf>
    <xf numFmtId="165" fontId="13" fillId="0" borderId="6" xfId="1" applyNumberFormat="1" applyFont="1" applyFill="1" applyBorder="1" applyAlignment="1">
      <alignment horizontal="center"/>
    </xf>
    <xf numFmtId="0" fontId="14" fillId="0" borderId="6" xfId="1" applyFont="1" applyFill="1" applyBorder="1" applyAlignment="1">
      <alignment horizontal="right"/>
    </xf>
    <xf numFmtId="10" fontId="1" fillId="0" borderId="5" xfId="3" applyNumberFormat="1" applyFont="1" applyFill="1" applyBorder="1" applyAlignment="1" applyProtection="1">
      <alignment horizontal="center" vertical="center"/>
    </xf>
    <xf numFmtId="10" fontId="1" fillId="0" borderId="6" xfId="3" applyNumberFormat="1" applyFont="1" applyFill="1" applyBorder="1" applyAlignment="1" applyProtection="1">
      <alignment horizontal="center" vertical="center"/>
    </xf>
    <xf numFmtId="166" fontId="13" fillId="0" borderId="6" xfId="1" applyNumberFormat="1" applyFont="1" applyFill="1" applyBorder="1" applyAlignment="1">
      <alignment horizontal="center"/>
    </xf>
    <xf numFmtId="0" fontId="15" fillId="0" borderId="6" xfId="1" applyFont="1" applyFill="1" applyBorder="1" applyAlignment="1">
      <alignment horizontal="right" wrapText="1"/>
    </xf>
    <xf numFmtId="167" fontId="1" fillId="0" borderId="0" xfId="3" applyNumberFormat="1" applyFont="1" applyFill="1" applyProtection="1"/>
    <xf numFmtId="0" fontId="4" fillId="0" borderId="9" xfId="1" applyFill="1" applyBorder="1"/>
    <xf numFmtId="0" fontId="1" fillId="0" borderId="0" xfId="3" applyNumberFormat="1" applyFont="1" applyFill="1" applyProtection="1"/>
    <xf numFmtId="0" fontId="4" fillId="0" borderId="10" xfId="1" applyFill="1" applyBorder="1" applyAlignment="1">
      <alignment horizontal="center" vertical="center"/>
    </xf>
    <xf numFmtId="0" fontId="3" fillId="0" borderId="11" xfId="1" applyFont="1" applyFill="1" applyBorder="1" applyAlignment="1">
      <alignment horizontal="center" vertical="center"/>
    </xf>
    <xf numFmtId="165" fontId="13" fillId="0" borderId="12" xfId="1" applyNumberFormat="1" applyFont="1" applyFill="1" applyBorder="1" applyAlignment="1">
      <alignment horizontal="center"/>
    </xf>
    <xf numFmtId="0" fontId="14" fillId="0" borderId="12" xfId="1" applyFont="1" applyFill="1" applyBorder="1" applyAlignment="1">
      <alignment horizontal="right"/>
    </xf>
    <xf numFmtId="44" fontId="4" fillId="0" borderId="0" xfId="1" applyNumberFormat="1" applyFill="1"/>
    <xf numFmtId="0" fontId="4" fillId="0" borderId="0" xfId="1" applyFill="1" applyAlignment="1">
      <alignment horizontal="center" vertical="center"/>
    </xf>
    <xf numFmtId="164" fontId="12" fillId="0" borderId="6" xfId="1" applyNumberFormat="1" applyFont="1" applyFill="1" applyBorder="1" applyAlignment="1">
      <alignment horizontal="center" vertical="center"/>
    </xf>
    <xf numFmtId="164" fontId="14" fillId="0" borderId="6" xfId="1" applyNumberFormat="1" applyFont="1" applyFill="1" applyBorder="1" applyAlignment="1">
      <alignment horizontal="center" vertical="center"/>
    </xf>
    <xf numFmtId="0" fontId="13" fillId="0" borderId="6" xfId="1" applyFont="1" applyFill="1" applyBorder="1" applyAlignment="1">
      <alignment horizontal="center" vertical="center"/>
    </xf>
    <xf numFmtId="168" fontId="4" fillId="0" borderId="0" xfId="1" applyNumberFormat="1" applyFill="1"/>
    <xf numFmtId="164" fontId="11" fillId="0" borderId="6" xfId="1" applyNumberFormat="1" applyFont="1" applyFill="1" applyBorder="1" applyAlignment="1">
      <alignment horizontal="center" vertical="center"/>
    </xf>
    <xf numFmtId="44" fontId="13" fillId="0" borderId="6" xfId="4" applyFont="1" applyFill="1" applyBorder="1" applyAlignment="1" applyProtection="1">
      <alignment horizontal="center" vertical="center"/>
    </xf>
    <xf numFmtId="0" fontId="4" fillId="0" borderId="6" xfId="1" applyFill="1" applyBorder="1" applyAlignment="1">
      <alignment horizontal="center" vertical="center"/>
    </xf>
    <xf numFmtId="44" fontId="1" fillId="0" borderId="6" xfId="4" applyFont="1" applyFill="1" applyBorder="1" applyProtection="1"/>
    <xf numFmtId="0" fontId="4" fillId="0" borderId="6" xfId="1" applyFill="1" applyBorder="1" applyAlignment="1">
      <alignment horizontal="center"/>
    </xf>
    <xf numFmtId="44" fontId="1" fillId="0" borderId="14" xfId="4" applyFont="1" applyFill="1" applyBorder="1" applyAlignment="1" applyProtection="1">
      <alignment vertical="center"/>
    </xf>
    <xf numFmtId="0" fontId="3" fillId="0" borderId="0" xfId="1" applyFont="1" applyFill="1" applyAlignment="1">
      <alignment horizontal="center" vertical="center"/>
    </xf>
    <xf numFmtId="0" fontId="4" fillId="0" borderId="16" xfId="1" applyFill="1" applyBorder="1" applyAlignment="1">
      <alignment horizontal="center" vertical="center"/>
    </xf>
    <xf numFmtId="0" fontId="7" fillId="0" borderId="8" xfId="1" applyFont="1" applyFill="1" applyBorder="1" applyAlignment="1">
      <alignment horizontal="center" vertical="center"/>
    </xf>
    <xf numFmtId="0" fontId="7" fillId="0" borderId="17" xfId="1" applyFont="1" applyFill="1" applyBorder="1" applyAlignment="1">
      <alignment horizontal="center" vertical="center"/>
    </xf>
    <xf numFmtId="0" fontId="7" fillId="0" borderId="18" xfId="1" applyFont="1" applyFill="1" applyBorder="1" applyAlignment="1">
      <alignment horizontal="center" vertical="center"/>
    </xf>
    <xf numFmtId="0" fontId="5" fillId="0" borderId="0" xfId="1" applyFont="1" applyFill="1" applyBorder="1"/>
    <xf numFmtId="49" fontId="5" fillId="0" borderId="0" xfId="1" applyNumberFormat="1" applyFont="1" applyFill="1" applyBorder="1" applyAlignment="1">
      <alignment horizontal="left"/>
    </xf>
    <xf numFmtId="4" fontId="5" fillId="0" borderId="0" xfId="2" applyNumberFormat="1" applyFont="1" applyFill="1" applyBorder="1"/>
    <xf numFmtId="4" fontId="5" fillId="0" borderId="6" xfId="2" applyNumberFormat="1" applyFont="1" applyFill="1" applyBorder="1" applyAlignment="1"/>
    <xf numFmtId="4" fontId="5" fillId="0" borderId="6" xfId="2" applyNumberFormat="1" applyFont="1" applyFill="1" applyBorder="1" applyAlignment="1">
      <alignment horizontal="right"/>
    </xf>
    <xf numFmtId="49" fontId="5" fillId="0" borderId="6" xfId="1" applyNumberFormat="1" applyFont="1" applyFill="1" applyBorder="1" applyAlignment="1">
      <alignment horizontal="left"/>
    </xf>
    <xf numFmtId="49" fontId="5" fillId="0" borderId="6" xfId="1" applyNumberFormat="1" applyFont="1" applyFill="1" applyBorder="1" applyAlignment="1">
      <alignment horizontal="left" wrapText="1"/>
    </xf>
    <xf numFmtId="0" fontId="5" fillId="0" borderId="6" xfId="1" applyFont="1" applyFill="1" applyBorder="1"/>
    <xf numFmtId="4" fontId="5" fillId="0" borderId="6" xfId="2" applyNumberFormat="1" applyFont="1" applyFill="1" applyBorder="1"/>
    <xf numFmtId="4" fontId="5" fillId="0" borderId="15" xfId="2" applyNumberFormat="1" applyFont="1" applyFill="1" applyBorder="1" applyAlignment="1">
      <alignment horizontal="right"/>
    </xf>
    <xf numFmtId="4" fontId="5" fillId="0" borderId="15" xfId="2" applyNumberFormat="1" applyFont="1" applyFill="1" applyBorder="1" applyAlignment="1"/>
    <xf numFmtId="4" fontId="5" fillId="0" borderId="18" xfId="2" applyNumberFormat="1" applyFont="1" applyFill="1" applyBorder="1" applyAlignment="1">
      <alignment horizontal="right"/>
    </xf>
    <xf numFmtId="4" fontId="5" fillId="0" borderId="18" xfId="2" applyNumberFormat="1" applyFont="1" applyFill="1" applyBorder="1" applyAlignment="1"/>
    <xf numFmtId="4" fontId="5" fillId="0" borderId="0" xfId="2" applyNumberFormat="1" applyFont="1" applyFill="1" applyBorder="1" applyAlignment="1">
      <alignment horizontal="right"/>
    </xf>
    <xf numFmtId="4" fontId="5" fillId="0" borderId="0" xfId="2" applyNumberFormat="1" applyFont="1" applyFill="1" applyAlignment="1">
      <alignment horizontal="right"/>
    </xf>
    <xf numFmtId="49" fontId="5" fillId="0" borderId="0" xfId="1" applyNumberFormat="1" applyFont="1" applyFill="1" applyAlignment="1">
      <alignment horizontal="left"/>
    </xf>
    <xf numFmtId="0" fontId="5" fillId="0" borderId="6" xfId="1" applyFont="1" applyFill="1" applyBorder="1" applyAlignment="1">
      <alignment wrapText="1"/>
    </xf>
    <xf numFmtId="4" fontId="5" fillId="0" borderId="0" xfId="2" applyNumberFormat="1" applyFont="1" applyFill="1" applyBorder="1" applyAlignment="1"/>
    <xf numFmtId="4" fontId="5" fillId="0" borderId="14" xfId="2" applyNumberFormat="1" applyFont="1" applyFill="1" applyBorder="1" applyAlignment="1">
      <alignment horizontal="right"/>
    </xf>
    <xf numFmtId="4" fontId="5" fillId="0" borderId="14" xfId="2" applyNumberFormat="1" applyFont="1" applyFill="1" applyBorder="1" applyAlignment="1"/>
    <xf numFmtId="49" fontId="5" fillId="0" borderId="6" xfId="5" applyNumberFormat="1" applyFont="1" applyFill="1" applyBorder="1" applyAlignment="1" applyProtection="1">
      <alignment horizontal="left" wrapText="1"/>
      <protection locked="0"/>
    </xf>
    <xf numFmtId="0" fontId="5" fillId="0" borderId="6" xfId="5" applyFont="1" applyFill="1" applyBorder="1" applyAlignment="1" applyProtection="1">
      <alignment horizontal="left"/>
      <protection locked="0"/>
    </xf>
    <xf numFmtId="49" fontId="5" fillId="0" borderId="0" xfId="1" applyNumberFormat="1" applyFont="1" applyFill="1" applyAlignment="1">
      <alignment horizontal="left" wrapText="1"/>
    </xf>
    <xf numFmtId="49" fontId="5" fillId="0" borderId="14" xfId="1" applyNumberFormat="1" applyFont="1" applyFill="1" applyBorder="1" applyAlignment="1">
      <alignment horizontal="left"/>
    </xf>
    <xf numFmtId="4" fontId="5" fillId="0" borderId="19" xfId="2" applyNumberFormat="1" applyFont="1" applyFill="1" applyBorder="1" applyAlignment="1">
      <alignment horizontal="right"/>
    </xf>
    <xf numFmtId="49" fontId="5" fillId="0" borderId="14" xfId="1" applyNumberFormat="1" applyFont="1" applyFill="1" applyBorder="1" applyAlignment="1">
      <alignment horizontal="left" wrapText="1"/>
    </xf>
    <xf numFmtId="49" fontId="16" fillId="0" borderId="6" xfId="1" applyNumberFormat="1" applyFont="1" applyFill="1" applyBorder="1" applyAlignment="1">
      <alignment horizontal="left"/>
    </xf>
    <xf numFmtId="4" fontId="5" fillId="0" borderId="19" xfId="2" applyNumberFormat="1" applyFont="1" applyFill="1" applyBorder="1" applyAlignment="1"/>
    <xf numFmtId="49" fontId="5" fillId="0" borderId="15" xfId="1" applyNumberFormat="1" applyFont="1" applyFill="1" applyBorder="1" applyAlignment="1">
      <alignment horizontal="left"/>
    </xf>
    <xf numFmtId="4" fontId="5" fillId="0" borderId="18" xfId="2" applyNumberFormat="1" applyFont="1" applyFill="1" applyBorder="1"/>
    <xf numFmtId="0" fontId="5" fillId="0" borderId="18" xfId="1" applyFont="1" applyFill="1" applyBorder="1"/>
    <xf numFmtId="49" fontId="5" fillId="0" borderId="18" xfId="1" applyNumberFormat="1" applyFont="1" applyFill="1" applyBorder="1" applyAlignment="1">
      <alignment horizontal="left"/>
    </xf>
    <xf numFmtId="4" fontId="5" fillId="0" borderId="14" xfId="2" applyNumberFormat="1" applyFont="1" applyFill="1" applyBorder="1"/>
    <xf numFmtId="0" fontId="5" fillId="0" borderId="14" xfId="1" applyFont="1" applyFill="1" applyBorder="1"/>
    <xf numFmtId="49" fontId="5" fillId="0" borderId="6" xfId="5" applyNumberFormat="1" applyFont="1" applyFill="1" applyBorder="1" applyAlignment="1" applyProtection="1">
      <alignment horizontal="left"/>
      <protection locked="0"/>
    </xf>
    <xf numFmtId="0" fontId="17" fillId="0" borderId="0" xfId="1" applyFont="1" applyFill="1"/>
    <xf numFmtId="43" fontId="5" fillId="0" borderId="0" xfId="2" applyFont="1" applyFill="1" applyAlignment="1">
      <alignment horizontal="left"/>
    </xf>
    <xf numFmtId="43" fontId="17" fillId="0" borderId="0" xfId="2" applyFont="1" applyFill="1" applyAlignment="1">
      <alignment horizontal="left"/>
    </xf>
    <xf numFmtId="0" fontId="5" fillId="0" borderId="0" xfId="1" applyFont="1" applyFill="1" applyAlignment="1">
      <alignment horizontal="left"/>
    </xf>
    <xf numFmtId="43" fontId="5" fillId="0" borderId="6" xfId="2" applyFont="1" applyFill="1" applyBorder="1" applyAlignment="1">
      <alignment horizontal="left"/>
    </xf>
    <xf numFmtId="49" fontId="18" fillId="0" borderId="6" xfId="1" applyNumberFormat="1" applyFont="1" applyFill="1" applyBorder="1" applyAlignment="1">
      <alignment horizontal="left"/>
    </xf>
    <xf numFmtId="49" fontId="19" fillId="0" borderId="6" xfId="1" applyNumberFormat="1" applyFont="1" applyFill="1" applyBorder="1" applyAlignment="1">
      <alignment horizontal="left"/>
    </xf>
    <xf numFmtId="4" fontId="20" fillId="2" borderId="6" xfId="2" applyNumberFormat="1" applyFont="1" applyFill="1" applyBorder="1" applyAlignment="1">
      <alignment horizontal="center" vertical="center"/>
    </xf>
    <xf numFmtId="0" fontId="17" fillId="0" borderId="6" xfId="1" applyFont="1" applyFill="1" applyBorder="1"/>
    <xf numFmtId="49" fontId="5" fillId="0" borderId="8" xfId="1" applyNumberFormat="1" applyFont="1" applyFill="1" applyBorder="1" applyAlignment="1">
      <alignment horizontal="left"/>
    </xf>
    <xf numFmtId="49" fontId="5" fillId="0" borderId="19" xfId="1" applyNumberFormat="1" applyFont="1" applyFill="1" applyBorder="1" applyAlignment="1">
      <alignment horizontal="left"/>
    </xf>
    <xf numFmtId="49" fontId="5" fillId="0" borderId="20" xfId="1" applyNumberFormat="1" applyFont="1" applyFill="1" applyBorder="1" applyAlignment="1">
      <alignment horizontal="left"/>
    </xf>
    <xf numFmtId="169" fontId="5" fillId="0" borderId="6" xfId="2" applyNumberFormat="1" applyFont="1" applyFill="1" applyBorder="1" applyAlignment="1"/>
    <xf numFmtId="0" fontId="5" fillId="0" borderId="0" xfId="1" applyFont="1" applyAlignment="1">
      <alignment horizontal="center"/>
    </xf>
    <xf numFmtId="49" fontId="5" fillId="0" borderId="6" xfId="1" applyNumberFormat="1" applyFont="1" applyFill="1" applyBorder="1" applyAlignment="1">
      <alignment horizontal="center"/>
    </xf>
    <xf numFmtId="49" fontId="5" fillId="0" borderId="0" xfId="1" applyNumberFormat="1" applyFont="1" applyFill="1" applyAlignment="1">
      <alignment horizontal="center"/>
    </xf>
    <xf numFmtId="4" fontId="5" fillId="0" borderId="0" xfId="2" applyNumberFormat="1" applyFont="1" applyFill="1" applyBorder="1" applyAlignment="1">
      <alignment horizontal="center"/>
    </xf>
    <xf numFmtId="49" fontId="5" fillId="0" borderId="0" xfId="1" applyNumberFormat="1" applyFont="1" applyFill="1" applyBorder="1" applyAlignment="1">
      <alignment horizontal="center"/>
    </xf>
    <xf numFmtId="0" fontId="5" fillId="0" borderId="0" xfId="1" applyFont="1" applyFill="1" applyBorder="1" applyAlignment="1">
      <alignment horizontal="center"/>
    </xf>
    <xf numFmtId="0" fontId="5" fillId="0" borderId="0" xfId="1" applyFont="1" applyFill="1" applyAlignment="1">
      <alignment horizontal="center"/>
    </xf>
    <xf numFmtId="43" fontId="5" fillId="0" borderId="6" xfId="2" applyFont="1" applyFill="1" applyBorder="1" applyAlignment="1">
      <alignment horizontal="center"/>
    </xf>
    <xf numFmtId="0" fontId="5" fillId="0" borderId="6" xfId="1" applyFont="1" applyFill="1" applyBorder="1" applyAlignment="1">
      <alignment horizontal="center"/>
    </xf>
    <xf numFmtId="49" fontId="5" fillId="0" borderId="14" xfId="1" applyNumberFormat="1" applyFont="1" applyFill="1" applyBorder="1" applyAlignment="1">
      <alignment horizontal="center"/>
    </xf>
    <xf numFmtId="0" fontId="5" fillId="0" borderId="14" xfId="1" applyFont="1" applyFill="1" applyBorder="1" applyAlignment="1">
      <alignment horizontal="center"/>
    </xf>
    <xf numFmtId="0" fontId="5" fillId="0" borderId="18" xfId="1" applyFont="1" applyFill="1" applyBorder="1" applyAlignment="1">
      <alignment horizontal="center"/>
    </xf>
    <xf numFmtId="49" fontId="5" fillId="0" borderId="15" xfId="1" applyNumberFormat="1" applyFont="1" applyFill="1" applyBorder="1" applyAlignment="1">
      <alignment horizontal="center"/>
    </xf>
    <xf numFmtId="49" fontId="5" fillId="0" borderId="8" xfId="1" applyNumberFormat="1" applyFont="1" applyFill="1" applyBorder="1" applyAlignment="1">
      <alignment horizontal="center"/>
    </xf>
    <xf numFmtId="0" fontId="4" fillId="0" borderId="0" xfId="1" applyFill="1" applyAlignment="1">
      <alignment horizontal="center"/>
    </xf>
    <xf numFmtId="164" fontId="11" fillId="0" borderId="12" xfId="1" applyNumberFormat="1" applyFont="1" applyFill="1" applyBorder="1" applyAlignment="1">
      <alignment horizontal="center"/>
    </xf>
    <xf numFmtId="164" fontId="11" fillId="0" borderId="6" xfId="1" applyNumberFormat="1" applyFont="1" applyFill="1" applyBorder="1" applyAlignment="1">
      <alignment horizontal="center"/>
    </xf>
    <xf numFmtId="164" fontId="11" fillId="0" borderId="0" xfId="1" applyNumberFormat="1" applyFont="1" applyFill="1" applyAlignment="1">
      <alignment horizontal="center"/>
    </xf>
    <xf numFmtId="164" fontId="12" fillId="0" borderId="6" xfId="1" applyNumberFormat="1" applyFont="1" applyFill="1" applyBorder="1" applyAlignment="1">
      <alignment horizontal="center"/>
    </xf>
    <xf numFmtId="164" fontId="10" fillId="0" borderId="6" xfId="1" applyNumberFormat="1" applyFont="1" applyFill="1" applyBorder="1" applyAlignment="1">
      <alignment horizontal="center"/>
    </xf>
    <xf numFmtId="164" fontId="7" fillId="0" borderId="6" xfId="1" applyNumberFormat="1" applyFont="1" applyFill="1" applyBorder="1" applyAlignment="1">
      <alignment horizontal="center"/>
    </xf>
    <xf numFmtId="0" fontId="3" fillId="0" borderId="0" xfId="1" applyFont="1" applyFill="1" applyAlignment="1">
      <alignment horizontal="center"/>
    </xf>
    <xf numFmtId="44" fontId="3" fillId="0" borderId="6" xfId="4" applyFont="1" applyFill="1" applyBorder="1" applyAlignment="1" applyProtection="1">
      <alignment horizontal="center"/>
    </xf>
    <xf numFmtId="0" fontId="4" fillId="0" borderId="3" xfId="1" applyFill="1" applyBorder="1" applyAlignment="1">
      <alignment horizontal="center"/>
    </xf>
    <xf numFmtId="49" fontId="21" fillId="0" borderId="0" xfId="1" applyNumberFormat="1" applyFont="1" applyAlignment="1">
      <alignment horizontal="center" wrapText="1"/>
    </xf>
    <xf numFmtId="0" fontId="5" fillId="0" borderId="0" xfId="1" applyFont="1"/>
    <xf numFmtId="49" fontId="20" fillId="2" borderId="6" xfId="1" applyNumberFormat="1" applyFont="1" applyFill="1" applyBorder="1" applyAlignment="1">
      <alignment horizontal="center" vertical="center"/>
    </xf>
    <xf numFmtId="0" fontId="20" fillId="2" borderId="6" xfId="1" applyFont="1" applyFill="1" applyBorder="1"/>
    <xf numFmtId="0" fontId="20" fillId="2" borderId="6" xfId="1" applyFont="1" applyFill="1" applyBorder="1" applyAlignment="1">
      <alignment horizontal="center"/>
    </xf>
    <xf numFmtId="4" fontId="20" fillId="2" borderId="14" xfId="2" applyNumberFormat="1" applyFont="1" applyFill="1" applyBorder="1" applyAlignment="1">
      <alignment horizontal="center" vertical="center" wrapText="1"/>
    </xf>
    <xf numFmtId="4" fontId="20" fillId="2" borderId="19" xfId="2" applyNumberFormat="1" applyFont="1" applyFill="1" applyBorder="1" applyAlignment="1">
      <alignment wrapText="1"/>
    </xf>
    <xf numFmtId="4" fontId="20" fillId="2" borderId="15" xfId="2" applyNumberFormat="1" applyFont="1" applyFill="1" applyBorder="1" applyAlignment="1">
      <alignment wrapText="1"/>
    </xf>
    <xf numFmtId="4" fontId="20" fillId="2" borderId="6" xfId="2" applyNumberFormat="1" applyFont="1" applyFill="1" applyBorder="1" applyAlignment="1">
      <alignment horizontal="center" vertical="center"/>
    </xf>
    <xf numFmtId="4" fontId="20" fillId="2" borderId="6" xfId="2" applyNumberFormat="1" applyFont="1" applyFill="1" applyBorder="1"/>
    <xf numFmtId="4" fontId="20" fillId="3" borderId="6" xfId="2" applyNumberFormat="1" applyFont="1" applyFill="1" applyBorder="1" applyAlignment="1">
      <alignment horizontal="center" vertical="center"/>
    </xf>
    <xf numFmtId="4" fontId="20" fillId="3" borderId="6" xfId="2" applyNumberFormat="1" applyFont="1" applyFill="1" applyBorder="1"/>
    <xf numFmtId="4" fontId="20" fillId="3" borderId="14" xfId="2" applyNumberFormat="1" applyFont="1" applyFill="1" applyBorder="1" applyAlignment="1">
      <alignment horizontal="center" vertical="center" wrapText="1"/>
    </xf>
    <xf numFmtId="4" fontId="20" fillId="3" borderId="19" xfId="2" applyNumberFormat="1" applyFont="1" applyFill="1" applyBorder="1" applyAlignment="1">
      <alignment wrapText="1"/>
    </xf>
    <xf numFmtId="4" fontId="20" fillId="3" borderId="15" xfId="2" applyNumberFormat="1" applyFont="1" applyFill="1" applyBorder="1" applyAlignment="1">
      <alignment wrapText="1"/>
    </xf>
    <xf numFmtId="0" fontId="3" fillId="0" borderId="8" xfId="1" applyFont="1" applyFill="1" applyBorder="1" applyAlignment="1">
      <alignment horizontal="center" vertical="center"/>
    </xf>
    <xf numFmtId="0" fontId="3" fillId="0" borderId="18" xfId="1" applyFont="1" applyFill="1" applyBorder="1" applyAlignment="1">
      <alignment horizontal="center" vertical="center"/>
    </xf>
    <xf numFmtId="0" fontId="3" fillId="0" borderId="17" xfId="1" applyFont="1" applyFill="1" applyBorder="1" applyAlignment="1">
      <alignment horizontal="center" vertical="center"/>
    </xf>
    <xf numFmtId="0" fontId="7" fillId="0" borderId="13" xfId="1" applyFont="1" applyFill="1" applyBorder="1" applyAlignment="1">
      <alignment horizontal="center" vertical="center"/>
    </xf>
    <xf numFmtId="0" fontId="4" fillId="0" borderId="14" xfId="1" applyFill="1" applyBorder="1" applyAlignment="1">
      <alignment horizontal="center" wrapText="1"/>
    </xf>
    <xf numFmtId="0" fontId="4" fillId="0" borderId="15" xfId="1" applyFill="1" applyBorder="1" applyAlignment="1">
      <alignment horizontal="center" wrapText="1"/>
    </xf>
  </cellXfs>
  <cellStyles count="6">
    <cellStyle name="Millares 2 3" xfId="2"/>
    <cellStyle name="Moneda 2" xfId="4"/>
    <cellStyle name="Normal" xfId="0" builtinId="0"/>
    <cellStyle name="Normal 2 2" xfId="1"/>
    <cellStyle name="Normal 2 2 2" xfId="5"/>
    <cellStyle name="Porcentaje 2" xfId="3"/>
  </cellStyles>
  <dxfs count="19">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colors>
    <mruColors>
      <color rgb="FF33CC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1634228</xdr:colOff>
      <xdr:row>1</xdr:row>
      <xdr:rowOff>110218</xdr:rowOff>
    </xdr:from>
    <xdr:ext cx="3436422" cy="1213757"/>
    <xdr:pic>
      <xdr:nvPicPr>
        <xdr:cNvPr id="3" name="Imagen 2"/>
        <xdr:cNvPicPr>
          <a:picLocks noChangeAspect="1"/>
        </xdr:cNvPicPr>
      </xdr:nvPicPr>
      <xdr:blipFill>
        <a:blip xmlns:r="http://schemas.openxmlformats.org/officeDocument/2006/relationships" r:embed="rId1"/>
        <a:stretch>
          <a:fillRect/>
        </a:stretch>
      </xdr:blipFill>
      <xdr:spPr>
        <a:xfrm>
          <a:off x="8048240" y="263847"/>
          <a:ext cx="3436422" cy="1213757"/>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XFB415"/>
  <sheetViews>
    <sheetView showGridLines="0" tabSelected="1" topLeftCell="B368" zoomScale="124" zoomScaleNormal="124" zoomScaleSheetLayoutView="106" zoomScalePageLayoutView="80" workbookViewId="0">
      <selection activeCell="D374" sqref="D374"/>
    </sheetView>
  </sheetViews>
  <sheetFormatPr baseColWidth="10" defaultColWidth="11.42578125" defaultRowHeight="12" x14ac:dyDescent="0.2"/>
  <cols>
    <col min="1" max="1" width="5.42578125" style="1" hidden="1" customWidth="1"/>
    <col min="2" max="2" width="45.7109375" style="1" customWidth="1"/>
    <col min="3" max="3" width="50.42578125" style="1" customWidth="1"/>
    <col min="4" max="4" width="35.85546875" style="1" customWidth="1"/>
    <col min="5" max="5" width="11.7109375" style="111" customWidth="1"/>
    <col min="6" max="6" width="13.140625" style="1" customWidth="1"/>
    <col min="7" max="7" width="12" style="2" customWidth="1"/>
    <col min="8" max="8" width="13" style="2" customWidth="1"/>
    <col min="9" max="9" width="10.85546875" style="2" customWidth="1"/>
    <col min="10" max="10" width="11.28515625" style="2" customWidth="1"/>
    <col min="11" max="11" width="14.140625" style="2" customWidth="1"/>
    <col min="12" max="12" width="11" style="2" customWidth="1"/>
    <col min="13" max="13" width="11.28515625" style="2" customWidth="1"/>
    <col min="14" max="14" width="10.28515625" style="2" customWidth="1"/>
    <col min="15" max="15" width="11" style="2" customWidth="1"/>
    <col min="16" max="16" width="13" style="2" customWidth="1"/>
    <col min="17" max="17" width="11.85546875" style="2" customWidth="1"/>
    <col min="18" max="18" width="10.28515625" style="1" customWidth="1"/>
    <col min="19" max="19" width="3.5703125" style="1" customWidth="1"/>
    <col min="20" max="20" width="5.28515625" style="1" customWidth="1"/>
    <col min="21"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3" spans="1:19" ht="87.75" customHeight="1" x14ac:dyDescent="0.2"/>
    <row r="4" spans="1:19" ht="20.25" customHeight="1" x14ac:dyDescent="0.25">
      <c r="B4" s="135" t="s">
        <v>585</v>
      </c>
      <c r="C4" s="135"/>
      <c r="D4" s="135"/>
      <c r="E4" s="135"/>
      <c r="F4" s="135"/>
      <c r="G4" s="135"/>
      <c r="H4" s="135"/>
      <c r="I4" s="135"/>
      <c r="J4" s="135"/>
      <c r="K4" s="135"/>
      <c r="L4" s="135"/>
      <c r="M4" s="135"/>
      <c r="N4" s="135"/>
      <c r="O4" s="135"/>
      <c r="P4" s="135"/>
      <c r="Q4" s="135"/>
    </row>
    <row r="5" spans="1:19" ht="11.25" customHeight="1" x14ac:dyDescent="0.2">
      <c r="B5" s="136"/>
      <c r="C5" s="136"/>
      <c r="D5" s="136"/>
      <c r="E5" s="136"/>
      <c r="F5" s="136"/>
      <c r="G5" s="136"/>
      <c r="H5" s="136"/>
      <c r="I5" s="136"/>
      <c r="J5" s="136"/>
      <c r="K5" s="136"/>
      <c r="L5" s="136"/>
      <c r="M5" s="136"/>
      <c r="N5" s="136"/>
      <c r="O5" s="136"/>
      <c r="P5" s="136"/>
      <c r="Q5" s="136"/>
    </row>
    <row r="6" spans="1:19" ht="15.75" customHeight="1" x14ac:dyDescent="0.2">
      <c r="B6" s="137" t="s">
        <v>555</v>
      </c>
      <c r="C6" s="137" t="s">
        <v>565</v>
      </c>
      <c r="D6" s="137" t="s">
        <v>564</v>
      </c>
      <c r="E6" s="137" t="s">
        <v>563</v>
      </c>
      <c r="F6" s="137" t="s">
        <v>562</v>
      </c>
      <c r="G6" s="143" t="s">
        <v>561</v>
      </c>
      <c r="H6" s="143" t="s">
        <v>6</v>
      </c>
      <c r="I6" s="143" t="s">
        <v>560</v>
      </c>
      <c r="J6" s="145" t="s">
        <v>559</v>
      </c>
      <c r="K6" s="146"/>
      <c r="L6" s="146"/>
      <c r="M6" s="146"/>
      <c r="N6" s="146"/>
      <c r="O6" s="147" t="s">
        <v>558</v>
      </c>
      <c r="P6" s="140" t="s">
        <v>557</v>
      </c>
      <c r="Q6" s="140" t="s">
        <v>556</v>
      </c>
    </row>
    <row r="7" spans="1:19" ht="17.25" customHeight="1" x14ac:dyDescent="0.2">
      <c r="B7" s="138"/>
      <c r="C7" s="138"/>
      <c r="D7" s="138"/>
      <c r="E7" s="139"/>
      <c r="F7" s="138"/>
      <c r="G7" s="144"/>
      <c r="H7" s="144"/>
      <c r="I7" s="144"/>
      <c r="J7" s="143" t="s">
        <v>555</v>
      </c>
      <c r="K7" s="144"/>
      <c r="L7" s="143" t="s">
        <v>554</v>
      </c>
      <c r="M7" s="144"/>
      <c r="N7" s="144"/>
      <c r="O7" s="148"/>
      <c r="P7" s="141"/>
      <c r="Q7" s="141"/>
    </row>
    <row r="8" spans="1:19" ht="16.5" customHeight="1" x14ac:dyDescent="0.2">
      <c r="B8" s="138"/>
      <c r="C8" s="138"/>
      <c r="D8" s="138"/>
      <c r="E8" s="139"/>
      <c r="F8" s="138"/>
      <c r="G8" s="144"/>
      <c r="H8" s="144"/>
      <c r="I8" s="144"/>
      <c r="J8" s="105" t="s">
        <v>553</v>
      </c>
      <c r="K8" s="105" t="s">
        <v>10</v>
      </c>
      <c r="L8" s="105" t="s">
        <v>10</v>
      </c>
      <c r="M8" s="105" t="s">
        <v>553</v>
      </c>
      <c r="N8" s="105" t="s">
        <v>552</v>
      </c>
      <c r="O8" s="149"/>
      <c r="P8" s="142"/>
      <c r="Q8" s="142"/>
      <c r="S8" s="80"/>
    </row>
    <row r="9" spans="1:19" s="3" customFormat="1" x14ac:dyDescent="0.2">
      <c r="B9" s="69" t="s">
        <v>551</v>
      </c>
      <c r="C9" s="68" t="s">
        <v>546</v>
      </c>
      <c r="D9" s="68" t="s">
        <v>550</v>
      </c>
      <c r="E9" s="112" t="s">
        <v>21</v>
      </c>
      <c r="F9" s="68" t="s">
        <v>34</v>
      </c>
      <c r="G9" s="67">
        <v>250000</v>
      </c>
      <c r="H9" s="66">
        <v>47641.9</v>
      </c>
      <c r="I9" s="67">
        <v>25</v>
      </c>
      <c r="J9" s="67">
        <f t="shared" ref="J9:J14" si="0">IF(G9&lt;=$I$377*$J$377,G9*$F$384,($I$377*$J$377)*$F$384)</f>
        <v>7175</v>
      </c>
      <c r="K9" s="66">
        <v>6589.14</v>
      </c>
      <c r="L9" s="66">
        <v>15367.43</v>
      </c>
      <c r="M9" s="67">
        <f t="shared" ref="M9:M14" si="1">G9*7.1%</f>
        <v>17750</v>
      </c>
      <c r="N9" s="67">
        <v>997.04</v>
      </c>
      <c r="O9" s="66">
        <v>2147.6</v>
      </c>
      <c r="P9" s="66">
        <f t="shared" ref="P9:P14" si="2">H9+I9+J9+K9+O9</f>
        <v>63578.64</v>
      </c>
      <c r="Q9" s="66">
        <f t="shared" ref="Q9:Q14" si="3">G9-P9</f>
        <v>186421.36</v>
      </c>
    </row>
    <row r="10" spans="1:19" s="3" customFormat="1" x14ac:dyDescent="0.2">
      <c r="B10" s="69" t="s">
        <v>549</v>
      </c>
      <c r="C10" s="68" t="s">
        <v>546</v>
      </c>
      <c r="D10" s="68" t="s">
        <v>499</v>
      </c>
      <c r="E10" s="112" t="s">
        <v>21</v>
      </c>
      <c r="F10" s="68" t="s">
        <v>34</v>
      </c>
      <c r="G10" s="67">
        <v>50000</v>
      </c>
      <c r="H10" s="67">
        <v>990.1</v>
      </c>
      <c r="I10" s="67">
        <v>25</v>
      </c>
      <c r="J10" s="67">
        <f t="shared" si="0"/>
        <v>1435</v>
      </c>
      <c r="K10" s="66">
        <f>IF(G10&lt;=$I$378*$J$378,G10*$F$385,($I$378*$J$378)*$F$385)</f>
        <v>1520</v>
      </c>
      <c r="L10" s="66">
        <f>G10*7.09%</f>
        <v>3545.0000000000005</v>
      </c>
      <c r="M10" s="67">
        <f t="shared" si="1"/>
        <v>3549.9999999999995</v>
      </c>
      <c r="N10" s="67">
        <f>IF(G10&gt;77410,890.22,G10*1.15%)</f>
        <v>575</v>
      </c>
      <c r="O10" s="66">
        <v>15135.99</v>
      </c>
      <c r="P10" s="66">
        <f t="shared" si="2"/>
        <v>19106.09</v>
      </c>
      <c r="Q10" s="66">
        <f t="shared" si="3"/>
        <v>30893.91</v>
      </c>
    </row>
    <row r="11" spans="1:19" s="3" customFormat="1" x14ac:dyDescent="0.2">
      <c r="B11" s="68" t="s">
        <v>548</v>
      </c>
      <c r="C11" s="68" t="s">
        <v>546</v>
      </c>
      <c r="D11" s="68" t="s">
        <v>103</v>
      </c>
      <c r="E11" s="112" t="s">
        <v>21</v>
      </c>
      <c r="F11" s="68" t="s">
        <v>34</v>
      </c>
      <c r="G11" s="67">
        <v>28000</v>
      </c>
      <c r="H11" s="67">
        <v>0</v>
      </c>
      <c r="I11" s="67">
        <v>25</v>
      </c>
      <c r="J11" s="67">
        <f t="shared" si="0"/>
        <v>803.6</v>
      </c>
      <c r="K11" s="66">
        <f>IF(G11&lt;=$I$378*$J$378,G11*$F$385,($I$378*$J$378)*$F$385)</f>
        <v>851.2</v>
      </c>
      <c r="L11" s="66">
        <f>G11*7.09%</f>
        <v>1985.2</v>
      </c>
      <c r="M11" s="67">
        <f t="shared" si="1"/>
        <v>1987.9999999999998</v>
      </c>
      <c r="N11" s="67">
        <f>IF(G11&gt;77410,890.22,G11*1.15%)</f>
        <v>322</v>
      </c>
      <c r="O11" s="66">
        <v>5100</v>
      </c>
      <c r="P11" s="66">
        <f t="shared" si="2"/>
        <v>6779.8</v>
      </c>
      <c r="Q11" s="66">
        <f t="shared" si="3"/>
        <v>21220.2</v>
      </c>
    </row>
    <row r="12" spans="1:19" s="3" customFormat="1" x14ac:dyDescent="0.2">
      <c r="A12" s="70"/>
      <c r="B12" s="68" t="s">
        <v>547</v>
      </c>
      <c r="C12" s="68" t="s">
        <v>546</v>
      </c>
      <c r="D12" s="68" t="s">
        <v>545</v>
      </c>
      <c r="E12" s="112" t="s">
        <v>21</v>
      </c>
      <c r="F12" s="68" t="s">
        <v>20</v>
      </c>
      <c r="G12" s="67">
        <v>85000</v>
      </c>
      <c r="H12" s="67">
        <v>8577.06</v>
      </c>
      <c r="I12" s="67">
        <v>25</v>
      </c>
      <c r="J12" s="67">
        <f t="shared" si="0"/>
        <v>2439.5</v>
      </c>
      <c r="K12" s="66">
        <f>IF(G12&lt;=$I$378*$J$378,G12*$F$385,($I$378*$J$378)*$F$385)</f>
        <v>2584</v>
      </c>
      <c r="L12" s="66">
        <f>G12*7.09%</f>
        <v>6026.5</v>
      </c>
      <c r="M12" s="67">
        <f t="shared" si="1"/>
        <v>6034.9999999999991</v>
      </c>
      <c r="N12" s="67">
        <v>997.04</v>
      </c>
      <c r="O12" s="66">
        <v>32868.58</v>
      </c>
      <c r="P12" s="66">
        <f t="shared" si="2"/>
        <v>46494.14</v>
      </c>
      <c r="Q12" s="66">
        <f t="shared" si="3"/>
        <v>38505.86</v>
      </c>
    </row>
    <row r="13" spans="1:19" s="3" customFormat="1" x14ac:dyDescent="0.2">
      <c r="B13" s="69" t="s">
        <v>544</v>
      </c>
      <c r="C13" s="68" t="s">
        <v>541</v>
      </c>
      <c r="D13" s="68" t="s">
        <v>543</v>
      </c>
      <c r="E13" s="112" t="s">
        <v>21</v>
      </c>
      <c r="F13" s="68" t="s">
        <v>20</v>
      </c>
      <c r="G13" s="67">
        <v>190000</v>
      </c>
      <c r="H13" s="66">
        <v>32795.74</v>
      </c>
      <c r="I13" s="67">
        <v>25</v>
      </c>
      <c r="J13" s="67">
        <f t="shared" si="0"/>
        <v>5453</v>
      </c>
      <c r="K13" s="66">
        <v>5776</v>
      </c>
      <c r="L13" s="66">
        <v>13471</v>
      </c>
      <c r="M13" s="67">
        <f t="shared" si="1"/>
        <v>13489.999999999998</v>
      </c>
      <c r="N13" s="67">
        <v>997.04</v>
      </c>
      <c r="O13" s="66">
        <v>2019.78</v>
      </c>
      <c r="P13" s="66">
        <f t="shared" si="2"/>
        <v>46069.52</v>
      </c>
      <c r="Q13" s="66">
        <f t="shared" si="3"/>
        <v>143930.48000000001</v>
      </c>
    </row>
    <row r="14" spans="1:19" s="3" customFormat="1" x14ac:dyDescent="0.2">
      <c r="B14" s="68" t="s">
        <v>542</v>
      </c>
      <c r="C14" s="68" t="s">
        <v>541</v>
      </c>
      <c r="D14" s="68" t="s">
        <v>206</v>
      </c>
      <c r="E14" s="112" t="s">
        <v>21</v>
      </c>
      <c r="F14" s="68" t="s">
        <v>34</v>
      </c>
      <c r="G14" s="67">
        <v>27000</v>
      </c>
      <c r="H14" s="67">
        <v>0</v>
      </c>
      <c r="I14" s="67">
        <v>25</v>
      </c>
      <c r="J14" s="67">
        <f t="shared" si="0"/>
        <v>774.9</v>
      </c>
      <c r="K14" s="66">
        <f>IF(G14&lt;=$I$378*$J$378,G14*$F$385,($I$378*$J$378)*$F$385)</f>
        <v>820.8</v>
      </c>
      <c r="L14" s="82">
        <f>G14*7.09%</f>
        <v>1914.3000000000002</v>
      </c>
      <c r="M14" s="81">
        <f t="shared" si="1"/>
        <v>1916.9999999999998</v>
      </c>
      <c r="N14" s="67">
        <f>IF(G14&gt;77410,890.22,G14*1.15%)</f>
        <v>310.5</v>
      </c>
      <c r="O14" s="66">
        <v>13292.5</v>
      </c>
      <c r="P14" s="66">
        <f t="shared" si="2"/>
        <v>14913.2</v>
      </c>
      <c r="Q14" s="66">
        <f t="shared" si="3"/>
        <v>12086.8</v>
      </c>
    </row>
    <row r="15" spans="1:19" s="3" customFormat="1" x14ac:dyDescent="0.2">
      <c r="B15" s="78"/>
      <c r="C15" s="78"/>
      <c r="D15" s="78"/>
      <c r="E15" s="113"/>
      <c r="F15" s="78"/>
      <c r="G15" s="77"/>
      <c r="H15" s="76"/>
      <c r="I15" s="74"/>
      <c r="J15" s="67"/>
      <c r="K15" s="66"/>
      <c r="L15" s="75"/>
      <c r="M15" s="74"/>
      <c r="N15" s="67"/>
      <c r="O15" s="66"/>
      <c r="P15" s="66"/>
      <c r="Q15" s="66"/>
    </row>
    <row r="16" spans="1:19" s="3" customFormat="1" x14ac:dyDescent="0.2">
      <c r="B16" s="69" t="s">
        <v>540</v>
      </c>
      <c r="C16" s="68" t="s">
        <v>532</v>
      </c>
      <c r="D16" s="68" t="s">
        <v>22</v>
      </c>
      <c r="E16" s="112" t="s">
        <v>21</v>
      </c>
      <c r="F16" s="68" t="s">
        <v>20</v>
      </c>
      <c r="G16" s="67">
        <v>70000</v>
      </c>
      <c r="H16" s="67">
        <v>5368.45</v>
      </c>
      <c r="I16" s="72">
        <v>25</v>
      </c>
      <c r="J16" s="67">
        <f t="shared" ref="J16:J23" si="4">IF(G16&lt;=$I$377*$J$377,G16*$F$384,($I$377*$J$377)*$F$384)</f>
        <v>2009</v>
      </c>
      <c r="K16" s="66">
        <f t="shared" ref="K16:K23" si="5">IF(G16&lt;=$I$378*$J$378,G16*$F$385,($I$378*$J$378)*$F$385)</f>
        <v>2128</v>
      </c>
      <c r="L16" s="73">
        <f t="shared" ref="L16:L23" si="6">G16*7.09%</f>
        <v>4963</v>
      </c>
      <c r="M16" s="72">
        <f t="shared" ref="M16:M23" si="7">G16*7.1%</f>
        <v>4970</v>
      </c>
      <c r="N16" s="67">
        <f t="shared" ref="N16:N23" si="8">IF(G16&gt;77410,890.22,G16*1.15%)</f>
        <v>805</v>
      </c>
      <c r="O16" s="66">
        <v>26558.84</v>
      </c>
      <c r="P16" s="66">
        <f t="shared" ref="P16:P23" si="9">H16+I16+J16+K16+O16</f>
        <v>36089.29</v>
      </c>
      <c r="Q16" s="66">
        <f t="shared" ref="Q16:Q23" si="10">G16-P16</f>
        <v>33910.71</v>
      </c>
    </row>
    <row r="17" spans="1:16382" s="3" customFormat="1" x14ac:dyDescent="0.2">
      <c r="B17" s="69" t="s">
        <v>539</v>
      </c>
      <c r="C17" s="68" t="s">
        <v>532</v>
      </c>
      <c r="D17" s="68" t="s">
        <v>86</v>
      </c>
      <c r="E17" s="112" t="s">
        <v>21</v>
      </c>
      <c r="F17" s="68" t="s">
        <v>34</v>
      </c>
      <c r="G17" s="67">
        <v>29000</v>
      </c>
      <c r="H17" s="67">
        <v>0</v>
      </c>
      <c r="I17" s="67">
        <v>25</v>
      </c>
      <c r="J17" s="67">
        <f t="shared" si="4"/>
        <v>832.3</v>
      </c>
      <c r="K17" s="66">
        <f t="shared" si="5"/>
        <v>881.6</v>
      </c>
      <c r="L17" s="66">
        <f t="shared" si="6"/>
        <v>2056.1</v>
      </c>
      <c r="M17" s="67">
        <f t="shared" si="7"/>
        <v>2059</v>
      </c>
      <c r="N17" s="67">
        <f t="shared" si="8"/>
        <v>333.5</v>
      </c>
      <c r="O17" s="66">
        <v>100</v>
      </c>
      <c r="P17" s="66">
        <f t="shared" si="9"/>
        <v>1838.9</v>
      </c>
      <c r="Q17" s="66">
        <f t="shared" si="10"/>
        <v>27161.1</v>
      </c>
    </row>
    <row r="18" spans="1:16382" s="3" customFormat="1" x14ac:dyDescent="0.2">
      <c r="B18" s="68" t="s">
        <v>538</v>
      </c>
      <c r="C18" s="68" t="s">
        <v>532</v>
      </c>
      <c r="D18" s="68" t="s">
        <v>537</v>
      </c>
      <c r="E18" s="112" t="s">
        <v>21</v>
      </c>
      <c r="F18" s="68" t="s">
        <v>34</v>
      </c>
      <c r="G18" s="67">
        <v>45000</v>
      </c>
      <c r="H18" s="67">
        <v>1148.33</v>
      </c>
      <c r="I18" s="67">
        <v>25</v>
      </c>
      <c r="J18" s="67">
        <f t="shared" si="4"/>
        <v>1291.5</v>
      </c>
      <c r="K18" s="66">
        <f t="shared" si="5"/>
        <v>1368</v>
      </c>
      <c r="L18" s="66">
        <f t="shared" si="6"/>
        <v>3190.5</v>
      </c>
      <c r="M18" s="67">
        <f t="shared" si="7"/>
        <v>3194.9999999999995</v>
      </c>
      <c r="N18" s="67">
        <f t="shared" si="8"/>
        <v>517.5</v>
      </c>
      <c r="O18" s="66">
        <v>22463.02</v>
      </c>
      <c r="P18" s="66">
        <f t="shared" si="9"/>
        <v>26295.85</v>
      </c>
      <c r="Q18" s="66">
        <f t="shared" si="10"/>
        <v>18704.150000000001</v>
      </c>
    </row>
    <row r="19" spans="1:16382" s="3" customFormat="1" x14ac:dyDescent="0.2">
      <c r="B19" s="68" t="s">
        <v>536</v>
      </c>
      <c r="C19" s="68" t="s">
        <v>532</v>
      </c>
      <c r="D19" s="68" t="s">
        <v>103</v>
      </c>
      <c r="E19" s="112" t="s">
        <v>21</v>
      </c>
      <c r="F19" s="68" t="s">
        <v>34</v>
      </c>
      <c r="G19" s="67">
        <v>25900</v>
      </c>
      <c r="H19" s="67">
        <v>0</v>
      </c>
      <c r="I19" s="67">
        <v>25</v>
      </c>
      <c r="J19" s="67">
        <f t="shared" si="4"/>
        <v>743.33</v>
      </c>
      <c r="K19" s="66">
        <f t="shared" si="5"/>
        <v>787.36</v>
      </c>
      <c r="L19" s="66">
        <f t="shared" si="6"/>
        <v>1836.3100000000002</v>
      </c>
      <c r="M19" s="67">
        <f t="shared" si="7"/>
        <v>1838.8999999999999</v>
      </c>
      <c r="N19" s="67">
        <f t="shared" si="8"/>
        <v>297.85000000000002</v>
      </c>
      <c r="O19" s="66">
        <v>12057.5</v>
      </c>
      <c r="P19" s="66">
        <f t="shared" si="9"/>
        <v>13613.19</v>
      </c>
      <c r="Q19" s="66">
        <f t="shared" si="10"/>
        <v>12286.81</v>
      </c>
    </row>
    <row r="20" spans="1:16382" s="3" customFormat="1" x14ac:dyDescent="0.2">
      <c r="B20" s="68" t="s">
        <v>535</v>
      </c>
      <c r="C20" s="68" t="s">
        <v>532</v>
      </c>
      <c r="D20" s="68" t="s">
        <v>534</v>
      </c>
      <c r="E20" s="112" t="s">
        <v>21</v>
      </c>
      <c r="F20" s="68" t="s">
        <v>20</v>
      </c>
      <c r="G20" s="67">
        <v>30000</v>
      </c>
      <c r="H20" s="67">
        <v>0</v>
      </c>
      <c r="I20" s="67">
        <v>25</v>
      </c>
      <c r="J20" s="67">
        <f t="shared" si="4"/>
        <v>861</v>
      </c>
      <c r="K20" s="66">
        <f t="shared" si="5"/>
        <v>912</v>
      </c>
      <c r="L20" s="66">
        <f t="shared" si="6"/>
        <v>2127</v>
      </c>
      <c r="M20" s="67">
        <f t="shared" si="7"/>
        <v>2130</v>
      </c>
      <c r="N20" s="67">
        <f t="shared" si="8"/>
        <v>345</v>
      </c>
      <c r="O20" s="66">
        <v>4519.78</v>
      </c>
      <c r="P20" s="66">
        <f t="shared" si="9"/>
        <v>6317.78</v>
      </c>
      <c r="Q20" s="66">
        <f t="shared" si="10"/>
        <v>23682.22</v>
      </c>
    </row>
    <row r="21" spans="1:16382" s="3" customFormat="1" x14ac:dyDescent="0.2">
      <c r="B21" s="68" t="s">
        <v>567</v>
      </c>
      <c r="C21" s="68" t="s">
        <v>532</v>
      </c>
      <c r="D21" s="68" t="s">
        <v>569</v>
      </c>
      <c r="E21" s="112" t="s">
        <v>21</v>
      </c>
      <c r="F21" s="68" t="s">
        <v>20</v>
      </c>
      <c r="G21" s="67">
        <v>45000</v>
      </c>
      <c r="H21" s="67">
        <v>1148.33</v>
      </c>
      <c r="I21" s="67">
        <v>25</v>
      </c>
      <c r="J21" s="67">
        <f t="shared" si="4"/>
        <v>1291.5</v>
      </c>
      <c r="K21" s="66">
        <f t="shared" si="5"/>
        <v>1368</v>
      </c>
      <c r="L21" s="66">
        <f t="shared" si="6"/>
        <v>3190.5</v>
      </c>
      <c r="M21" s="67">
        <f t="shared" si="7"/>
        <v>3194.9999999999995</v>
      </c>
      <c r="N21" s="67">
        <f t="shared" si="8"/>
        <v>517.5</v>
      </c>
      <c r="O21" s="66">
        <v>0</v>
      </c>
      <c r="P21" s="66">
        <f t="shared" si="9"/>
        <v>3832.83</v>
      </c>
      <c r="Q21" s="66">
        <f t="shared" si="10"/>
        <v>41167.17</v>
      </c>
    </row>
    <row r="22" spans="1:16382" s="3" customFormat="1" x14ac:dyDescent="0.2">
      <c r="B22" s="68" t="s">
        <v>568</v>
      </c>
      <c r="C22" s="68" t="s">
        <v>532</v>
      </c>
      <c r="D22" s="68" t="s">
        <v>570</v>
      </c>
      <c r="E22" s="112" t="s">
        <v>21</v>
      </c>
      <c r="F22" s="68" t="s">
        <v>34</v>
      </c>
      <c r="G22" s="67">
        <v>45000</v>
      </c>
      <c r="H22" s="67">
        <v>1148.33</v>
      </c>
      <c r="I22" s="67">
        <v>25</v>
      </c>
      <c r="J22" s="67">
        <f t="shared" si="4"/>
        <v>1291.5</v>
      </c>
      <c r="K22" s="66">
        <f t="shared" si="5"/>
        <v>1368</v>
      </c>
      <c r="L22" s="66">
        <f t="shared" si="6"/>
        <v>3190.5</v>
      </c>
      <c r="M22" s="67">
        <f t="shared" si="7"/>
        <v>3194.9999999999995</v>
      </c>
      <c r="N22" s="67">
        <f t="shared" si="8"/>
        <v>517.5</v>
      </c>
      <c r="O22" s="66">
        <v>0</v>
      </c>
      <c r="P22" s="66">
        <f t="shared" si="9"/>
        <v>3832.83</v>
      </c>
      <c r="Q22" s="66">
        <f t="shared" si="10"/>
        <v>41167.17</v>
      </c>
    </row>
    <row r="23" spans="1:16382" s="3" customFormat="1" x14ac:dyDescent="0.2">
      <c r="B23" s="68" t="s">
        <v>533</v>
      </c>
      <c r="C23" s="68" t="s">
        <v>532</v>
      </c>
      <c r="D23" s="68" t="s">
        <v>103</v>
      </c>
      <c r="E23" s="112" t="s">
        <v>21</v>
      </c>
      <c r="F23" s="68" t="s">
        <v>34</v>
      </c>
      <c r="G23" s="67">
        <v>25000</v>
      </c>
      <c r="H23" s="67">
        <v>0</v>
      </c>
      <c r="I23" s="67">
        <v>25</v>
      </c>
      <c r="J23" s="67">
        <f t="shared" si="4"/>
        <v>717.5</v>
      </c>
      <c r="K23" s="66">
        <f t="shared" si="5"/>
        <v>760</v>
      </c>
      <c r="L23" s="66">
        <f t="shared" si="6"/>
        <v>1772.5000000000002</v>
      </c>
      <c r="M23" s="67">
        <f t="shared" si="7"/>
        <v>1774.9999999999998</v>
      </c>
      <c r="N23" s="67">
        <f t="shared" si="8"/>
        <v>287.5</v>
      </c>
      <c r="O23" s="66">
        <v>3000</v>
      </c>
      <c r="P23" s="66">
        <f t="shared" si="9"/>
        <v>4502.5</v>
      </c>
      <c r="Q23" s="66">
        <f t="shared" si="10"/>
        <v>20497.5</v>
      </c>
    </row>
    <row r="24" spans="1:16382" s="63" customFormat="1" x14ac:dyDescent="0.2">
      <c r="A24" s="76"/>
      <c r="B24" s="76"/>
      <c r="C24" s="76"/>
      <c r="D24" s="76"/>
      <c r="E24" s="114"/>
      <c r="F24" s="80"/>
      <c r="G24" s="76"/>
      <c r="H24" s="80"/>
      <c r="I24" s="76"/>
      <c r="J24" s="76"/>
      <c r="K24" s="80"/>
      <c r="L24" s="76"/>
      <c r="M24" s="76"/>
      <c r="N24" s="76"/>
      <c r="O24" s="80"/>
      <c r="P24" s="80"/>
      <c r="Q24" s="80"/>
      <c r="V24" s="76"/>
      <c r="W24" s="76"/>
      <c r="X24" s="76"/>
      <c r="Y24" s="80"/>
      <c r="Z24" s="80"/>
      <c r="AA24" s="76"/>
      <c r="AB24" s="80"/>
      <c r="AC24" s="76"/>
      <c r="AD24" s="80"/>
      <c r="AE24" s="80"/>
      <c r="AF24" s="76"/>
      <c r="AG24" s="76"/>
      <c r="AH24" s="76"/>
      <c r="AI24" s="76"/>
      <c r="AJ24" s="80"/>
      <c r="AK24" s="80"/>
      <c r="AL24" s="76"/>
      <c r="AM24" s="80"/>
      <c r="AN24" s="76"/>
      <c r="AO24" s="80"/>
      <c r="AP24" s="80"/>
      <c r="AQ24" s="76"/>
      <c r="AR24" s="76"/>
      <c r="AS24" s="76"/>
      <c r="AT24" s="76"/>
      <c r="AU24" s="80"/>
      <c r="AV24" s="80"/>
      <c r="AW24" s="76"/>
      <c r="AX24" s="80"/>
      <c r="AY24" s="76"/>
      <c r="AZ24" s="80"/>
      <c r="BA24" s="80"/>
      <c r="BB24" s="76"/>
      <c r="BC24" s="76"/>
      <c r="BD24" s="76"/>
      <c r="BE24" s="76"/>
      <c r="BF24" s="80"/>
      <c r="BG24" s="80"/>
      <c r="BH24" s="76"/>
      <c r="BI24" s="80"/>
      <c r="BJ24" s="76"/>
      <c r="BK24" s="80"/>
      <c r="BL24" s="80"/>
      <c r="BM24" s="76"/>
      <c r="BN24" s="76"/>
      <c r="BO24" s="76"/>
      <c r="BP24" s="76"/>
      <c r="BQ24" s="80"/>
      <c r="BR24" s="80"/>
      <c r="BS24" s="76"/>
      <c r="BT24" s="80"/>
      <c r="BU24" s="76"/>
      <c r="BV24" s="80"/>
      <c r="BW24" s="80"/>
      <c r="BX24" s="76"/>
      <c r="BY24" s="76"/>
      <c r="BZ24" s="76"/>
      <c r="CA24" s="76"/>
      <c r="CB24" s="80"/>
      <c r="CC24" s="80"/>
      <c r="CD24" s="76"/>
      <c r="CE24" s="80"/>
      <c r="CF24" s="76"/>
      <c r="CG24" s="80"/>
      <c r="CH24" s="80"/>
      <c r="CI24" s="76"/>
      <c r="CJ24" s="76"/>
      <c r="CK24" s="76"/>
      <c r="CL24" s="76"/>
      <c r="CM24" s="80"/>
      <c r="CN24" s="80"/>
      <c r="CO24" s="76"/>
      <c r="CP24" s="80"/>
      <c r="CQ24" s="76"/>
      <c r="CR24" s="80"/>
      <c r="CS24" s="80"/>
      <c r="CT24" s="76"/>
      <c r="CU24" s="76"/>
      <c r="CV24" s="76"/>
      <c r="CW24" s="76"/>
      <c r="CX24" s="80"/>
      <c r="CY24" s="80"/>
      <c r="CZ24" s="76"/>
      <c r="DA24" s="80"/>
      <c r="DB24" s="76"/>
      <c r="DC24" s="80"/>
      <c r="DD24" s="80"/>
      <c r="DE24" s="76"/>
      <c r="DF24" s="76"/>
      <c r="DG24" s="76"/>
      <c r="DH24" s="76"/>
      <c r="DI24" s="80"/>
      <c r="DJ24" s="80"/>
      <c r="DK24" s="76"/>
      <c r="DL24" s="80"/>
      <c r="DM24" s="76"/>
      <c r="DN24" s="80"/>
      <c r="DO24" s="80"/>
      <c r="DP24" s="76"/>
      <c r="DQ24" s="76"/>
      <c r="DR24" s="76"/>
      <c r="DS24" s="76"/>
      <c r="DT24" s="80"/>
      <c r="DU24" s="80"/>
      <c r="DV24" s="76"/>
      <c r="DW24" s="80"/>
      <c r="DX24" s="76"/>
      <c r="DY24" s="80"/>
      <c r="DZ24" s="80"/>
      <c r="EA24" s="76"/>
      <c r="EB24" s="76"/>
      <c r="EC24" s="76"/>
      <c r="ED24" s="76"/>
      <c r="EE24" s="80"/>
      <c r="EF24" s="80"/>
      <c r="EG24" s="76"/>
      <c r="EH24" s="80"/>
      <c r="EI24" s="76"/>
      <c r="EJ24" s="80"/>
      <c r="EK24" s="80"/>
      <c r="EL24" s="76"/>
      <c r="EM24" s="76"/>
      <c r="EN24" s="76"/>
      <c r="EO24" s="76"/>
      <c r="EP24" s="80"/>
      <c r="EQ24" s="80"/>
      <c r="ER24" s="76"/>
      <c r="ES24" s="80"/>
      <c r="ET24" s="76"/>
      <c r="EU24" s="80"/>
      <c r="EV24" s="80"/>
      <c r="EW24" s="76"/>
      <c r="EX24" s="76"/>
      <c r="EY24" s="76"/>
      <c r="EZ24" s="76"/>
      <c r="FA24" s="80"/>
      <c r="FB24" s="80"/>
      <c r="FC24" s="76"/>
      <c r="FD24" s="80"/>
      <c r="FE24" s="76"/>
      <c r="FF24" s="80"/>
      <c r="FG24" s="80"/>
      <c r="FH24" s="76"/>
      <c r="FI24" s="76"/>
      <c r="FJ24" s="76"/>
      <c r="FK24" s="76"/>
      <c r="FL24" s="80"/>
      <c r="FM24" s="80"/>
      <c r="FN24" s="76"/>
      <c r="FO24" s="80"/>
      <c r="FP24" s="76"/>
      <c r="FQ24" s="80"/>
      <c r="FR24" s="80"/>
      <c r="FS24" s="76"/>
      <c r="FT24" s="76"/>
      <c r="FU24" s="76"/>
      <c r="FV24" s="76"/>
      <c r="FW24" s="80"/>
      <c r="FX24" s="80"/>
      <c r="FY24" s="76"/>
      <c r="FZ24" s="80"/>
      <c r="GA24" s="76"/>
      <c r="GB24" s="80"/>
      <c r="GC24" s="80"/>
      <c r="GD24" s="76"/>
      <c r="GE24" s="76"/>
      <c r="GF24" s="76"/>
      <c r="GG24" s="76"/>
      <c r="GH24" s="80"/>
      <c r="GI24" s="80"/>
      <c r="GJ24" s="76"/>
      <c r="GK24" s="80"/>
      <c r="GL24" s="76"/>
      <c r="GM24" s="80"/>
      <c r="GN24" s="80"/>
      <c r="GO24" s="76"/>
      <c r="GP24" s="76"/>
      <c r="GQ24" s="76"/>
      <c r="GR24" s="76"/>
      <c r="GS24" s="80"/>
      <c r="GT24" s="80"/>
      <c r="GU24" s="76"/>
      <c r="GV24" s="80"/>
      <c r="GW24" s="76"/>
      <c r="GX24" s="80"/>
      <c r="GY24" s="80"/>
      <c r="GZ24" s="76"/>
      <c r="HA24" s="76"/>
      <c r="HB24" s="76"/>
      <c r="HC24" s="76"/>
      <c r="HD24" s="80"/>
      <c r="HE24" s="80"/>
      <c r="HF24" s="76"/>
      <c r="HG24" s="80"/>
      <c r="HH24" s="76"/>
      <c r="HI24" s="80"/>
      <c r="HJ24" s="80"/>
      <c r="HK24" s="76"/>
      <c r="HL24" s="76"/>
      <c r="HM24" s="76"/>
      <c r="HN24" s="76"/>
      <c r="HO24" s="80"/>
      <c r="HP24" s="80"/>
      <c r="HQ24" s="76"/>
      <c r="HR24" s="80"/>
      <c r="HS24" s="76"/>
      <c r="HT24" s="80"/>
      <c r="HU24" s="80"/>
      <c r="HV24" s="76"/>
      <c r="HW24" s="76"/>
      <c r="HX24" s="76"/>
      <c r="HY24" s="76"/>
      <c r="HZ24" s="80"/>
      <c r="IA24" s="80"/>
      <c r="IB24" s="76"/>
      <c r="IC24" s="80"/>
      <c r="ID24" s="76"/>
      <c r="IE24" s="80"/>
      <c r="IF24" s="80"/>
      <c r="IG24" s="76"/>
      <c r="IH24" s="76"/>
      <c r="II24" s="76"/>
      <c r="IJ24" s="76"/>
      <c r="IK24" s="80"/>
      <c r="IL24" s="80"/>
      <c r="IM24" s="76"/>
      <c r="IN24" s="80"/>
      <c r="IO24" s="76"/>
      <c r="IP24" s="80"/>
      <c r="IQ24" s="80"/>
      <c r="IR24" s="76"/>
      <c r="IS24" s="76"/>
      <c r="IT24" s="76"/>
      <c r="IU24" s="76"/>
      <c r="IV24" s="80"/>
      <c r="IW24" s="80"/>
      <c r="IX24" s="76"/>
      <c r="IY24" s="80"/>
      <c r="IZ24" s="76"/>
      <c r="JA24" s="80"/>
      <c r="JB24" s="80"/>
      <c r="JC24" s="76"/>
      <c r="JD24" s="76"/>
      <c r="JE24" s="76"/>
      <c r="JF24" s="76"/>
      <c r="JG24" s="80"/>
      <c r="JH24" s="80"/>
      <c r="JI24" s="76"/>
      <c r="JJ24" s="80"/>
      <c r="JK24" s="76"/>
      <c r="JL24" s="80"/>
      <c r="JM24" s="80"/>
      <c r="JN24" s="76"/>
      <c r="JO24" s="76"/>
      <c r="JP24" s="76"/>
      <c r="JQ24" s="76"/>
      <c r="JR24" s="80"/>
      <c r="JS24" s="80"/>
      <c r="JT24" s="76"/>
      <c r="JU24" s="80"/>
      <c r="JV24" s="76"/>
      <c r="JW24" s="80"/>
      <c r="JX24" s="80"/>
      <c r="JY24" s="76"/>
      <c r="JZ24" s="76"/>
      <c r="KA24" s="76"/>
      <c r="KB24" s="76"/>
      <c r="KC24" s="80"/>
      <c r="KD24" s="80"/>
      <c r="KE24" s="76"/>
      <c r="KF24" s="80"/>
      <c r="KG24" s="76"/>
      <c r="KH24" s="80"/>
      <c r="KI24" s="80"/>
      <c r="KJ24" s="76"/>
      <c r="KK24" s="76"/>
      <c r="KL24" s="76"/>
      <c r="KM24" s="76"/>
      <c r="KN24" s="80"/>
      <c r="KO24" s="80"/>
      <c r="KP24" s="76"/>
      <c r="KQ24" s="80"/>
      <c r="KR24" s="76"/>
      <c r="KS24" s="80"/>
      <c r="KT24" s="80"/>
      <c r="KU24" s="76"/>
      <c r="KV24" s="76"/>
      <c r="KW24" s="76"/>
      <c r="KX24" s="76"/>
      <c r="KY24" s="80"/>
      <c r="KZ24" s="80"/>
      <c r="LA24" s="76"/>
      <c r="LB24" s="80"/>
      <c r="LC24" s="76"/>
      <c r="LD24" s="80"/>
      <c r="LE24" s="80"/>
      <c r="LF24" s="76"/>
      <c r="LG24" s="76"/>
      <c r="LH24" s="76"/>
      <c r="LI24" s="76"/>
      <c r="LJ24" s="80"/>
      <c r="LK24" s="80"/>
      <c r="LL24" s="76"/>
      <c r="LM24" s="80"/>
      <c r="LN24" s="76"/>
      <c r="LO24" s="80"/>
      <c r="LP24" s="80"/>
      <c r="LQ24" s="76"/>
      <c r="LR24" s="76"/>
      <c r="LS24" s="76"/>
      <c r="LT24" s="76"/>
      <c r="LU24" s="80"/>
      <c r="LV24" s="80"/>
      <c r="LW24" s="76"/>
      <c r="LX24" s="80"/>
      <c r="LY24" s="76"/>
      <c r="LZ24" s="80"/>
      <c r="MA24" s="80"/>
      <c r="MB24" s="76"/>
      <c r="MC24" s="76"/>
      <c r="MD24" s="76"/>
      <c r="ME24" s="76"/>
      <c r="MF24" s="80"/>
      <c r="MG24" s="80"/>
      <c r="MH24" s="76"/>
      <c r="MI24" s="80"/>
      <c r="MJ24" s="76"/>
      <c r="MK24" s="80"/>
      <c r="ML24" s="80"/>
      <c r="MM24" s="76"/>
      <c r="MN24" s="76"/>
      <c r="MO24" s="76"/>
      <c r="MP24" s="76"/>
      <c r="MQ24" s="80"/>
      <c r="MR24" s="80"/>
      <c r="MS24" s="76"/>
      <c r="MT24" s="80"/>
      <c r="MU24" s="76"/>
      <c r="MV24" s="80"/>
      <c r="MW24" s="80"/>
      <c r="MX24" s="76"/>
      <c r="MY24" s="76"/>
      <c r="MZ24" s="76"/>
      <c r="NA24" s="76"/>
      <c r="NB24" s="80"/>
      <c r="NC24" s="80"/>
      <c r="ND24" s="76"/>
      <c r="NE24" s="80"/>
      <c r="NF24" s="76"/>
      <c r="NG24" s="80"/>
      <c r="NH24" s="80"/>
      <c r="NI24" s="76"/>
      <c r="NJ24" s="76"/>
      <c r="NK24" s="76"/>
      <c r="NL24" s="76"/>
      <c r="NM24" s="80"/>
      <c r="NN24" s="80"/>
      <c r="NO24" s="76"/>
      <c r="NP24" s="80"/>
      <c r="NQ24" s="76"/>
      <c r="NR24" s="80"/>
      <c r="NS24" s="80"/>
      <c r="NT24" s="76"/>
      <c r="NU24" s="76"/>
      <c r="NV24" s="76"/>
      <c r="NW24" s="76"/>
      <c r="NX24" s="80"/>
      <c r="NY24" s="80"/>
      <c r="NZ24" s="76"/>
      <c r="OA24" s="80"/>
      <c r="OB24" s="76"/>
      <c r="OC24" s="80"/>
      <c r="OD24" s="80"/>
      <c r="OE24" s="76"/>
      <c r="OF24" s="76"/>
      <c r="OG24" s="76"/>
      <c r="OH24" s="76"/>
      <c r="OI24" s="80"/>
      <c r="OJ24" s="80"/>
      <c r="OK24" s="76"/>
      <c r="OL24" s="80"/>
      <c r="OM24" s="76"/>
      <c r="ON24" s="80"/>
      <c r="OO24" s="80"/>
      <c r="OP24" s="76"/>
      <c r="OQ24" s="76"/>
      <c r="OR24" s="76"/>
      <c r="OS24" s="76"/>
      <c r="OT24" s="80"/>
      <c r="OU24" s="80"/>
      <c r="OV24" s="76"/>
      <c r="OW24" s="80"/>
      <c r="OX24" s="76"/>
      <c r="OY24" s="80"/>
      <c r="OZ24" s="80"/>
      <c r="PA24" s="76"/>
      <c r="PB24" s="76"/>
      <c r="PC24" s="76"/>
      <c r="PD24" s="76"/>
      <c r="PE24" s="80"/>
      <c r="PF24" s="80"/>
      <c r="PG24" s="76"/>
      <c r="PH24" s="80"/>
      <c r="PI24" s="76"/>
      <c r="PJ24" s="80"/>
      <c r="PK24" s="80"/>
      <c r="PL24" s="76"/>
      <c r="PM24" s="76"/>
      <c r="PN24" s="76"/>
      <c r="PO24" s="76"/>
      <c r="PP24" s="80"/>
      <c r="PQ24" s="80"/>
      <c r="PR24" s="76"/>
      <c r="PS24" s="80"/>
      <c r="PT24" s="76"/>
      <c r="PU24" s="80"/>
      <c r="PV24" s="80"/>
      <c r="PW24" s="76"/>
      <c r="PX24" s="76"/>
      <c r="PY24" s="76"/>
      <c r="PZ24" s="76"/>
      <c r="QA24" s="80"/>
      <c r="QB24" s="80"/>
      <c r="QC24" s="76"/>
      <c r="QD24" s="80"/>
      <c r="QE24" s="76"/>
      <c r="QF24" s="80"/>
      <c r="QG24" s="80"/>
      <c r="QH24" s="76"/>
      <c r="QI24" s="76"/>
      <c r="QJ24" s="76"/>
      <c r="QK24" s="76"/>
      <c r="QL24" s="80"/>
      <c r="QM24" s="80"/>
      <c r="QN24" s="76"/>
      <c r="QO24" s="80"/>
      <c r="QP24" s="76"/>
      <c r="QQ24" s="80"/>
      <c r="QR24" s="80"/>
      <c r="QS24" s="76"/>
      <c r="QT24" s="76"/>
      <c r="QU24" s="76"/>
      <c r="QV24" s="76"/>
      <c r="QW24" s="80"/>
      <c r="QX24" s="80"/>
      <c r="QY24" s="76"/>
      <c r="QZ24" s="80"/>
      <c r="RA24" s="76"/>
      <c r="RB24" s="80"/>
      <c r="RC24" s="80"/>
      <c r="RD24" s="76"/>
      <c r="RE24" s="76"/>
      <c r="RF24" s="76"/>
      <c r="RG24" s="76"/>
      <c r="RH24" s="80"/>
      <c r="RI24" s="80"/>
      <c r="RJ24" s="76"/>
      <c r="RK24" s="80"/>
      <c r="RL24" s="76"/>
      <c r="RM24" s="80"/>
      <c r="RN24" s="80"/>
      <c r="RO24" s="76"/>
      <c r="RP24" s="76"/>
      <c r="RQ24" s="76"/>
      <c r="RR24" s="76"/>
      <c r="RS24" s="80"/>
      <c r="RT24" s="80"/>
      <c r="RU24" s="76"/>
      <c r="RV24" s="80"/>
      <c r="RW24" s="76"/>
      <c r="RX24" s="80"/>
      <c r="RY24" s="80"/>
      <c r="RZ24" s="76"/>
      <c r="SA24" s="76"/>
      <c r="SB24" s="76"/>
      <c r="SC24" s="76"/>
      <c r="SD24" s="80"/>
      <c r="SE24" s="80"/>
      <c r="SF24" s="76"/>
      <c r="SG24" s="80"/>
      <c r="SH24" s="76"/>
      <c r="SI24" s="80"/>
      <c r="SJ24" s="80"/>
      <c r="SK24" s="76"/>
      <c r="SL24" s="76"/>
      <c r="SM24" s="76"/>
      <c r="SN24" s="76"/>
      <c r="SO24" s="80"/>
      <c r="SP24" s="80"/>
      <c r="SQ24" s="76"/>
      <c r="SR24" s="80"/>
      <c r="SS24" s="76"/>
      <c r="ST24" s="80"/>
      <c r="SU24" s="80"/>
      <c r="SV24" s="76"/>
      <c r="SW24" s="76"/>
      <c r="SX24" s="76"/>
      <c r="SY24" s="76"/>
      <c r="SZ24" s="80"/>
      <c r="TA24" s="80"/>
      <c r="TB24" s="76"/>
      <c r="TC24" s="80"/>
      <c r="TD24" s="76"/>
      <c r="TE24" s="80"/>
      <c r="TF24" s="80"/>
      <c r="TG24" s="76"/>
      <c r="TH24" s="76"/>
      <c r="TI24" s="76"/>
      <c r="TJ24" s="76"/>
      <c r="TK24" s="80"/>
      <c r="TL24" s="80"/>
      <c r="TM24" s="76"/>
      <c r="TN24" s="80"/>
      <c r="TO24" s="76"/>
      <c r="TP24" s="80"/>
      <c r="TQ24" s="80"/>
      <c r="TR24" s="76"/>
      <c r="TS24" s="76"/>
      <c r="TT24" s="76"/>
      <c r="TU24" s="76"/>
      <c r="TV24" s="80"/>
      <c r="TW24" s="80"/>
      <c r="TX24" s="76"/>
      <c r="TY24" s="80"/>
      <c r="TZ24" s="76"/>
      <c r="UA24" s="80"/>
      <c r="UB24" s="80"/>
      <c r="UC24" s="76"/>
      <c r="UD24" s="76"/>
      <c r="UE24" s="76"/>
      <c r="UF24" s="76"/>
      <c r="UG24" s="80"/>
      <c r="UH24" s="80"/>
      <c r="UI24" s="76"/>
      <c r="UJ24" s="80"/>
      <c r="UK24" s="76"/>
      <c r="UL24" s="80"/>
      <c r="UM24" s="80"/>
      <c r="UN24" s="76"/>
      <c r="UO24" s="76"/>
      <c r="UP24" s="76"/>
      <c r="UQ24" s="76"/>
      <c r="UR24" s="80"/>
      <c r="US24" s="80"/>
      <c r="UT24" s="76"/>
      <c r="UU24" s="80"/>
      <c r="UV24" s="76"/>
      <c r="UW24" s="80"/>
      <c r="UX24" s="80"/>
      <c r="UY24" s="76"/>
      <c r="UZ24" s="76"/>
      <c r="VA24" s="76"/>
      <c r="VB24" s="76"/>
      <c r="VC24" s="80"/>
      <c r="VD24" s="80"/>
      <c r="VE24" s="76"/>
      <c r="VF24" s="80"/>
      <c r="VG24" s="76"/>
      <c r="VH24" s="80"/>
      <c r="VI24" s="80"/>
      <c r="VJ24" s="76"/>
      <c r="VK24" s="76"/>
      <c r="VL24" s="76"/>
      <c r="VM24" s="76"/>
      <c r="VN24" s="80"/>
      <c r="VO24" s="80"/>
      <c r="VP24" s="76"/>
      <c r="VQ24" s="80"/>
      <c r="VR24" s="76"/>
      <c r="VS24" s="80"/>
      <c r="VT24" s="80"/>
      <c r="VU24" s="76"/>
      <c r="VV24" s="76"/>
      <c r="VW24" s="76"/>
      <c r="VX24" s="76"/>
      <c r="VY24" s="80"/>
      <c r="VZ24" s="80"/>
      <c r="WA24" s="76"/>
      <c r="WB24" s="80"/>
      <c r="WC24" s="76"/>
      <c r="WD24" s="80"/>
      <c r="WE24" s="80"/>
      <c r="WF24" s="76"/>
      <c r="WG24" s="76"/>
      <c r="WH24" s="76"/>
      <c r="WI24" s="76"/>
      <c r="WJ24" s="80"/>
      <c r="WK24" s="80"/>
      <c r="WL24" s="76"/>
      <c r="WM24" s="80"/>
      <c r="WN24" s="76"/>
      <c r="WO24" s="80"/>
      <c r="WP24" s="80"/>
      <c r="WQ24" s="76"/>
      <c r="WR24" s="76"/>
      <c r="WS24" s="76"/>
      <c r="WT24" s="76"/>
      <c r="WU24" s="80"/>
      <c r="WV24" s="80"/>
      <c r="WW24" s="76"/>
      <c r="WX24" s="80"/>
      <c r="WY24" s="76"/>
      <c r="WZ24" s="80"/>
      <c r="XA24" s="80"/>
      <c r="XB24" s="76"/>
      <c r="XC24" s="76"/>
      <c r="XD24" s="76"/>
      <c r="XE24" s="76"/>
      <c r="XF24" s="80"/>
      <c r="XG24" s="80"/>
      <c r="XH24" s="76"/>
      <c r="XI24" s="80"/>
      <c r="XJ24" s="76"/>
      <c r="XK24" s="80"/>
      <c r="XL24" s="80"/>
      <c r="XM24" s="76"/>
      <c r="XN24" s="76"/>
      <c r="XO24" s="76"/>
      <c r="XP24" s="76"/>
      <c r="XQ24" s="80"/>
      <c r="XR24" s="80"/>
      <c r="XS24" s="76"/>
      <c r="XT24" s="80"/>
      <c r="XU24" s="76"/>
      <c r="XV24" s="80"/>
      <c r="XW24" s="80"/>
      <c r="XX24" s="76"/>
      <c r="XY24" s="76"/>
      <c r="XZ24" s="76"/>
      <c r="YA24" s="76"/>
      <c r="YB24" s="80"/>
      <c r="YC24" s="80"/>
      <c r="YD24" s="76"/>
      <c r="YE24" s="80"/>
      <c r="YF24" s="76"/>
      <c r="YG24" s="80"/>
      <c r="YH24" s="80"/>
      <c r="YI24" s="76"/>
      <c r="YJ24" s="76"/>
      <c r="YK24" s="76"/>
      <c r="YL24" s="76"/>
      <c r="YM24" s="80"/>
      <c r="YN24" s="80"/>
      <c r="YO24" s="76"/>
      <c r="YP24" s="80"/>
      <c r="YQ24" s="76"/>
      <c r="YR24" s="80"/>
      <c r="YS24" s="80"/>
      <c r="YT24" s="76"/>
      <c r="YU24" s="76"/>
      <c r="YV24" s="76"/>
      <c r="YW24" s="76"/>
      <c r="YX24" s="80"/>
      <c r="YY24" s="80"/>
      <c r="YZ24" s="76"/>
      <c r="ZA24" s="80"/>
      <c r="ZB24" s="76"/>
      <c r="ZC24" s="80"/>
      <c r="ZD24" s="80"/>
      <c r="ZE24" s="76"/>
      <c r="ZF24" s="76"/>
      <c r="ZG24" s="76"/>
      <c r="ZH24" s="76"/>
      <c r="ZI24" s="80"/>
      <c r="ZJ24" s="80"/>
      <c r="ZK24" s="76"/>
      <c r="ZL24" s="80"/>
      <c r="ZM24" s="76"/>
      <c r="ZN24" s="80"/>
      <c r="ZO24" s="80"/>
      <c r="ZP24" s="76"/>
      <c r="ZQ24" s="76"/>
      <c r="ZR24" s="76"/>
      <c r="ZS24" s="76"/>
      <c r="ZT24" s="80"/>
      <c r="ZU24" s="80"/>
      <c r="ZV24" s="76"/>
      <c r="ZW24" s="80"/>
      <c r="ZX24" s="76"/>
      <c r="ZY24" s="80"/>
      <c r="ZZ24" s="80"/>
      <c r="AAA24" s="76"/>
      <c r="AAB24" s="76"/>
      <c r="AAC24" s="76"/>
      <c r="AAD24" s="76"/>
      <c r="AAE24" s="80"/>
      <c r="AAF24" s="80"/>
      <c r="AAG24" s="76"/>
      <c r="AAH24" s="80"/>
      <c r="AAI24" s="76"/>
      <c r="AAJ24" s="80"/>
      <c r="AAK24" s="80"/>
      <c r="AAL24" s="76"/>
      <c r="AAM24" s="76"/>
      <c r="AAN24" s="76"/>
      <c r="AAO24" s="76"/>
      <c r="AAP24" s="80"/>
      <c r="AAQ24" s="80"/>
      <c r="AAR24" s="76"/>
      <c r="AAS24" s="80"/>
      <c r="AAT24" s="76"/>
      <c r="AAU24" s="80"/>
      <c r="AAV24" s="80"/>
      <c r="AAW24" s="76"/>
      <c r="AAX24" s="76"/>
      <c r="AAY24" s="76"/>
      <c r="AAZ24" s="76"/>
      <c r="ABA24" s="80"/>
      <c r="ABB24" s="80"/>
      <c r="ABC24" s="76"/>
      <c r="ABD24" s="80"/>
      <c r="ABE24" s="76"/>
      <c r="ABF24" s="80"/>
      <c r="ABG24" s="80"/>
      <c r="ABH24" s="76"/>
      <c r="ABI24" s="76"/>
      <c r="ABJ24" s="76"/>
      <c r="ABK24" s="76"/>
      <c r="ABL24" s="80"/>
      <c r="ABM24" s="80"/>
      <c r="ABN24" s="76"/>
      <c r="ABO24" s="80"/>
      <c r="ABP24" s="76"/>
      <c r="ABQ24" s="80"/>
      <c r="ABR24" s="80"/>
      <c r="ABS24" s="76"/>
      <c r="ABT24" s="76"/>
      <c r="ABU24" s="76"/>
      <c r="ABV24" s="76"/>
      <c r="ABW24" s="80"/>
      <c r="ABX24" s="80"/>
      <c r="ABY24" s="76"/>
      <c r="ABZ24" s="80"/>
      <c r="ACA24" s="76"/>
      <c r="ACB24" s="80"/>
      <c r="ACC24" s="80"/>
      <c r="ACD24" s="76"/>
      <c r="ACE24" s="76"/>
      <c r="ACF24" s="76"/>
      <c r="ACG24" s="76"/>
      <c r="ACH24" s="80"/>
      <c r="ACI24" s="80"/>
      <c r="ACJ24" s="76"/>
      <c r="ACK24" s="80"/>
      <c r="ACL24" s="76"/>
      <c r="ACM24" s="80"/>
      <c r="ACN24" s="80"/>
      <c r="ACO24" s="76"/>
      <c r="ACP24" s="76"/>
      <c r="ACQ24" s="76"/>
      <c r="ACR24" s="76"/>
      <c r="ACS24" s="80"/>
      <c r="ACT24" s="80"/>
      <c r="ACU24" s="76"/>
      <c r="ACV24" s="80"/>
      <c r="ACW24" s="76"/>
      <c r="ACX24" s="80"/>
      <c r="ACY24" s="80"/>
      <c r="ACZ24" s="76"/>
      <c r="ADA24" s="76"/>
      <c r="ADB24" s="76"/>
      <c r="ADC24" s="76"/>
      <c r="ADD24" s="80"/>
      <c r="ADE24" s="80"/>
      <c r="ADF24" s="76"/>
      <c r="ADG24" s="80"/>
      <c r="ADH24" s="76"/>
      <c r="ADI24" s="80"/>
      <c r="ADJ24" s="80"/>
      <c r="ADK24" s="76"/>
      <c r="ADL24" s="76"/>
      <c r="ADM24" s="76"/>
      <c r="ADN24" s="76"/>
      <c r="ADO24" s="80"/>
      <c r="ADP24" s="80"/>
      <c r="ADQ24" s="76"/>
      <c r="ADR24" s="80"/>
      <c r="ADS24" s="76"/>
      <c r="ADT24" s="80"/>
      <c r="ADU24" s="80"/>
      <c r="ADV24" s="76"/>
      <c r="ADW24" s="76"/>
      <c r="ADX24" s="76"/>
      <c r="ADY24" s="76"/>
      <c r="ADZ24" s="80"/>
      <c r="AEA24" s="80"/>
      <c r="AEB24" s="76"/>
      <c r="AEC24" s="80"/>
      <c r="AED24" s="76"/>
      <c r="AEE24" s="80"/>
      <c r="AEF24" s="80"/>
      <c r="AEG24" s="76"/>
      <c r="AEH24" s="76"/>
      <c r="AEI24" s="76"/>
      <c r="AEJ24" s="76"/>
      <c r="AEK24" s="80"/>
      <c r="AEL24" s="80"/>
      <c r="AEM24" s="76"/>
      <c r="AEN24" s="80"/>
      <c r="AEO24" s="76"/>
      <c r="AEP24" s="80"/>
      <c r="AEQ24" s="80"/>
      <c r="AER24" s="76"/>
      <c r="AES24" s="76"/>
      <c r="AET24" s="76"/>
      <c r="AEU24" s="76"/>
      <c r="AEV24" s="80"/>
      <c r="AEW24" s="80"/>
      <c r="AEX24" s="76"/>
      <c r="AEY24" s="80"/>
      <c r="AEZ24" s="76"/>
      <c r="AFA24" s="80"/>
      <c r="AFB24" s="80"/>
      <c r="AFC24" s="76"/>
      <c r="AFD24" s="76"/>
      <c r="AFE24" s="76"/>
      <c r="AFF24" s="76"/>
      <c r="AFG24" s="80"/>
      <c r="AFH24" s="80"/>
      <c r="AFI24" s="76"/>
      <c r="AFJ24" s="80"/>
      <c r="AFK24" s="76"/>
      <c r="AFL24" s="80"/>
      <c r="AFM24" s="80"/>
      <c r="AFN24" s="76"/>
      <c r="AFO24" s="76"/>
      <c r="AFP24" s="76"/>
      <c r="AFQ24" s="76"/>
      <c r="AFR24" s="80"/>
      <c r="AFS24" s="80"/>
      <c r="AFT24" s="76"/>
      <c r="AFU24" s="80"/>
      <c r="AFV24" s="76"/>
      <c r="AFW24" s="80"/>
      <c r="AFX24" s="80"/>
      <c r="AFY24" s="76"/>
      <c r="AFZ24" s="76"/>
      <c r="AGA24" s="76"/>
      <c r="AGB24" s="76"/>
      <c r="AGC24" s="80"/>
      <c r="AGD24" s="80"/>
      <c r="AGE24" s="76"/>
      <c r="AGF24" s="80"/>
      <c r="AGG24" s="76"/>
      <c r="AGH24" s="80"/>
      <c r="AGI24" s="80"/>
      <c r="AGJ24" s="76"/>
      <c r="AGK24" s="76"/>
      <c r="AGL24" s="76"/>
      <c r="AGM24" s="76"/>
      <c r="AGN24" s="80"/>
      <c r="AGO24" s="80"/>
      <c r="AGP24" s="76"/>
      <c r="AGQ24" s="80"/>
      <c r="AGR24" s="76"/>
      <c r="AGS24" s="80"/>
      <c r="AGT24" s="80"/>
      <c r="AGU24" s="76"/>
      <c r="AGV24" s="76"/>
      <c r="AGW24" s="76"/>
      <c r="AGX24" s="76"/>
      <c r="AGY24" s="80"/>
      <c r="AGZ24" s="80"/>
      <c r="AHA24" s="76"/>
      <c r="AHB24" s="80"/>
      <c r="AHC24" s="76"/>
      <c r="AHD24" s="80"/>
      <c r="AHE24" s="80"/>
      <c r="AHF24" s="76"/>
      <c r="AHG24" s="76"/>
      <c r="AHH24" s="76"/>
      <c r="AHI24" s="76"/>
      <c r="AHJ24" s="80"/>
      <c r="AHK24" s="80"/>
      <c r="AHL24" s="76"/>
      <c r="AHM24" s="80"/>
      <c r="AHN24" s="76"/>
      <c r="AHO24" s="80"/>
      <c r="AHP24" s="80"/>
      <c r="AHQ24" s="76"/>
      <c r="AHR24" s="76"/>
      <c r="AHS24" s="76"/>
      <c r="AHT24" s="76"/>
      <c r="AHU24" s="80"/>
      <c r="AHV24" s="80"/>
      <c r="AHW24" s="76"/>
      <c r="AHX24" s="80"/>
      <c r="AHY24" s="76"/>
      <c r="AHZ24" s="80"/>
      <c r="AIA24" s="80"/>
      <c r="AIB24" s="76"/>
      <c r="AIC24" s="76"/>
      <c r="AID24" s="76"/>
      <c r="AIE24" s="76"/>
      <c r="AIF24" s="80"/>
      <c r="AIG24" s="80"/>
      <c r="AIH24" s="76"/>
      <c r="AII24" s="80"/>
      <c r="AIJ24" s="76"/>
      <c r="AIK24" s="80"/>
      <c r="AIL24" s="80"/>
      <c r="AIM24" s="76"/>
      <c r="AIN24" s="76"/>
      <c r="AIO24" s="76"/>
      <c r="AIP24" s="76"/>
      <c r="AIQ24" s="80"/>
      <c r="AIR24" s="80"/>
      <c r="AIS24" s="76"/>
      <c r="AIT24" s="80"/>
      <c r="AIU24" s="76"/>
      <c r="AIV24" s="80"/>
      <c r="AIW24" s="80"/>
      <c r="AIX24" s="76"/>
      <c r="AIY24" s="76"/>
      <c r="AIZ24" s="76"/>
      <c r="AJA24" s="76"/>
      <c r="AJB24" s="80"/>
      <c r="AJC24" s="80"/>
      <c r="AJD24" s="76"/>
      <c r="AJE24" s="80"/>
      <c r="AJF24" s="76"/>
      <c r="AJG24" s="80"/>
      <c r="AJH24" s="80"/>
      <c r="AJI24" s="76"/>
      <c r="AJJ24" s="76"/>
      <c r="AJK24" s="76"/>
      <c r="AJL24" s="76"/>
      <c r="AJM24" s="80"/>
      <c r="AJN24" s="80"/>
      <c r="AJO24" s="76"/>
      <c r="AJP24" s="80"/>
      <c r="AJQ24" s="76"/>
      <c r="AJR24" s="80"/>
      <c r="AJS24" s="80"/>
      <c r="AJT24" s="76"/>
      <c r="AJU24" s="76"/>
      <c r="AJV24" s="76"/>
      <c r="AJW24" s="76"/>
      <c r="AJX24" s="80"/>
      <c r="AJY24" s="80"/>
      <c r="AJZ24" s="76"/>
      <c r="AKA24" s="80"/>
      <c r="AKB24" s="76"/>
      <c r="AKC24" s="80"/>
      <c r="AKD24" s="80"/>
      <c r="AKE24" s="76"/>
      <c r="AKF24" s="76"/>
      <c r="AKG24" s="76"/>
      <c r="AKH24" s="76"/>
      <c r="AKI24" s="80"/>
      <c r="AKJ24" s="80"/>
      <c r="AKK24" s="76"/>
      <c r="AKL24" s="80"/>
      <c r="AKM24" s="76"/>
      <c r="AKN24" s="80"/>
      <c r="AKO24" s="80"/>
      <c r="AKP24" s="76"/>
      <c r="AKQ24" s="76"/>
      <c r="AKR24" s="76"/>
      <c r="AKS24" s="76"/>
      <c r="AKT24" s="80"/>
      <c r="AKU24" s="80"/>
      <c r="AKV24" s="76"/>
      <c r="AKW24" s="80"/>
      <c r="AKX24" s="76"/>
      <c r="AKY24" s="80"/>
      <c r="AKZ24" s="80"/>
      <c r="ALA24" s="76"/>
      <c r="ALB24" s="76"/>
      <c r="ALC24" s="76"/>
      <c r="ALD24" s="76"/>
      <c r="ALE24" s="80"/>
      <c r="ALF24" s="80"/>
      <c r="ALG24" s="76"/>
      <c r="ALH24" s="80"/>
      <c r="ALI24" s="76"/>
      <c r="ALJ24" s="80"/>
      <c r="ALK24" s="80"/>
      <c r="ALL24" s="76"/>
      <c r="ALM24" s="76"/>
      <c r="ALN24" s="76"/>
      <c r="ALO24" s="76"/>
      <c r="ALP24" s="80"/>
      <c r="ALQ24" s="80"/>
      <c r="ALR24" s="76"/>
      <c r="ALS24" s="80"/>
      <c r="ALT24" s="76"/>
      <c r="ALU24" s="80"/>
      <c r="ALV24" s="80"/>
      <c r="ALW24" s="76"/>
      <c r="ALX24" s="76"/>
      <c r="ALY24" s="76"/>
      <c r="ALZ24" s="76"/>
      <c r="AMA24" s="80"/>
      <c r="AMB24" s="80"/>
      <c r="AMC24" s="76"/>
      <c r="AMD24" s="80"/>
      <c r="AME24" s="76"/>
      <c r="AMF24" s="80"/>
      <c r="AMG24" s="80"/>
      <c r="AMH24" s="76"/>
      <c r="AMI24" s="76"/>
      <c r="AMJ24" s="76"/>
      <c r="AMK24" s="76"/>
      <c r="AML24" s="80"/>
      <c r="AMM24" s="80"/>
      <c r="AMN24" s="76"/>
      <c r="AMO24" s="80"/>
      <c r="AMP24" s="76"/>
      <c r="AMQ24" s="80"/>
      <c r="AMR24" s="80"/>
      <c r="AMS24" s="76"/>
      <c r="AMT24" s="76"/>
      <c r="AMU24" s="76"/>
      <c r="AMV24" s="76"/>
      <c r="AMW24" s="80"/>
      <c r="AMX24" s="80"/>
      <c r="AMY24" s="76"/>
      <c r="AMZ24" s="80"/>
      <c r="ANA24" s="76"/>
      <c r="ANB24" s="80"/>
      <c r="ANC24" s="80"/>
      <c r="AND24" s="76"/>
      <c r="ANE24" s="76"/>
      <c r="ANF24" s="76"/>
      <c r="ANG24" s="76"/>
      <c r="ANH24" s="80"/>
      <c r="ANI24" s="80"/>
      <c r="ANJ24" s="76"/>
      <c r="ANK24" s="80"/>
      <c r="ANL24" s="76"/>
      <c r="ANM24" s="80"/>
      <c r="ANN24" s="80"/>
      <c r="ANO24" s="76"/>
      <c r="ANP24" s="76"/>
      <c r="ANQ24" s="76"/>
      <c r="ANR24" s="76"/>
      <c r="ANS24" s="80"/>
      <c r="ANT24" s="80"/>
      <c r="ANU24" s="76"/>
      <c r="ANV24" s="80"/>
      <c r="ANW24" s="76"/>
      <c r="ANX24" s="80"/>
      <c r="ANY24" s="80"/>
      <c r="ANZ24" s="76"/>
      <c r="AOA24" s="76"/>
      <c r="AOB24" s="76"/>
      <c r="AOC24" s="76"/>
      <c r="AOD24" s="80"/>
      <c r="AOE24" s="80"/>
      <c r="AOF24" s="76"/>
      <c r="AOG24" s="80"/>
      <c r="AOH24" s="76"/>
      <c r="AOI24" s="80"/>
      <c r="AOJ24" s="80"/>
      <c r="AOK24" s="76"/>
      <c r="AOL24" s="76"/>
      <c r="AOM24" s="76"/>
      <c r="AON24" s="76"/>
      <c r="AOO24" s="80"/>
      <c r="AOP24" s="80"/>
      <c r="AOQ24" s="76"/>
      <c r="AOR24" s="80"/>
      <c r="AOS24" s="76"/>
      <c r="AOT24" s="80"/>
      <c r="AOU24" s="80"/>
      <c r="AOV24" s="76"/>
      <c r="AOW24" s="76"/>
      <c r="AOX24" s="76"/>
      <c r="AOY24" s="76"/>
      <c r="AOZ24" s="80"/>
      <c r="APA24" s="80"/>
      <c r="APB24" s="76"/>
      <c r="APC24" s="80"/>
      <c r="APD24" s="76"/>
      <c r="APE24" s="80"/>
      <c r="APF24" s="80"/>
      <c r="APG24" s="76"/>
      <c r="APH24" s="76"/>
      <c r="API24" s="76"/>
      <c r="APJ24" s="76"/>
      <c r="APK24" s="80"/>
      <c r="APL24" s="80"/>
      <c r="APM24" s="76"/>
      <c r="APN24" s="80"/>
      <c r="APO24" s="76"/>
      <c r="APP24" s="80"/>
      <c r="APQ24" s="80"/>
      <c r="APR24" s="76"/>
      <c r="APS24" s="76"/>
      <c r="APT24" s="76"/>
      <c r="APU24" s="76"/>
      <c r="APV24" s="80"/>
      <c r="APW24" s="80"/>
      <c r="APX24" s="76"/>
      <c r="APY24" s="80"/>
      <c r="APZ24" s="76"/>
      <c r="AQA24" s="80"/>
      <c r="AQB24" s="80"/>
      <c r="AQC24" s="76"/>
      <c r="AQD24" s="76"/>
      <c r="AQE24" s="76"/>
      <c r="AQF24" s="76"/>
      <c r="AQG24" s="80"/>
      <c r="AQH24" s="80"/>
      <c r="AQI24" s="76"/>
      <c r="AQJ24" s="80"/>
      <c r="AQK24" s="76"/>
      <c r="AQL24" s="80"/>
      <c r="AQM24" s="80"/>
      <c r="AQN24" s="76"/>
      <c r="AQO24" s="76"/>
      <c r="AQP24" s="76"/>
      <c r="AQQ24" s="76"/>
      <c r="AQR24" s="80"/>
      <c r="AQS24" s="80"/>
      <c r="AQT24" s="76"/>
      <c r="AQU24" s="80"/>
      <c r="AQV24" s="76"/>
      <c r="AQW24" s="80"/>
      <c r="AQX24" s="80"/>
      <c r="AQY24" s="76"/>
      <c r="AQZ24" s="76"/>
      <c r="ARA24" s="76"/>
      <c r="ARB24" s="76"/>
      <c r="ARC24" s="80"/>
      <c r="ARD24" s="80"/>
      <c r="ARE24" s="76"/>
      <c r="ARF24" s="80"/>
      <c r="ARG24" s="76"/>
      <c r="ARH24" s="80"/>
      <c r="ARI24" s="80"/>
      <c r="ARJ24" s="76"/>
      <c r="ARK24" s="76"/>
      <c r="ARL24" s="76"/>
      <c r="ARM24" s="76"/>
      <c r="ARN24" s="80"/>
      <c r="ARO24" s="80"/>
      <c r="ARP24" s="76"/>
      <c r="ARQ24" s="80"/>
      <c r="ARR24" s="76"/>
      <c r="ARS24" s="80"/>
      <c r="ART24" s="80"/>
      <c r="ARU24" s="76"/>
      <c r="ARV24" s="76"/>
      <c r="ARW24" s="76"/>
      <c r="ARX24" s="76"/>
      <c r="ARY24" s="80"/>
      <c r="ARZ24" s="80"/>
      <c r="ASA24" s="76"/>
      <c r="ASB24" s="80"/>
      <c r="ASC24" s="76"/>
      <c r="ASD24" s="80"/>
      <c r="ASE24" s="80"/>
      <c r="ASF24" s="76"/>
      <c r="ASG24" s="76"/>
      <c r="ASH24" s="76"/>
      <c r="ASI24" s="76"/>
      <c r="ASJ24" s="80"/>
      <c r="ASK24" s="80"/>
      <c r="ASL24" s="76"/>
      <c r="ASM24" s="80"/>
      <c r="ASN24" s="76"/>
      <c r="ASO24" s="80"/>
      <c r="ASP24" s="80"/>
      <c r="ASQ24" s="76"/>
      <c r="ASR24" s="76"/>
      <c r="ASS24" s="76"/>
      <c r="AST24" s="76"/>
      <c r="ASU24" s="80"/>
      <c r="ASV24" s="80"/>
      <c r="ASW24" s="76"/>
      <c r="ASX24" s="80"/>
      <c r="ASY24" s="76"/>
      <c r="ASZ24" s="80"/>
      <c r="ATA24" s="80"/>
      <c r="ATB24" s="76"/>
      <c r="ATC24" s="76"/>
      <c r="ATD24" s="76"/>
      <c r="ATE24" s="76"/>
      <c r="ATF24" s="80"/>
      <c r="ATG24" s="80"/>
      <c r="ATH24" s="76"/>
      <c r="ATI24" s="80"/>
      <c r="ATJ24" s="76"/>
      <c r="ATK24" s="80"/>
      <c r="ATL24" s="80"/>
      <c r="ATM24" s="76"/>
      <c r="ATN24" s="76"/>
      <c r="ATO24" s="76"/>
      <c r="ATP24" s="76"/>
      <c r="ATQ24" s="80"/>
      <c r="ATR24" s="80"/>
      <c r="ATS24" s="76"/>
      <c r="ATT24" s="80"/>
      <c r="ATU24" s="76"/>
      <c r="ATV24" s="80"/>
      <c r="ATW24" s="80"/>
      <c r="ATX24" s="76"/>
      <c r="ATY24" s="76"/>
      <c r="ATZ24" s="76"/>
      <c r="AUA24" s="76"/>
      <c r="AUB24" s="80"/>
      <c r="AUC24" s="80"/>
      <c r="AUD24" s="76"/>
      <c r="AUE24" s="80"/>
      <c r="AUF24" s="76"/>
      <c r="AUG24" s="80"/>
      <c r="AUH24" s="80"/>
      <c r="AUI24" s="76"/>
      <c r="AUJ24" s="76"/>
      <c r="AUK24" s="76"/>
      <c r="AUL24" s="76"/>
      <c r="AUM24" s="80"/>
      <c r="AUN24" s="80"/>
      <c r="AUO24" s="76"/>
      <c r="AUP24" s="80"/>
      <c r="AUQ24" s="76"/>
      <c r="AUR24" s="80"/>
      <c r="AUS24" s="80"/>
      <c r="AUT24" s="76"/>
      <c r="AUU24" s="76"/>
      <c r="AUV24" s="76"/>
      <c r="AUW24" s="76"/>
      <c r="AUX24" s="80"/>
      <c r="AUY24" s="80"/>
      <c r="AUZ24" s="76"/>
      <c r="AVA24" s="80"/>
      <c r="AVB24" s="76"/>
      <c r="AVC24" s="80"/>
      <c r="AVD24" s="80"/>
      <c r="AVE24" s="76"/>
      <c r="AVF24" s="76"/>
      <c r="AVG24" s="76"/>
      <c r="AVH24" s="76"/>
      <c r="AVI24" s="80"/>
      <c r="AVJ24" s="80"/>
      <c r="AVK24" s="76"/>
      <c r="AVL24" s="80"/>
      <c r="AVM24" s="76"/>
      <c r="AVN24" s="80"/>
      <c r="AVO24" s="80"/>
      <c r="AVP24" s="76"/>
      <c r="AVQ24" s="76"/>
      <c r="AVR24" s="76"/>
      <c r="AVS24" s="76"/>
      <c r="AVT24" s="80"/>
      <c r="AVU24" s="80"/>
      <c r="AVV24" s="76"/>
      <c r="AVW24" s="80"/>
      <c r="AVX24" s="76"/>
      <c r="AVY24" s="80"/>
      <c r="AVZ24" s="80"/>
      <c r="AWA24" s="76"/>
      <c r="AWB24" s="76"/>
      <c r="AWC24" s="76"/>
      <c r="AWD24" s="76"/>
      <c r="AWE24" s="80"/>
      <c r="AWF24" s="80"/>
      <c r="AWG24" s="76"/>
      <c r="AWH24" s="80"/>
      <c r="AWI24" s="76"/>
      <c r="AWJ24" s="80"/>
      <c r="AWK24" s="80"/>
      <c r="AWL24" s="76"/>
      <c r="AWM24" s="76"/>
      <c r="AWN24" s="76"/>
      <c r="AWO24" s="76"/>
      <c r="AWP24" s="80"/>
      <c r="AWQ24" s="80"/>
      <c r="AWR24" s="76"/>
      <c r="AWS24" s="80"/>
      <c r="AWT24" s="76"/>
      <c r="AWU24" s="80"/>
      <c r="AWV24" s="80"/>
      <c r="AWW24" s="76"/>
      <c r="AWX24" s="76"/>
      <c r="AWY24" s="76"/>
      <c r="AWZ24" s="76"/>
      <c r="AXA24" s="80"/>
      <c r="AXB24" s="80"/>
      <c r="AXC24" s="76"/>
      <c r="AXD24" s="80"/>
      <c r="AXE24" s="76"/>
      <c r="AXF24" s="80"/>
      <c r="AXG24" s="80"/>
      <c r="AXH24" s="76"/>
      <c r="AXI24" s="76"/>
      <c r="AXJ24" s="76"/>
      <c r="AXK24" s="76"/>
      <c r="AXL24" s="80"/>
      <c r="AXM24" s="80"/>
      <c r="AXN24" s="76"/>
      <c r="AXO24" s="80"/>
      <c r="AXP24" s="76"/>
      <c r="AXQ24" s="80"/>
      <c r="AXR24" s="80"/>
      <c r="AXS24" s="76"/>
      <c r="AXT24" s="76"/>
      <c r="AXU24" s="76"/>
      <c r="AXV24" s="76"/>
      <c r="AXW24" s="80"/>
      <c r="AXX24" s="80"/>
      <c r="AXY24" s="76"/>
      <c r="AXZ24" s="80"/>
      <c r="AYA24" s="76"/>
      <c r="AYB24" s="80"/>
      <c r="AYC24" s="80"/>
      <c r="AYD24" s="76"/>
      <c r="AYE24" s="76"/>
      <c r="AYF24" s="76"/>
      <c r="AYG24" s="76"/>
      <c r="AYH24" s="80"/>
      <c r="AYI24" s="80"/>
      <c r="AYJ24" s="76"/>
      <c r="AYK24" s="80"/>
      <c r="AYL24" s="76"/>
      <c r="AYM24" s="80"/>
      <c r="AYN24" s="80"/>
      <c r="AYO24" s="76"/>
      <c r="AYP24" s="76"/>
      <c r="AYQ24" s="76"/>
      <c r="AYR24" s="76"/>
      <c r="AYS24" s="80"/>
      <c r="AYT24" s="80"/>
      <c r="AYU24" s="76"/>
      <c r="AYV24" s="80"/>
      <c r="AYW24" s="76"/>
      <c r="AYX24" s="80"/>
      <c r="AYY24" s="80"/>
      <c r="AYZ24" s="76"/>
      <c r="AZA24" s="76"/>
      <c r="AZB24" s="76"/>
      <c r="AZC24" s="76"/>
      <c r="AZD24" s="80"/>
      <c r="AZE24" s="80"/>
      <c r="AZF24" s="76"/>
      <c r="AZG24" s="80"/>
      <c r="AZH24" s="76"/>
      <c r="AZI24" s="80"/>
      <c r="AZJ24" s="80"/>
      <c r="AZK24" s="76"/>
      <c r="AZL24" s="76"/>
      <c r="AZM24" s="76"/>
      <c r="AZN24" s="76"/>
      <c r="AZO24" s="80"/>
      <c r="AZP24" s="80"/>
      <c r="AZQ24" s="76"/>
      <c r="AZR24" s="80"/>
      <c r="AZS24" s="76"/>
      <c r="AZT24" s="80"/>
      <c r="AZU24" s="80"/>
      <c r="AZV24" s="76"/>
      <c r="AZW24" s="76"/>
      <c r="AZX24" s="76"/>
      <c r="AZY24" s="76"/>
      <c r="AZZ24" s="80"/>
      <c r="BAA24" s="80"/>
      <c r="BAB24" s="76"/>
      <c r="BAC24" s="80"/>
      <c r="BAD24" s="76"/>
      <c r="BAE24" s="80"/>
      <c r="BAF24" s="80"/>
      <c r="BAG24" s="76"/>
      <c r="BAH24" s="76"/>
      <c r="BAI24" s="76"/>
      <c r="BAJ24" s="76"/>
      <c r="BAK24" s="80"/>
      <c r="BAL24" s="80"/>
      <c r="BAM24" s="76"/>
      <c r="BAN24" s="80"/>
      <c r="BAO24" s="76"/>
      <c r="BAP24" s="80"/>
      <c r="BAQ24" s="80"/>
      <c r="BAR24" s="76"/>
      <c r="BAS24" s="76"/>
      <c r="BAT24" s="76"/>
      <c r="BAU24" s="76"/>
      <c r="BAV24" s="80"/>
      <c r="BAW24" s="80"/>
      <c r="BAX24" s="76"/>
      <c r="BAY24" s="80"/>
      <c r="BAZ24" s="76"/>
      <c r="BBA24" s="80"/>
      <c r="BBB24" s="80"/>
      <c r="BBC24" s="76"/>
      <c r="BBD24" s="76"/>
      <c r="BBE24" s="76"/>
      <c r="BBF24" s="76"/>
      <c r="BBG24" s="80"/>
      <c r="BBH24" s="80"/>
      <c r="BBI24" s="76"/>
      <c r="BBJ24" s="80"/>
      <c r="BBK24" s="76"/>
      <c r="BBL24" s="80"/>
      <c r="BBM24" s="80"/>
      <c r="BBN24" s="76"/>
      <c r="BBO24" s="76"/>
      <c r="BBP24" s="76"/>
      <c r="BBQ24" s="76"/>
      <c r="BBR24" s="80"/>
      <c r="BBS24" s="80"/>
      <c r="BBT24" s="76"/>
      <c r="BBU24" s="80"/>
      <c r="BBV24" s="76"/>
      <c r="BBW24" s="80"/>
      <c r="BBX24" s="80"/>
      <c r="BBY24" s="76"/>
      <c r="BBZ24" s="76"/>
      <c r="BCA24" s="76"/>
      <c r="BCB24" s="76"/>
      <c r="BCC24" s="80"/>
      <c r="BCD24" s="80"/>
      <c r="BCE24" s="76"/>
      <c r="BCF24" s="80"/>
      <c r="BCG24" s="76"/>
      <c r="BCH24" s="80"/>
      <c r="BCI24" s="80"/>
      <c r="BCJ24" s="76"/>
      <c r="BCK24" s="76"/>
      <c r="BCL24" s="76"/>
      <c r="BCM24" s="76"/>
      <c r="BCN24" s="80"/>
      <c r="BCO24" s="80"/>
      <c r="BCP24" s="76"/>
      <c r="BCQ24" s="80"/>
      <c r="BCR24" s="76"/>
      <c r="BCS24" s="80"/>
      <c r="BCT24" s="80"/>
      <c r="BCU24" s="76"/>
      <c r="BCV24" s="76"/>
      <c r="BCW24" s="76"/>
      <c r="BCX24" s="76"/>
      <c r="BCY24" s="80"/>
      <c r="BCZ24" s="80"/>
      <c r="BDA24" s="76"/>
      <c r="BDB24" s="80"/>
      <c r="BDC24" s="76"/>
      <c r="BDD24" s="80"/>
      <c r="BDE24" s="80"/>
      <c r="BDF24" s="76"/>
      <c r="BDG24" s="76"/>
      <c r="BDH24" s="76"/>
      <c r="BDI24" s="76"/>
      <c r="BDJ24" s="80"/>
      <c r="BDK24" s="80"/>
      <c r="BDL24" s="76"/>
      <c r="BDM24" s="80"/>
      <c r="BDN24" s="76"/>
      <c r="BDO24" s="80"/>
      <c r="BDP24" s="80"/>
      <c r="BDQ24" s="76"/>
      <c r="BDR24" s="76"/>
      <c r="BDS24" s="76"/>
      <c r="BDT24" s="76"/>
      <c r="BDU24" s="80"/>
      <c r="BDV24" s="80"/>
      <c r="BDW24" s="76"/>
      <c r="BDX24" s="80"/>
      <c r="BDY24" s="76"/>
      <c r="BDZ24" s="80"/>
      <c r="BEA24" s="80"/>
      <c r="BEB24" s="76"/>
      <c r="BEC24" s="76"/>
      <c r="BED24" s="76"/>
      <c r="BEE24" s="76"/>
      <c r="BEF24" s="80"/>
      <c r="BEG24" s="80"/>
      <c r="BEH24" s="76"/>
      <c r="BEI24" s="80"/>
      <c r="BEJ24" s="76"/>
      <c r="BEK24" s="80"/>
      <c r="BEL24" s="80"/>
      <c r="BEM24" s="76"/>
      <c r="BEN24" s="76"/>
      <c r="BEO24" s="76"/>
      <c r="BEP24" s="76"/>
      <c r="BEQ24" s="80"/>
      <c r="BER24" s="80"/>
      <c r="BES24" s="76"/>
      <c r="BET24" s="80"/>
      <c r="BEU24" s="76"/>
      <c r="BEV24" s="80"/>
      <c r="BEW24" s="80"/>
      <c r="BEX24" s="76"/>
      <c r="BEY24" s="76"/>
      <c r="BEZ24" s="76"/>
      <c r="BFA24" s="76"/>
      <c r="BFB24" s="80"/>
      <c r="BFC24" s="80"/>
      <c r="BFD24" s="76"/>
      <c r="BFE24" s="80"/>
      <c r="BFF24" s="76"/>
      <c r="BFG24" s="80"/>
      <c r="BFH24" s="80"/>
      <c r="BFI24" s="76"/>
      <c r="BFJ24" s="76"/>
      <c r="BFK24" s="76"/>
      <c r="BFL24" s="76"/>
      <c r="BFM24" s="80"/>
      <c r="BFN24" s="80"/>
      <c r="BFO24" s="76"/>
      <c r="BFP24" s="80"/>
      <c r="BFQ24" s="76"/>
      <c r="BFR24" s="80"/>
      <c r="BFS24" s="80"/>
      <c r="BFT24" s="76"/>
      <c r="BFU24" s="76"/>
      <c r="BFV24" s="76"/>
      <c r="BFW24" s="76"/>
      <c r="BFX24" s="80"/>
      <c r="BFY24" s="80"/>
      <c r="BFZ24" s="76"/>
      <c r="BGA24" s="80"/>
      <c r="BGB24" s="76"/>
      <c r="BGC24" s="80"/>
      <c r="BGD24" s="80"/>
      <c r="BGE24" s="76"/>
      <c r="BGF24" s="76"/>
      <c r="BGG24" s="76"/>
      <c r="BGH24" s="76"/>
      <c r="BGI24" s="80"/>
      <c r="BGJ24" s="80"/>
      <c r="BGK24" s="76"/>
      <c r="BGL24" s="80"/>
      <c r="BGM24" s="76"/>
      <c r="BGN24" s="80"/>
      <c r="BGO24" s="80"/>
      <c r="BGP24" s="76"/>
      <c r="BGQ24" s="76"/>
      <c r="BGR24" s="76"/>
      <c r="BGS24" s="76"/>
      <c r="BGT24" s="80"/>
      <c r="BGU24" s="80"/>
      <c r="BGV24" s="76"/>
      <c r="BGW24" s="80"/>
      <c r="BGX24" s="76"/>
      <c r="BGY24" s="80"/>
      <c r="BGZ24" s="80"/>
      <c r="BHA24" s="76"/>
      <c r="BHB24" s="76"/>
      <c r="BHC24" s="76"/>
      <c r="BHD24" s="76"/>
      <c r="BHE24" s="80"/>
      <c r="BHF24" s="80"/>
      <c r="BHG24" s="76"/>
      <c r="BHH24" s="80"/>
      <c r="BHI24" s="76"/>
      <c r="BHJ24" s="80"/>
      <c r="BHK24" s="80"/>
      <c r="BHL24" s="76"/>
      <c r="BHM24" s="76"/>
      <c r="BHN24" s="76"/>
      <c r="BHO24" s="76"/>
      <c r="BHP24" s="80"/>
      <c r="BHQ24" s="80"/>
      <c r="BHR24" s="76"/>
      <c r="BHS24" s="80"/>
      <c r="BHT24" s="76"/>
      <c r="BHU24" s="80"/>
      <c r="BHV24" s="80"/>
      <c r="BHW24" s="76"/>
      <c r="BHX24" s="76"/>
      <c r="BHY24" s="76"/>
      <c r="BHZ24" s="76"/>
      <c r="BIA24" s="80"/>
      <c r="BIB24" s="80"/>
      <c r="BIC24" s="76"/>
      <c r="BID24" s="80"/>
      <c r="BIE24" s="76"/>
      <c r="BIF24" s="80"/>
      <c r="BIG24" s="80"/>
      <c r="BIH24" s="76"/>
      <c r="BII24" s="76"/>
      <c r="BIJ24" s="76"/>
      <c r="BIK24" s="76"/>
      <c r="BIL24" s="80"/>
      <c r="BIM24" s="80"/>
      <c r="BIN24" s="76"/>
      <c r="BIO24" s="80"/>
      <c r="BIP24" s="76"/>
      <c r="BIQ24" s="80"/>
      <c r="BIR24" s="80"/>
      <c r="BIS24" s="76"/>
      <c r="BIT24" s="76"/>
      <c r="BIU24" s="76"/>
      <c r="BIV24" s="76"/>
      <c r="BIW24" s="80"/>
      <c r="BIX24" s="80"/>
      <c r="BIY24" s="76"/>
      <c r="BIZ24" s="80"/>
      <c r="BJA24" s="76"/>
      <c r="BJB24" s="80"/>
      <c r="BJC24" s="80"/>
      <c r="BJD24" s="76"/>
      <c r="BJE24" s="76"/>
      <c r="BJF24" s="76"/>
      <c r="BJG24" s="76"/>
      <c r="BJH24" s="80"/>
      <c r="BJI24" s="80"/>
      <c r="BJJ24" s="76"/>
      <c r="BJK24" s="80"/>
      <c r="BJL24" s="76"/>
      <c r="BJM24" s="80"/>
      <c r="BJN24" s="80"/>
      <c r="BJO24" s="76"/>
      <c r="BJP24" s="76"/>
      <c r="BJQ24" s="76"/>
      <c r="BJR24" s="76"/>
      <c r="BJS24" s="80"/>
      <c r="BJT24" s="80"/>
      <c r="BJU24" s="76"/>
      <c r="BJV24" s="80"/>
      <c r="BJW24" s="76"/>
      <c r="BJX24" s="80"/>
      <c r="BJY24" s="80"/>
      <c r="BJZ24" s="76"/>
      <c r="BKA24" s="76"/>
      <c r="BKB24" s="76"/>
      <c r="BKC24" s="76"/>
      <c r="BKD24" s="80"/>
      <c r="BKE24" s="80"/>
      <c r="BKF24" s="76"/>
      <c r="BKG24" s="80"/>
      <c r="BKH24" s="76"/>
      <c r="BKI24" s="80"/>
      <c r="BKJ24" s="80"/>
      <c r="BKK24" s="76"/>
      <c r="BKL24" s="76"/>
      <c r="BKM24" s="76"/>
      <c r="BKN24" s="76"/>
      <c r="BKO24" s="80"/>
      <c r="BKP24" s="80"/>
      <c r="BKQ24" s="76"/>
      <c r="BKR24" s="80"/>
      <c r="BKS24" s="76"/>
      <c r="BKT24" s="80"/>
      <c r="BKU24" s="80"/>
      <c r="BKV24" s="76"/>
      <c r="BKW24" s="76"/>
      <c r="BKX24" s="76"/>
      <c r="BKY24" s="76"/>
      <c r="BKZ24" s="80"/>
      <c r="BLA24" s="80"/>
      <c r="BLB24" s="76"/>
      <c r="BLC24" s="80"/>
      <c r="BLD24" s="76"/>
      <c r="BLE24" s="80"/>
      <c r="BLF24" s="80"/>
      <c r="BLG24" s="76"/>
      <c r="BLH24" s="76"/>
      <c r="BLI24" s="76"/>
      <c r="BLJ24" s="76"/>
      <c r="BLK24" s="80"/>
      <c r="BLL24" s="80"/>
      <c r="BLM24" s="76"/>
      <c r="BLN24" s="80"/>
      <c r="BLO24" s="76"/>
      <c r="BLP24" s="80"/>
      <c r="BLQ24" s="80"/>
      <c r="BLR24" s="76"/>
      <c r="BLS24" s="76"/>
      <c r="BLT24" s="76"/>
      <c r="BLU24" s="76"/>
      <c r="BLV24" s="80"/>
      <c r="BLW24" s="80"/>
      <c r="BLX24" s="76"/>
      <c r="BLY24" s="80"/>
      <c r="BLZ24" s="76"/>
      <c r="BMA24" s="80"/>
      <c r="BMB24" s="80"/>
      <c r="BMC24" s="76"/>
      <c r="BMD24" s="76"/>
      <c r="BME24" s="76"/>
      <c r="BMF24" s="76"/>
      <c r="BMG24" s="80"/>
      <c r="BMH24" s="80"/>
      <c r="BMI24" s="76"/>
      <c r="BMJ24" s="80"/>
      <c r="BMK24" s="76"/>
      <c r="BML24" s="80"/>
      <c r="BMM24" s="80"/>
      <c r="BMN24" s="76"/>
      <c r="BMO24" s="76"/>
      <c r="BMP24" s="76"/>
      <c r="BMQ24" s="76"/>
      <c r="BMR24" s="80"/>
      <c r="BMS24" s="80"/>
      <c r="BMT24" s="76"/>
      <c r="BMU24" s="80"/>
      <c r="BMV24" s="76"/>
      <c r="BMW24" s="80"/>
      <c r="BMX24" s="80"/>
      <c r="BMY24" s="76"/>
      <c r="BMZ24" s="76"/>
      <c r="BNA24" s="76"/>
      <c r="BNB24" s="76"/>
      <c r="BNC24" s="80"/>
      <c r="BND24" s="80"/>
      <c r="BNE24" s="76"/>
      <c r="BNF24" s="80"/>
      <c r="BNG24" s="76"/>
      <c r="BNH24" s="80"/>
      <c r="BNI24" s="80"/>
      <c r="BNJ24" s="76"/>
      <c r="BNK24" s="76"/>
      <c r="BNL24" s="76"/>
      <c r="BNM24" s="76"/>
      <c r="BNN24" s="80"/>
      <c r="BNO24" s="80"/>
      <c r="BNP24" s="76"/>
      <c r="BNQ24" s="80"/>
      <c r="BNR24" s="76"/>
      <c r="BNS24" s="80"/>
      <c r="BNT24" s="80"/>
      <c r="BNU24" s="76"/>
      <c r="BNV24" s="76"/>
      <c r="BNW24" s="76"/>
      <c r="BNX24" s="76"/>
      <c r="BNY24" s="80"/>
      <c r="BNZ24" s="80"/>
      <c r="BOA24" s="76"/>
      <c r="BOB24" s="80"/>
      <c r="BOC24" s="76"/>
      <c r="BOD24" s="80"/>
      <c r="BOE24" s="80"/>
      <c r="BOF24" s="76"/>
      <c r="BOG24" s="76"/>
      <c r="BOH24" s="76"/>
      <c r="BOI24" s="76"/>
      <c r="BOJ24" s="80"/>
      <c r="BOK24" s="80"/>
      <c r="BOL24" s="76"/>
      <c r="BOM24" s="80"/>
      <c r="BON24" s="76"/>
      <c r="BOO24" s="80"/>
      <c r="BOP24" s="80"/>
      <c r="BOQ24" s="76"/>
      <c r="BOR24" s="76"/>
      <c r="BOS24" s="76"/>
      <c r="BOT24" s="76"/>
      <c r="BOU24" s="80"/>
      <c r="BOV24" s="80"/>
      <c r="BOW24" s="76"/>
      <c r="BOX24" s="80"/>
      <c r="BOY24" s="76"/>
      <c r="BOZ24" s="80"/>
      <c r="BPA24" s="80"/>
      <c r="BPB24" s="76"/>
      <c r="BPC24" s="76"/>
      <c r="BPD24" s="76"/>
      <c r="BPE24" s="76"/>
      <c r="BPF24" s="80"/>
      <c r="BPG24" s="80"/>
      <c r="BPH24" s="76"/>
      <c r="BPI24" s="80"/>
      <c r="BPJ24" s="76"/>
      <c r="BPK24" s="80"/>
      <c r="BPL24" s="80"/>
      <c r="BPM24" s="76"/>
      <c r="BPN24" s="76"/>
      <c r="BPO24" s="76"/>
      <c r="BPP24" s="76"/>
      <c r="BPQ24" s="80"/>
      <c r="BPR24" s="80"/>
      <c r="BPS24" s="76"/>
      <c r="BPT24" s="80"/>
      <c r="BPU24" s="76"/>
      <c r="BPV24" s="80"/>
      <c r="BPW24" s="80"/>
      <c r="BPX24" s="76"/>
      <c r="BPY24" s="76"/>
      <c r="BPZ24" s="76"/>
      <c r="BQA24" s="76"/>
      <c r="BQB24" s="80"/>
      <c r="BQC24" s="80"/>
      <c r="BQD24" s="76"/>
      <c r="BQE24" s="80"/>
      <c r="BQF24" s="76"/>
      <c r="BQG24" s="80"/>
      <c r="BQH24" s="80"/>
      <c r="BQI24" s="76"/>
      <c r="BQJ24" s="76"/>
      <c r="BQK24" s="76"/>
      <c r="BQL24" s="76"/>
      <c r="BQM24" s="80"/>
      <c r="BQN24" s="80"/>
      <c r="BQO24" s="76"/>
      <c r="BQP24" s="80"/>
      <c r="BQQ24" s="76"/>
      <c r="BQR24" s="80"/>
      <c r="BQS24" s="80"/>
      <c r="BQT24" s="76"/>
      <c r="BQU24" s="76"/>
      <c r="BQV24" s="76"/>
      <c r="BQW24" s="76"/>
      <c r="BQX24" s="80"/>
      <c r="BQY24" s="80"/>
      <c r="BQZ24" s="76"/>
      <c r="BRA24" s="80"/>
      <c r="BRB24" s="76"/>
      <c r="BRC24" s="80"/>
      <c r="BRD24" s="80"/>
      <c r="BRE24" s="76"/>
      <c r="BRF24" s="76"/>
      <c r="BRG24" s="76"/>
      <c r="BRH24" s="76"/>
      <c r="BRI24" s="80"/>
      <c r="BRJ24" s="80"/>
      <c r="BRK24" s="76"/>
      <c r="BRL24" s="80"/>
      <c r="BRM24" s="76"/>
      <c r="BRN24" s="80"/>
      <c r="BRO24" s="80"/>
      <c r="BRP24" s="76"/>
      <c r="BRQ24" s="76"/>
      <c r="BRR24" s="76"/>
      <c r="BRS24" s="76"/>
      <c r="BRT24" s="80"/>
      <c r="BRU24" s="80"/>
      <c r="BRV24" s="76"/>
      <c r="BRW24" s="80"/>
      <c r="BRX24" s="76"/>
      <c r="BRY24" s="80"/>
      <c r="BRZ24" s="80"/>
      <c r="BSA24" s="76"/>
      <c r="BSB24" s="76"/>
      <c r="BSC24" s="76"/>
      <c r="BSD24" s="76"/>
      <c r="BSE24" s="80"/>
      <c r="BSF24" s="80"/>
      <c r="BSG24" s="76"/>
      <c r="BSH24" s="80"/>
      <c r="BSI24" s="76"/>
      <c r="BSJ24" s="80"/>
      <c r="BSK24" s="80"/>
      <c r="BSL24" s="76"/>
      <c r="BSM24" s="76"/>
      <c r="BSN24" s="76"/>
      <c r="BSO24" s="76"/>
      <c r="BSP24" s="80"/>
      <c r="BSQ24" s="80"/>
      <c r="BSR24" s="76"/>
      <c r="BSS24" s="80"/>
      <c r="BST24" s="76"/>
      <c r="BSU24" s="80"/>
      <c r="BSV24" s="80"/>
      <c r="BSW24" s="76"/>
      <c r="BSX24" s="76"/>
      <c r="BSY24" s="76"/>
      <c r="BSZ24" s="76"/>
      <c r="BTA24" s="80"/>
      <c r="BTB24" s="80"/>
      <c r="BTC24" s="76"/>
      <c r="BTD24" s="80"/>
      <c r="BTE24" s="76"/>
      <c r="BTF24" s="80"/>
      <c r="BTG24" s="80"/>
      <c r="BTH24" s="76"/>
      <c r="BTI24" s="76"/>
      <c r="BTJ24" s="76"/>
      <c r="BTK24" s="76"/>
      <c r="BTL24" s="80"/>
      <c r="BTM24" s="80"/>
      <c r="BTN24" s="76"/>
      <c r="BTO24" s="80"/>
      <c r="BTP24" s="76"/>
      <c r="BTQ24" s="80"/>
      <c r="BTR24" s="80"/>
      <c r="BTS24" s="76"/>
      <c r="BTT24" s="76"/>
      <c r="BTU24" s="76"/>
      <c r="BTV24" s="76"/>
      <c r="BTW24" s="80"/>
      <c r="BTX24" s="80"/>
      <c r="BTY24" s="76"/>
      <c r="BTZ24" s="80"/>
      <c r="BUA24" s="76"/>
      <c r="BUB24" s="80"/>
      <c r="BUC24" s="80"/>
      <c r="BUD24" s="76"/>
      <c r="BUE24" s="76"/>
      <c r="BUF24" s="76"/>
      <c r="BUG24" s="76"/>
      <c r="BUH24" s="80"/>
      <c r="BUI24" s="80"/>
      <c r="BUJ24" s="76"/>
      <c r="BUK24" s="80"/>
      <c r="BUL24" s="76"/>
      <c r="BUM24" s="80"/>
      <c r="BUN24" s="80"/>
      <c r="BUO24" s="76"/>
      <c r="BUP24" s="76"/>
      <c r="BUQ24" s="76"/>
      <c r="BUR24" s="76"/>
      <c r="BUS24" s="80"/>
      <c r="BUT24" s="80"/>
      <c r="BUU24" s="76"/>
      <c r="BUV24" s="80"/>
      <c r="BUW24" s="76"/>
      <c r="BUX24" s="80"/>
      <c r="BUY24" s="80"/>
      <c r="BUZ24" s="76"/>
      <c r="BVA24" s="76"/>
      <c r="BVB24" s="76"/>
      <c r="BVC24" s="76"/>
      <c r="BVD24" s="80"/>
      <c r="BVE24" s="80"/>
      <c r="BVF24" s="76"/>
      <c r="BVG24" s="80"/>
      <c r="BVH24" s="76"/>
      <c r="BVI24" s="80"/>
      <c r="BVJ24" s="80"/>
      <c r="BVK24" s="76"/>
      <c r="BVL24" s="76"/>
      <c r="BVM24" s="76"/>
      <c r="BVN24" s="76"/>
      <c r="BVO24" s="80"/>
      <c r="BVP24" s="80"/>
      <c r="BVQ24" s="76"/>
      <c r="BVR24" s="80"/>
      <c r="BVS24" s="76"/>
      <c r="BVT24" s="80"/>
      <c r="BVU24" s="80"/>
      <c r="BVV24" s="76"/>
      <c r="BVW24" s="76"/>
      <c r="BVX24" s="76"/>
      <c r="BVY24" s="76"/>
      <c r="BVZ24" s="80"/>
      <c r="BWA24" s="80"/>
      <c r="BWB24" s="76"/>
      <c r="BWC24" s="80"/>
      <c r="BWD24" s="76"/>
      <c r="BWE24" s="80"/>
      <c r="BWF24" s="80"/>
      <c r="BWG24" s="76"/>
      <c r="BWH24" s="76"/>
      <c r="BWI24" s="76"/>
      <c r="BWJ24" s="76"/>
      <c r="BWK24" s="80"/>
      <c r="BWL24" s="80"/>
      <c r="BWM24" s="76"/>
      <c r="BWN24" s="80"/>
      <c r="BWO24" s="76"/>
      <c r="BWP24" s="80"/>
      <c r="BWQ24" s="80"/>
      <c r="BWR24" s="76"/>
      <c r="BWS24" s="76"/>
      <c r="BWT24" s="76"/>
      <c r="BWU24" s="76"/>
      <c r="BWV24" s="80"/>
      <c r="BWW24" s="80"/>
      <c r="BWX24" s="76"/>
      <c r="BWY24" s="80"/>
      <c r="BWZ24" s="76"/>
      <c r="BXA24" s="80"/>
      <c r="BXB24" s="80"/>
      <c r="BXC24" s="76"/>
      <c r="BXD24" s="76"/>
      <c r="BXE24" s="76"/>
      <c r="BXF24" s="76"/>
      <c r="BXG24" s="80"/>
      <c r="BXH24" s="80"/>
      <c r="BXI24" s="76"/>
      <c r="BXJ24" s="80"/>
      <c r="BXK24" s="76"/>
      <c r="BXL24" s="80"/>
      <c r="BXM24" s="80"/>
      <c r="BXN24" s="76"/>
      <c r="BXO24" s="76"/>
      <c r="BXP24" s="76"/>
      <c r="BXQ24" s="76"/>
      <c r="BXR24" s="80"/>
      <c r="BXS24" s="80"/>
      <c r="BXT24" s="76"/>
      <c r="BXU24" s="80"/>
      <c r="BXV24" s="76"/>
      <c r="BXW24" s="80"/>
      <c r="BXX24" s="80"/>
      <c r="BXY24" s="76"/>
      <c r="BXZ24" s="76"/>
      <c r="BYA24" s="76"/>
      <c r="BYB24" s="76"/>
      <c r="BYC24" s="80"/>
      <c r="BYD24" s="80"/>
      <c r="BYE24" s="76"/>
      <c r="BYF24" s="80"/>
      <c r="BYG24" s="76"/>
      <c r="BYH24" s="80"/>
      <c r="BYI24" s="80"/>
      <c r="BYJ24" s="76"/>
      <c r="BYK24" s="76"/>
      <c r="BYL24" s="76"/>
      <c r="BYM24" s="76"/>
      <c r="BYN24" s="80"/>
      <c r="BYO24" s="80"/>
      <c r="BYP24" s="76"/>
      <c r="BYQ24" s="80"/>
      <c r="BYR24" s="76"/>
      <c r="BYS24" s="80"/>
      <c r="BYT24" s="80"/>
      <c r="BYU24" s="76"/>
      <c r="BYV24" s="76"/>
      <c r="BYW24" s="76"/>
      <c r="BYX24" s="76"/>
      <c r="BYY24" s="80"/>
      <c r="BYZ24" s="80"/>
      <c r="BZA24" s="76"/>
      <c r="BZB24" s="80"/>
      <c r="BZC24" s="76"/>
      <c r="BZD24" s="80"/>
      <c r="BZE24" s="80"/>
      <c r="BZF24" s="76"/>
      <c r="BZG24" s="76"/>
      <c r="BZH24" s="76"/>
      <c r="BZI24" s="76"/>
      <c r="BZJ24" s="80"/>
      <c r="BZK24" s="80"/>
      <c r="BZL24" s="76"/>
      <c r="BZM24" s="80"/>
      <c r="BZN24" s="76"/>
      <c r="BZO24" s="80"/>
      <c r="BZP24" s="80"/>
      <c r="BZQ24" s="76"/>
      <c r="BZR24" s="76"/>
      <c r="BZS24" s="76"/>
      <c r="BZT24" s="76"/>
      <c r="BZU24" s="80"/>
      <c r="BZV24" s="80"/>
      <c r="BZW24" s="76"/>
      <c r="BZX24" s="80"/>
      <c r="BZY24" s="76"/>
      <c r="BZZ24" s="80"/>
      <c r="CAA24" s="80"/>
      <c r="CAB24" s="76"/>
      <c r="CAC24" s="76"/>
      <c r="CAD24" s="76"/>
      <c r="CAE24" s="76"/>
      <c r="CAF24" s="80"/>
      <c r="CAG24" s="80"/>
      <c r="CAH24" s="76"/>
      <c r="CAI24" s="80"/>
      <c r="CAJ24" s="76"/>
      <c r="CAK24" s="80"/>
      <c r="CAL24" s="80"/>
      <c r="CAM24" s="76"/>
      <c r="CAN24" s="76"/>
      <c r="CAO24" s="76"/>
      <c r="CAP24" s="76"/>
      <c r="CAQ24" s="80"/>
      <c r="CAR24" s="80"/>
      <c r="CAS24" s="76"/>
      <c r="CAT24" s="80"/>
      <c r="CAU24" s="76"/>
      <c r="CAV24" s="80"/>
      <c r="CAW24" s="80"/>
      <c r="CAX24" s="76"/>
      <c r="CAY24" s="76"/>
      <c r="CAZ24" s="76"/>
      <c r="CBA24" s="76"/>
      <c r="CBB24" s="80"/>
      <c r="CBC24" s="80"/>
      <c r="CBD24" s="76"/>
      <c r="CBE24" s="80"/>
      <c r="CBF24" s="76"/>
      <c r="CBG24" s="80"/>
      <c r="CBH24" s="80"/>
      <c r="CBI24" s="76"/>
      <c r="CBJ24" s="76"/>
      <c r="CBK24" s="76"/>
      <c r="CBL24" s="76"/>
      <c r="CBM24" s="80"/>
      <c r="CBN24" s="80"/>
      <c r="CBO24" s="76"/>
      <c r="CBP24" s="80"/>
      <c r="CBQ24" s="76"/>
      <c r="CBR24" s="80"/>
      <c r="CBS24" s="80"/>
      <c r="CBT24" s="76"/>
      <c r="CBU24" s="76"/>
      <c r="CBV24" s="76"/>
      <c r="CBW24" s="76"/>
      <c r="CBX24" s="80"/>
      <c r="CBY24" s="80"/>
      <c r="CBZ24" s="76"/>
      <c r="CCA24" s="80"/>
      <c r="CCB24" s="76"/>
      <c r="CCC24" s="80"/>
      <c r="CCD24" s="80"/>
      <c r="CCE24" s="76"/>
      <c r="CCF24" s="76"/>
      <c r="CCG24" s="76"/>
      <c r="CCH24" s="76"/>
      <c r="CCI24" s="80"/>
      <c r="CCJ24" s="80"/>
      <c r="CCK24" s="76"/>
      <c r="CCL24" s="80"/>
      <c r="CCM24" s="76"/>
      <c r="CCN24" s="80"/>
      <c r="CCO24" s="80"/>
      <c r="CCP24" s="76"/>
      <c r="CCQ24" s="76"/>
      <c r="CCR24" s="76"/>
      <c r="CCS24" s="76"/>
      <c r="CCT24" s="80"/>
      <c r="CCU24" s="80"/>
      <c r="CCV24" s="76"/>
      <c r="CCW24" s="80"/>
      <c r="CCX24" s="76"/>
      <c r="CCY24" s="80"/>
      <c r="CCZ24" s="80"/>
      <c r="CDA24" s="76"/>
      <c r="CDB24" s="76"/>
      <c r="CDC24" s="76"/>
      <c r="CDD24" s="76"/>
      <c r="CDE24" s="80"/>
      <c r="CDF24" s="80"/>
      <c r="CDG24" s="76"/>
      <c r="CDH24" s="80"/>
      <c r="CDI24" s="76"/>
      <c r="CDJ24" s="80"/>
      <c r="CDK24" s="80"/>
      <c r="CDL24" s="76"/>
      <c r="CDM24" s="76"/>
      <c r="CDN24" s="76"/>
      <c r="CDO24" s="76"/>
      <c r="CDP24" s="80"/>
      <c r="CDQ24" s="80"/>
      <c r="CDR24" s="76"/>
      <c r="CDS24" s="80"/>
      <c r="CDT24" s="76"/>
      <c r="CDU24" s="80"/>
      <c r="CDV24" s="80"/>
      <c r="CDW24" s="76"/>
      <c r="CDX24" s="76"/>
      <c r="CDY24" s="76"/>
      <c r="CDZ24" s="76"/>
      <c r="CEA24" s="80"/>
      <c r="CEB24" s="80"/>
      <c r="CEC24" s="76"/>
      <c r="CED24" s="80"/>
      <c r="CEE24" s="76"/>
      <c r="CEF24" s="80"/>
      <c r="CEG24" s="80"/>
      <c r="CEH24" s="76"/>
      <c r="CEI24" s="76"/>
      <c r="CEJ24" s="76"/>
      <c r="CEK24" s="76"/>
      <c r="CEL24" s="80"/>
      <c r="CEM24" s="80"/>
      <c r="CEN24" s="76"/>
      <c r="CEO24" s="80"/>
      <c r="CEP24" s="76"/>
      <c r="CEQ24" s="80"/>
      <c r="CER24" s="80"/>
      <c r="CES24" s="76"/>
      <c r="CET24" s="76"/>
      <c r="CEU24" s="76"/>
      <c r="CEV24" s="76"/>
      <c r="CEW24" s="80"/>
      <c r="CEX24" s="80"/>
      <c r="CEY24" s="76"/>
      <c r="CEZ24" s="80"/>
      <c r="CFA24" s="76"/>
      <c r="CFB24" s="80"/>
      <c r="CFC24" s="80"/>
      <c r="CFD24" s="76"/>
      <c r="CFE24" s="76"/>
      <c r="CFF24" s="76"/>
      <c r="CFG24" s="76"/>
      <c r="CFH24" s="80"/>
      <c r="CFI24" s="80"/>
      <c r="CFJ24" s="76"/>
      <c r="CFK24" s="80"/>
      <c r="CFL24" s="76"/>
      <c r="CFM24" s="80"/>
      <c r="CFN24" s="80"/>
      <c r="CFO24" s="76"/>
      <c r="CFP24" s="76"/>
      <c r="CFQ24" s="76"/>
      <c r="CFR24" s="76"/>
      <c r="CFS24" s="80"/>
      <c r="CFT24" s="80"/>
      <c r="CFU24" s="76"/>
      <c r="CFV24" s="80"/>
      <c r="CFW24" s="76"/>
      <c r="CFX24" s="80"/>
      <c r="CFY24" s="80"/>
      <c r="CFZ24" s="76"/>
      <c r="CGA24" s="76"/>
      <c r="CGB24" s="76"/>
      <c r="CGC24" s="76"/>
      <c r="CGD24" s="80"/>
      <c r="CGE24" s="80"/>
      <c r="CGF24" s="76"/>
      <c r="CGG24" s="80"/>
      <c r="CGH24" s="76"/>
      <c r="CGI24" s="80"/>
      <c r="CGJ24" s="80"/>
      <c r="CGK24" s="76"/>
      <c r="CGL24" s="76"/>
      <c r="CGM24" s="76"/>
      <c r="CGN24" s="76"/>
      <c r="CGO24" s="80"/>
      <c r="CGP24" s="80"/>
      <c r="CGQ24" s="76"/>
      <c r="CGR24" s="80"/>
      <c r="CGS24" s="76"/>
      <c r="CGT24" s="80"/>
      <c r="CGU24" s="80"/>
      <c r="CGV24" s="76"/>
      <c r="CGW24" s="76"/>
      <c r="CGX24" s="76"/>
      <c r="CGY24" s="76"/>
      <c r="CGZ24" s="80"/>
      <c r="CHA24" s="80"/>
      <c r="CHB24" s="76"/>
      <c r="CHC24" s="80"/>
      <c r="CHD24" s="76"/>
      <c r="CHE24" s="80"/>
      <c r="CHF24" s="80"/>
      <c r="CHG24" s="76"/>
      <c r="CHH24" s="76"/>
      <c r="CHI24" s="76"/>
      <c r="CHJ24" s="76"/>
      <c r="CHK24" s="80"/>
      <c r="CHL24" s="80"/>
      <c r="CHM24" s="76"/>
      <c r="CHN24" s="80"/>
      <c r="CHO24" s="76"/>
      <c r="CHP24" s="80"/>
      <c r="CHQ24" s="80"/>
      <c r="CHR24" s="76"/>
      <c r="CHS24" s="76"/>
      <c r="CHT24" s="76"/>
      <c r="CHU24" s="76"/>
      <c r="CHV24" s="80"/>
      <c r="CHW24" s="80"/>
      <c r="CHX24" s="76"/>
      <c r="CHY24" s="80"/>
      <c r="CHZ24" s="76"/>
      <c r="CIA24" s="80"/>
      <c r="CIB24" s="80"/>
      <c r="CIC24" s="76"/>
      <c r="CID24" s="76"/>
      <c r="CIE24" s="76"/>
      <c r="CIF24" s="76"/>
      <c r="CIG24" s="80"/>
      <c r="CIH24" s="80"/>
      <c r="CII24" s="76"/>
      <c r="CIJ24" s="80"/>
      <c r="CIK24" s="76"/>
      <c r="CIL24" s="80"/>
      <c r="CIM24" s="80"/>
      <c r="CIN24" s="76"/>
      <c r="CIO24" s="76"/>
      <c r="CIP24" s="76"/>
      <c r="CIQ24" s="76"/>
      <c r="CIR24" s="80"/>
      <c r="CIS24" s="80"/>
      <c r="CIT24" s="76"/>
      <c r="CIU24" s="80"/>
      <c r="CIV24" s="76"/>
      <c r="CIW24" s="80"/>
      <c r="CIX24" s="80"/>
      <c r="CIY24" s="76"/>
      <c r="CIZ24" s="76"/>
      <c r="CJA24" s="76"/>
      <c r="CJB24" s="76"/>
      <c r="CJC24" s="80"/>
      <c r="CJD24" s="80"/>
      <c r="CJE24" s="76"/>
      <c r="CJF24" s="80"/>
      <c r="CJG24" s="76"/>
      <c r="CJH24" s="80"/>
      <c r="CJI24" s="80"/>
      <c r="CJJ24" s="76"/>
      <c r="CJK24" s="76"/>
      <c r="CJL24" s="76"/>
      <c r="CJM24" s="76"/>
      <c r="CJN24" s="80"/>
      <c r="CJO24" s="80"/>
      <c r="CJP24" s="76"/>
      <c r="CJQ24" s="80"/>
      <c r="CJR24" s="76"/>
      <c r="CJS24" s="80"/>
      <c r="CJT24" s="80"/>
      <c r="CJU24" s="76"/>
      <c r="CJV24" s="76"/>
      <c r="CJW24" s="76"/>
      <c r="CJX24" s="76"/>
      <c r="CJY24" s="80"/>
      <c r="CJZ24" s="80"/>
      <c r="CKA24" s="76"/>
      <c r="CKB24" s="80"/>
      <c r="CKC24" s="76"/>
      <c r="CKD24" s="80"/>
      <c r="CKE24" s="80"/>
      <c r="CKF24" s="76"/>
      <c r="CKG24" s="76"/>
      <c r="CKH24" s="76"/>
      <c r="CKI24" s="76"/>
      <c r="CKJ24" s="80"/>
      <c r="CKK24" s="80"/>
      <c r="CKL24" s="76"/>
      <c r="CKM24" s="80"/>
      <c r="CKN24" s="76"/>
      <c r="CKO24" s="80"/>
      <c r="CKP24" s="80"/>
      <c r="CKQ24" s="76"/>
      <c r="CKR24" s="76"/>
      <c r="CKS24" s="76"/>
      <c r="CKT24" s="76"/>
      <c r="CKU24" s="80"/>
      <c r="CKV24" s="80"/>
      <c r="CKW24" s="76"/>
      <c r="CKX24" s="80"/>
      <c r="CKY24" s="76"/>
      <c r="CKZ24" s="80"/>
      <c r="CLA24" s="80"/>
      <c r="CLB24" s="76"/>
      <c r="CLC24" s="76"/>
      <c r="CLD24" s="76"/>
      <c r="CLE24" s="76"/>
      <c r="CLF24" s="80"/>
      <c r="CLG24" s="80"/>
      <c r="CLH24" s="76"/>
      <c r="CLI24" s="80"/>
      <c r="CLJ24" s="76"/>
      <c r="CLK24" s="80"/>
      <c r="CLL24" s="80"/>
      <c r="CLM24" s="76"/>
      <c r="CLN24" s="76"/>
      <c r="CLO24" s="76"/>
      <c r="CLP24" s="76"/>
      <c r="CLQ24" s="80"/>
      <c r="CLR24" s="80"/>
      <c r="CLS24" s="76"/>
      <c r="CLT24" s="80"/>
      <c r="CLU24" s="76"/>
      <c r="CLV24" s="80"/>
      <c r="CLW24" s="80"/>
      <c r="CLX24" s="76"/>
      <c r="CLY24" s="76"/>
      <c r="CLZ24" s="76"/>
      <c r="CMA24" s="76"/>
      <c r="CMB24" s="80"/>
      <c r="CMC24" s="80"/>
      <c r="CMD24" s="76"/>
      <c r="CME24" s="80"/>
      <c r="CMF24" s="76"/>
      <c r="CMG24" s="80"/>
      <c r="CMH24" s="80"/>
      <c r="CMI24" s="76"/>
      <c r="CMJ24" s="76"/>
      <c r="CMK24" s="76"/>
      <c r="CML24" s="76"/>
      <c r="CMM24" s="80"/>
      <c r="CMN24" s="80"/>
      <c r="CMO24" s="76"/>
      <c r="CMP24" s="80"/>
      <c r="CMQ24" s="76"/>
      <c r="CMR24" s="80"/>
      <c r="CMS24" s="80"/>
      <c r="CMT24" s="76"/>
      <c r="CMU24" s="76"/>
      <c r="CMV24" s="76"/>
      <c r="CMW24" s="76"/>
      <c r="CMX24" s="80"/>
      <c r="CMY24" s="80"/>
      <c r="CMZ24" s="76"/>
      <c r="CNA24" s="80"/>
      <c r="CNB24" s="76"/>
      <c r="CNC24" s="80"/>
      <c r="CND24" s="80"/>
      <c r="CNE24" s="76"/>
      <c r="CNF24" s="76"/>
      <c r="CNG24" s="76"/>
      <c r="CNH24" s="76"/>
      <c r="CNI24" s="80"/>
      <c r="CNJ24" s="80"/>
      <c r="CNK24" s="76"/>
      <c r="CNL24" s="80"/>
      <c r="CNM24" s="76"/>
      <c r="CNN24" s="80"/>
      <c r="CNO24" s="80"/>
      <c r="CNP24" s="76"/>
      <c r="CNQ24" s="76"/>
      <c r="CNR24" s="76"/>
      <c r="CNS24" s="76"/>
      <c r="CNT24" s="80"/>
      <c r="CNU24" s="80"/>
      <c r="CNV24" s="76"/>
      <c r="CNW24" s="80"/>
      <c r="CNX24" s="76"/>
      <c r="CNY24" s="80"/>
      <c r="CNZ24" s="80"/>
      <c r="COA24" s="76"/>
      <c r="COB24" s="76"/>
      <c r="COC24" s="76"/>
      <c r="COD24" s="76"/>
      <c r="COE24" s="80"/>
      <c r="COF24" s="80"/>
      <c r="COG24" s="76"/>
      <c r="COH24" s="80"/>
      <c r="COI24" s="76"/>
      <c r="COJ24" s="80"/>
      <c r="COK24" s="80"/>
      <c r="COL24" s="76"/>
      <c r="COM24" s="76"/>
      <c r="CON24" s="76"/>
      <c r="COO24" s="76"/>
      <c r="COP24" s="80"/>
      <c r="COQ24" s="80"/>
      <c r="COR24" s="76"/>
      <c r="COS24" s="80"/>
      <c r="COT24" s="76"/>
      <c r="COU24" s="80"/>
      <c r="COV24" s="80"/>
      <c r="COW24" s="76"/>
      <c r="COX24" s="76"/>
      <c r="COY24" s="76"/>
      <c r="COZ24" s="76"/>
      <c r="CPA24" s="80"/>
      <c r="CPB24" s="80"/>
      <c r="CPC24" s="76"/>
      <c r="CPD24" s="80"/>
      <c r="CPE24" s="76"/>
      <c r="CPF24" s="80"/>
      <c r="CPG24" s="80"/>
      <c r="CPH24" s="76"/>
      <c r="CPI24" s="76"/>
      <c r="CPJ24" s="76"/>
      <c r="CPK24" s="76"/>
      <c r="CPL24" s="80"/>
      <c r="CPM24" s="80"/>
      <c r="CPN24" s="76"/>
      <c r="CPO24" s="80"/>
      <c r="CPP24" s="76"/>
      <c r="CPQ24" s="80"/>
      <c r="CPR24" s="80"/>
      <c r="CPS24" s="76"/>
      <c r="CPT24" s="76"/>
      <c r="CPU24" s="76"/>
      <c r="CPV24" s="76"/>
      <c r="CPW24" s="80"/>
      <c r="CPX24" s="80"/>
      <c r="CPY24" s="76"/>
      <c r="CPZ24" s="80"/>
      <c r="CQA24" s="76"/>
      <c r="CQB24" s="80"/>
      <c r="CQC24" s="80"/>
      <c r="CQD24" s="76"/>
      <c r="CQE24" s="76"/>
      <c r="CQF24" s="76"/>
      <c r="CQG24" s="76"/>
      <c r="CQH24" s="80"/>
      <c r="CQI24" s="80"/>
      <c r="CQJ24" s="76"/>
      <c r="CQK24" s="80"/>
      <c r="CQL24" s="76"/>
      <c r="CQM24" s="80"/>
      <c r="CQN24" s="80"/>
      <c r="CQO24" s="76"/>
      <c r="CQP24" s="76"/>
      <c r="CQQ24" s="76"/>
      <c r="CQR24" s="76"/>
      <c r="CQS24" s="80"/>
      <c r="CQT24" s="80"/>
      <c r="CQU24" s="76"/>
      <c r="CQV24" s="80"/>
      <c r="CQW24" s="76"/>
      <c r="CQX24" s="80"/>
      <c r="CQY24" s="80"/>
      <c r="CQZ24" s="76"/>
      <c r="CRA24" s="76"/>
      <c r="CRB24" s="76"/>
      <c r="CRC24" s="76"/>
      <c r="CRD24" s="80"/>
      <c r="CRE24" s="80"/>
      <c r="CRF24" s="76"/>
      <c r="CRG24" s="80"/>
      <c r="CRH24" s="76"/>
      <c r="CRI24" s="80"/>
      <c r="CRJ24" s="80"/>
      <c r="CRK24" s="76"/>
      <c r="CRL24" s="76"/>
      <c r="CRM24" s="76"/>
      <c r="CRN24" s="76"/>
      <c r="CRO24" s="80"/>
      <c r="CRP24" s="80"/>
      <c r="CRQ24" s="76"/>
      <c r="CRR24" s="80"/>
      <c r="CRS24" s="76"/>
      <c r="CRT24" s="80"/>
      <c r="CRU24" s="80"/>
      <c r="CRV24" s="76"/>
      <c r="CRW24" s="76"/>
      <c r="CRX24" s="76"/>
      <c r="CRY24" s="76"/>
      <c r="CRZ24" s="80"/>
      <c r="CSA24" s="80"/>
      <c r="CSB24" s="76"/>
      <c r="CSC24" s="80"/>
      <c r="CSD24" s="76"/>
      <c r="CSE24" s="80"/>
      <c r="CSF24" s="80"/>
      <c r="CSG24" s="76"/>
      <c r="CSH24" s="76"/>
      <c r="CSI24" s="76"/>
      <c r="CSJ24" s="76"/>
      <c r="CSK24" s="80"/>
      <c r="CSL24" s="80"/>
      <c r="CSM24" s="76"/>
      <c r="CSN24" s="80"/>
      <c r="CSO24" s="76"/>
      <c r="CSP24" s="80"/>
      <c r="CSQ24" s="80"/>
      <c r="CSR24" s="76"/>
      <c r="CSS24" s="76"/>
      <c r="CST24" s="76"/>
      <c r="CSU24" s="76"/>
      <c r="CSV24" s="80"/>
      <c r="CSW24" s="80"/>
      <c r="CSX24" s="76"/>
      <c r="CSY24" s="80"/>
      <c r="CSZ24" s="76"/>
      <c r="CTA24" s="80"/>
      <c r="CTB24" s="80"/>
      <c r="CTC24" s="76"/>
      <c r="CTD24" s="76"/>
      <c r="CTE24" s="76"/>
      <c r="CTF24" s="76"/>
      <c r="CTG24" s="80"/>
      <c r="CTH24" s="80"/>
      <c r="CTI24" s="76"/>
      <c r="CTJ24" s="80"/>
      <c r="CTK24" s="76"/>
      <c r="CTL24" s="80"/>
      <c r="CTM24" s="80"/>
      <c r="CTN24" s="76"/>
      <c r="CTO24" s="76"/>
      <c r="CTP24" s="76"/>
      <c r="CTQ24" s="76"/>
      <c r="CTR24" s="80"/>
      <c r="CTS24" s="80"/>
      <c r="CTT24" s="76"/>
      <c r="CTU24" s="80"/>
      <c r="CTV24" s="76"/>
      <c r="CTW24" s="80"/>
      <c r="CTX24" s="80"/>
      <c r="CTY24" s="76"/>
      <c r="CTZ24" s="76"/>
      <c r="CUA24" s="76"/>
      <c r="CUB24" s="76"/>
      <c r="CUC24" s="80"/>
      <c r="CUD24" s="80"/>
      <c r="CUE24" s="76"/>
      <c r="CUF24" s="80"/>
      <c r="CUG24" s="76"/>
      <c r="CUH24" s="80"/>
      <c r="CUI24" s="80"/>
      <c r="CUJ24" s="76"/>
      <c r="CUK24" s="76"/>
      <c r="CUL24" s="76"/>
      <c r="CUM24" s="76"/>
      <c r="CUN24" s="80"/>
      <c r="CUO24" s="80"/>
      <c r="CUP24" s="76"/>
      <c r="CUQ24" s="80"/>
      <c r="CUR24" s="76"/>
      <c r="CUS24" s="80"/>
      <c r="CUT24" s="80"/>
      <c r="CUU24" s="76"/>
      <c r="CUV24" s="76"/>
      <c r="CUW24" s="76"/>
      <c r="CUX24" s="76"/>
      <c r="CUY24" s="80"/>
      <c r="CUZ24" s="80"/>
      <c r="CVA24" s="76"/>
      <c r="CVB24" s="80"/>
      <c r="CVC24" s="76"/>
      <c r="CVD24" s="80"/>
      <c r="CVE24" s="80"/>
      <c r="CVF24" s="76"/>
      <c r="CVG24" s="76"/>
      <c r="CVH24" s="76"/>
      <c r="CVI24" s="76"/>
      <c r="CVJ24" s="80"/>
      <c r="CVK24" s="80"/>
      <c r="CVL24" s="76"/>
      <c r="CVM24" s="80"/>
      <c r="CVN24" s="76"/>
      <c r="CVO24" s="80"/>
      <c r="CVP24" s="80"/>
      <c r="CVQ24" s="76"/>
      <c r="CVR24" s="76"/>
      <c r="CVS24" s="76"/>
      <c r="CVT24" s="76"/>
      <c r="CVU24" s="80"/>
      <c r="CVV24" s="80"/>
      <c r="CVW24" s="76"/>
      <c r="CVX24" s="80"/>
      <c r="CVY24" s="76"/>
      <c r="CVZ24" s="80"/>
      <c r="CWA24" s="80"/>
      <c r="CWB24" s="76"/>
      <c r="CWC24" s="76"/>
      <c r="CWD24" s="76"/>
      <c r="CWE24" s="76"/>
      <c r="CWF24" s="80"/>
      <c r="CWG24" s="80"/>
      <c r="CWH24" s="76"/>
      <c r="CWI24" s="80"/>
      <c r="CWJ24" s="76"/>
      <c r="CWK24" s="80"/>
      <c r="CWL24" s="80"/>
      <c r="CWM24" s="76"/>
      <c r="CWN24" s="76"/>
      <c r="CWO24" s="76"/>
      <c r="CWP24" s="76"/>
      <c r="CWQ24" s="80"/>
      <c r="CWR24" s="80"/>
      <c r="CWS24" s="76"/>
      <c r="CWT24" s="80"/>
      <c r="CWU24" s="76"/>
      <c r="CWV24" s="80"/>
      <c r="CWW24" s="80"/>
      <c r="CWX24" s="76"/>
      <c r="CWY24" s="76"/>
      <c r="CWZ24" s="76"/>
      <c r="CXA24" s="76"/>
      <c r="CXB24" s="80"/>
      <c r="CXC24" s="80"/>
      <c r="CXD24" s="76"/>
      <c r="CXE24" s="80"/>
      <c r="CXF24" s="76"/>
      <c r="CXG24" s="80"/>
      <c r="CXH24" s="80"/>
      <c r="CXI24" s="76"/>
      <c r="CXJ24" s="76"/>
      <c r="CXK24" s="76"/>
      <c r="CXL24" s="76"/>
      <c r="CXM24" s="80"/>
      <c r="CXN24" s="80"/>
      <c r="CXO24" s="76"/>
      <c r="CXP24" s="80"/>
      <c r="CXQ24" s="76"/>
      <c r="CXR24" s="80"/>
      <c r="CXS24" s="80"/>
      <c r="CXT24" s="76"/>
      <c r="CXU24" s="76"/>
      <c r="CXV24" s="76"/>
      <c r="CXW24" s="76"/>
      <c r="CXX24" s="80"/>
      <c r="CXY24" s="80"/>
      <c r="CXZ24" s="76"/>
      <c r="CYA24" s="80"/>
      <c r="CYB24" s="76"/>
      <c r="CYC24" s="80"/>
      <c r="CYD24" s="80"/>
      <c r="CYE24" s="76"/>
      <c r="CYF24" s="76"/>
      <c r="CYG24" s="76"/>
      <c r="CYH24" s="76"/>
      <c r="CYI24" s="80"/>
      <c r="CYJ24" s="80"/>
      <c r="CYK24" s="76"/>
      <c r="CYL24" s="80"/>
      <c r="CYM24" s="76"/>
      <c r="CYN24" s="80"/>
      <c r="CYO24" s="80"/>
      <c r="CYP24" s="76"/>
      <c r="CYQ24" s="76"/>
      <c r="CYR24" s="76"/>
      <c r="CYS24" s="76"/>
      <c r="CYT24" s="80"/>
      <c r="CYU24" s="80"/>
      <c r="CYV24" s="76"/>
      <c r="CYW24" s="80"/>
      <c r="CYX24" s="76"/>
      <c r="CYY24" s="80"/>
      <c r="CYZ24" s="80"/>
      <c r="CZA24" s="76"/>
      <c r="CZB24" s="76"/>
      <c r="CZC24" s="76"/>
      <c r="CZD24" s="76"/>
      <c r="CZE24" s="80"/>
      <c r="CZF24" s="80"/>
      <c r="CZG24" s="76"/>
      <c r="CZH24" s="80"/>
      <c r="CZI24" s="76"/>
      <c r="CZJ24" s="80"/>
      <c r="CZK24" s="80"/>
      <c r="CZL24" s="76"/>
      <c r="CZM24" s="76"/>
      <c r="CZN24" s="76"/>
      <c r="CZO24" s="76"/>
      <c r="CZP24" s="80"/>
      <c r="CZQ24" s="80"/>
      <c r="CZR24" s="76"/>
      <c r="CZS24" s="80"/>
      <c r="CZT24" s="76"/>
      <c r="CZU24" s="80"/>
      <c r="CZV24" s="80"/>
      <c r="CZW24" s="76"/>
      <c r="CZX24" s="76"/>
      <c r="CZY24" s="76"/>
      <c r="CZZ24" s="76"/>
      <c r="DAA24" s="80"/>
      <c r="DAB24" s="80"/>
      <c r="DAC24" s="76"/>
      <c r="DAD24" s="80"/>
      <c r="DAE24" s="76"/>
      <c r="DAF24" s="80"/>
      <c r="DAG24" s="80"/>
      <c r="DAH24" s="76"/>
      <c r="DAI24" s="76"/>
      <c r="DAJ24" s="76"/>
      <c r="DAK24" s="76"/>
      <c r="DAL24" s="80"/>
      <c r="DAM24" s="80"/>
      <c r="DAN24" s="76"/>
      <c r="DAO24" s="80"/>
      <c r="DAP24" s="76"/>
      <c r="DAQ24" s="80"/>
      <c r="DAR24" s="80"/>
      <c r="DAS24" s="76"/>
      <c r="DAT24" s="76"/>
      <c r="DAU24" s="76"/>
      <c r="DAV24" s="76"/>
      <c r="DAW24" s="80"/>
      <c r="DAX24" s="80"/>
      <c r="DAY24" s="76"/>
      <c r="DAZ24" s="80"/>
      <c r="DBA24" s="76"/>
      <c r="DBB24" s="80"/>
      <c r="DBC24" s="80"/>
      <c r="DBD24" s="76"/>
      <c r="DBE24" s="76"/>
      <c r="DBF24" s="76"/>
      <c r="DBG24" s="76"/>
      <c r="DBH24" s="80"/>
      <c r="DBI24" s="80"/>
      <c r="DBJ24" s="76"/>
      <c r="DBK24" s="80"/>
      <c r="DBL24" s="76"/>
      <c r="DBM24" s="80"/>
      <c r="DBN24" s="80"/>
      <c r="DBO24" s="76"/>
      <c r="DBP24" s="76"/>
      <c r="DBQ24" s="76"/>
      <c r="DBR24" s="76"/>
      <c r="DBS24" s="80"/>
      <c r="DBT24" s="80"/>
      <c r="DBU24" s="76"/>
      <c r="DBV24" s="80"/>
      <c r="DBW24" s="76"/>
      <c r="DBX24" s="80"/>
      <c r="DBY24" s="80"/>
      <c r="DBZ24" s="76"/>
      <c r="DCA24" s="76"/>
      <c r="DCB24" s="76"/>
      <c r="DCC24" s="76"/>
      <c r="DCD24" s="80"/>
      <c r="DCE24" s="80"/>
      <c r="DCF24" s="76"/>
      <c r="DCG24" s="80"/>
      <c r="DCH24" s="76"/>
      <c r="DCI24" s="80"/>
      <c r="DCJ24" s="80"/>
      <c r="DCK24" s="76"/>
      <c r="DCL24" s="76"/>
      <c r="DCM24" s="76"/>
      <c r="DCN24" s="76"/>
      <c r="DCO24" s="80"/>
      <c r="DCP24" s="80"/>
      <c r="DCQ24" s="76"/>
      <c r="DCR24" s="80"/>
      <c r="DCS24" s="76"/>
      <c r="DCT24" s="80"/>
      <c r="DCU24" s="80"/>
      <c r="DCV24" s="76"/>
      <c r="DCW24" s="76"/>
      <c r="DCX24" s="76"/>
      <c r="DCY24" s="76"/>
      <c r="DCZ24" s="80"/>
      <c r="DDA24" s="80"/>
      <c r="DDB24" s="76"/>
      <c r="DDC24" s="80"/>
      <c r="DDD24" s="76"/>
      <c r="DDE24" s="80"/>
      <c r="DDF24" s="80"/>
      <c r="DDG24" s="76"/>
      <c r="DDH24" s="76"/>
      <c r="DDI24" s="76"/>
      <c r="DDJ24" s="76"/>
      <c r="DDK24" s="80"/>
      <c r="DDL24" s="80"/>
      <c r="DDM24" s="76"/>
      <c r="DDN24" s="80"/>
      <c r="DDO24" s="76"/>
      <c r="DDP24" s="80"/>
      <c r="DDQ24" s="80"/>
      <c r="DDR24" s="76"/>
      <c r="DDS24" s="76"/>
      <c r="DDT24" s="76"/>
      <c r="DDU24" s="76"/>
      <c r="DDV24" s="80"/>
      <c r="DDW24" s="80"/>
      <c r="DDX24" s="76"/>
      <c r="DDY24" s="80"/>
      <c r="DDZ24" s="76"/>
      <c r="DEA24" s="80"/>
      <c r="DEB24" s="80"/>
      <c r="DEC24" s="76"/>
      <c r="DED24" s="76"/>
      <c r="DEE24" s="76"/>
      <c r="DEF24" s="76"/>
      <c r="DEG24" s="80"/>
      <c r="DEH24" s="80"/>
      <c r="DEI24" s="76"/>
      <c r="DEJ24" s="80"/>
      <c r="DEK24" s="76"/>
      <c r="DEL24" s="80"/>
      <c r="DEM24" s="80"/>
      <c r="DEN24" s="76"/>
      <c r="DEO24" s="76"/>
      <c r="DEP24" s="76"/>
      <c r="DEQ24" s="76"/>
      <c r="DER24" s="80"/>
      <c r="DES24" s="80"/>
      <c r="DET24" s="76"/>
      <c r="DEU24" s="80"/>
      <c r="DEV24" s="76"/>
      <c r="DEW24" s="80"/>
      <c r="DEX24" s="80"/>
      <c r="DEY24" s="76"/>
      <c r="DEZ24" s="76"/>
      <c r="DFA24" s="76"/>
      <c r="DFB24" s="76"/>
      <c r="DFC24" s="80"/>
      <c r="DFD24" s="80"/>
      <c r="DFE24" s="76"/>
      <c r="DFF24" s="80"/>
      <c r="DFG24" s="76"/>
      <c r="DFH24" s="80"/>
      <c r="DFI24" s="80"/>
      <c r="DFJ24" s="76"/>
      <c r="DFK24" s="76"/>
      <c r="DFL24" s="76"/>
      <c r="DFM24" s="76"/>
      <c r="DFN24" s="80"/>
      <c r="DFO24" s="80"/>
      <c r="DFP24" s="76"/>
      <c r="DFQ24" s="80"/>
      <c r="DFR24" s="76"/>
      <c r="DFS24" s="80"/>
      <c r="DFT24" s="80"/>
      <c r="DFU24" s="76"/>
      <c r="DFV24" s="76"/>
      <c r="DFW24" s="76"/>
      <c r="DFX24" s="76"/>
      <c r="DFY24" s="80"/>
      <c r="DFZ24" s="80"/>
      <c r="DGA24" s="76"/>
      <c r="DGB24" s="80"/>
      <c r="DGC24" s="76"/>
      <c r="DGD24" s="80"/>
      <c r="DGE24" s="80"/>
      <c r="DGF24" s="76"/>
      <c r="DGG24" s="76"/>
      <c r="DGH24" s="76"/>
      <c r="DGI24" s="76"/>
      <c r="DGJ24" s="80"/>
      <c r="DGK24" s="80"/>
      <c r="DGL24" s="76"/>
      <c r="DGM24" s="80"/>
      <c r="DGN24" s="76"/>
      <c r="DGO24" s="80"/>
      <c r="DGP24" s="80"/>
      <c r="DGQ24" s="76"/>
      <c r="DGR24" s="76"/>
      <c r="DGS24" s="76"/>
      <c r="DGT24" s="76"/>
      <c r="DGU24" s="80"/>
      <c r="DGV24" s="80"/>
      <c r="DGW24" s="76"/>
      <c r="DGX24" s="80"/>
      <c r="DGY24" s="76"/>
      <c r="DGZ24" s="80"/>
      <c r="DHA24" s="80"/>
      <c r="DHB24" s="76"/>
      <c r="DHC24" s="76"/>
      <c r="DHD24" s="76"/>
      <c r="DHE24" s="76"/>
      <c r="DHF24" s="80"/>
      <c r="DHG24" s="80"/>
      <c r="DHH24" s="76"/>
      <c r="DHI24" s="80"/>
      <c r="DHJ24" s="76"/>
      <c r="DHK24" s="80"/>
      <c r="DHL24" s="80"/>
      <c r="DHM24" s="76"/>
      <c r="DHN24" s="76"/>
      <c r="DHO24" s="76"/>
      <c r="DHP24" s="76"/>
      <c r="DHQ24" s="80"/>
      <c r="DHR24" s="80"/>
      <c r="DHS24" s="76"/>
      <c r="DHT24" s="80"/>
      <c r="DHU24" s="76"/>
      <c r="DHV24" s="80"/>
      <c r="DHW24" s="80"/>
      <c r="DHX24" s="76"/>
      <c r="DHY24" s="76"/>
      <c r="DHZ24" s="76"/>
      <c r="DIA24" s="76"/>
      <c r="DIB24" s="80"/>
      <c r="DIC24" s="80"/>
      <c r="DID24" s="76"/>
      <c r="DIE24" s="80"/>
      <c r="DIF24" s="76"/>
      <c r="DIG24" s="80"/>
      <c r="DIH24" s="80"/>
      <c r="DII24" s="76"/>
      <c r="DIJ24" s="76"/>
      <c r="DIK24" s="76"/>
      <c r="DIL24" s="76"/>
      <c r="DIM24" s="80"/>
      <c r="DIN24" s="80"/>
      <c r="DIO24" s="76"/>
      <c r="DIP24" s="80"/>
      <c r="DIQ24" s="76"/>
      <c r="DIR24" s="80"/>
      <c r="DIS24" s="80"/>
      <c r="DIT24" s="76"/>
      <c r="DIU24" s="76"/>
      <c r="DIV24" s="76"/>
      <c r="DIW24" s="76"/>
      <c r="DIX24" s="80"/>
      <c r="DIY24" s="80"/>
      <c r="DIZ24" s="76"/>
      <c r="DJA24" s="80"/>
      <c r="DJB24" s="76"/>
      <c r="DJC24" s="80"/>
      <c r="DJD24" s="80"/>
      <c r="DJE24" s="76"/>
      <c r="DJF24" s="76"/>
      <c r="DJG24" s="76"/>
      <c r="DJH24" s="76"/>
      <c r="DJI24" s="80"/>
      <c r="DJJ24" s="80"/>
      <c r="DJK24" s="76"/>
      <c r="DJL24" s="80"/>
      <c r="DJM24" s="76"/>
      <c r="DJN24" s="80"/>
      <c r="DJO24" s="80"/>
      <c r="DJP24" s="76"/>
      <c r="DJQ24" s="76"/>
      <c r="DJR24" s="76"/>
      <c r="DJS24" s="76"/>
      <c r="DJT24" s="80"/>
      <c r="DJU24" s="80"/>
      <c r="DJV24" s="76"/>
      <c r="DJW24" s="80"/>
      <c r="DJX24" s="76"/>
      <c r="DJY24" s="80"/>
      <c r="DJZ24" s="80"/>
      <c r="DKA24" s="76"/>
      <c r="DKB24" s="76"/>
      <c r="DKC24" s="76"/>
      <c r="DKD24" s="76"/>
      <c r="DKE24" s="80"/>
      <c r="DKF24" s="80"/>
      <c r="DKG24" s="76"/>
      <c r="DKH24" s="80"/>
      <c r="DKI24" s="76"/>
      <c r="DKJ24" s="80"/>
      <c r="DKK24" s="80"/>
      <c r="DKL24" s="76"/>
      <c r="DKM24" s="76"/>
      <c r="DKN24" s="76"/>
      <c r="DKO24" s="76"/>
      <c r="DKP24" s="80"/>
      <c r="DKQ24" s="80"/>
      <c r="DKR24" s="76"/>
      <c r="DKS24" s="80"/>
      <c r="DKT24" s="76"/>
      <c r="DKU24" s="80"/>
      <c r="DKV24" s="80"/>
      <c r="DKW24" s="76"/>
      <c r="DKX24" s="76"/>
      <c r="DKY24" s="76"/>
      <c r="DKZ24" s="76"/>
      <c r="DLA24" s="80"/>
      <c r="DLB24" s="80"/>
      <c r="DLC24" s="76"/>
      <c r="DLD24" s="80"/>
      <c r="DLE24" s="76"/>
      <c r="DLF24" s="80"/>
      <c r="DLG24" s="80"/>
      <c r="DLH24" s="76"/>
      <c r="DLI24" s="76"/>
      <c r="DLJ24" s="76"/>
      <c r="DLK24" s="76"/>
      <c r="DLL24" s="80"/>
      <c r="DLM24" s="80"/>
      <c r="DLN24" s="76"/>
      <c r="DLO24" s="80"/>
      <c r="DLP24" s="76"/>
      <c r="DLQ24" s="80"/>
      <c r="DLR24" s="80"/>
      <c r="DLS24" s="76"/>
      <c r="DLT24" s="76"/>
      <c r="DLU24" s="76"/>
      <c r="DLV24" s="76"/>
      <c r="DLW24" s="80"/>
      <c r="DLX24" s="80"/>
      <c r="DLY24" s="76"/>
      <c r="DLZ24" s="80"/>
      <c r="DMA24" s="76"/>
      <c r="DMB24" s="80"/>
      <c r="DMC24" s="80"/>
      <c r="DMD24" s="76"/>
      <c r="DME24" s="76"/>
      <c r="DMF24" s="76"/>
      <c r="DMG24" s="76"/>
      <c r="DMH24" s="80"/>
      <c r="DMI24" s="80"/>
      <c r="DMJ24" s="76"/>
      <c r="DMK24" s="80"/>
      <c r="DML24" s="76"/>
      <c r="DMM24" s="80"/>
      <c r="DMN24" s="80"/>
      <c r="DMO24" s="76"/>
      <c r="DMP24" s="76"/>
      <c r="DMQ24" s="76"/>
      <c r="DMR24" s="76"/>
      <c r="DMS24" s="80"/>
      <c r="DMT24" s="80"/>
      <c r="DMU24" s="76"/>
      <c r="DMV24" s="80"/>
      <c r="DMW24" s="76"/>
      <c r="DMX24" s="80"/>
      <c r="DMY24" s="80"/>
      <c r="DMZ24" s="76"/>
      <c r="DNA24" s="76"/>
      <c r="DNB24" s="76"/>
      <c r="DNC24" s="76"/>
      <c r="DND24" s="80"/>
      <c r="DNE24" s="80"/>
      <c r="DNF24" s="76"/>
      <c r="DNG24" s="80"/>
      <c r="DNH24" s="76"/>
      <c r="DNI24" s="80"/>
      <c r="DNJ24" s="80"/>
      <c r="DNK24" s="76"/>
      <c r="DNL24" s="76"/>
      <c r="DNM24" s="76"/>
      <c r="DNN24" s="76"/>
      <c r="DNO24" s="80"/>
      <c r="DNP24" s="80"/>
      <c r="DNQ24" s="76"/>
      <c r="DNR24" s="80"/>
      <c r="DNS24" s="76"/>
      <c r="DNT24" s="80"/>
      <c r="DNU24" s="80"/>
      <c r="DNV24" s="76"/>
      <c r="DNW24" s="76"/>
      <c r="DNX24" s="76"/>
      <c r="DNY24" s="76"/>
      <c r="DNZ24" s="80"/>
      <c r="DOA24" s="80"/>
      <c r="DOB24" s="76"/>
      <c r="DOC24" s="80"/>
      <c r="DOD24" s="76"/>
      <c r="DOE24" s="80"/>
      <c r="DOF24" s="80"/>
      <c r="DOG24" s="76"/>
      <c r="DOH24" s="76"/>
      <c r="DOI24" s="76"/>
      <c r="DOJ24" s="76"/>
      <c r="DOK24" s="80"/>
      <c r="DOL24" s="80"/>
      <c r="DOM24" s="76"/>
      <c r="DON24" s="80"/>
      <c r="DOO24" s="76"/>
      <c r="DOP24" s="80"/>
      <c r="DOQ24" s="80"/>
      <c r="DOR24" s="76"/>
      <c r="DOS24" s="76"/>
      <c r="DOT24" s="76"/>
      <c r="DOU24" s="76"/>
      <c r="DOV24" s="80"/>
      <c r="DOW24" s="80"/>
      <c r="DOX24" s="76"/>
      <c r="DOY24" s="80"/>
      <c r="DOZ24" s="76"/>
      <c r="DPA24" s="80"/>
      <c r="DPB24" s="80"/>
      <c r="DPC24" s="76"/>
      <c r="DPD24" s="76"/>
      <c r="DPE24" s="76"/>
      <c r="DPF24" s="76"/>
      <c r="DPG24" s="80"/>
      <c r="DPH24" s="80"/>
      <c r="DPI24" s="76"/>
      <c r="DPJ24" s="80"/>
      <c r="DPK24" s="76"/>
      <c r="DPL24" s="80"/>
      <c r="DPM24" s="80"/>
      <c r="DPN24" s="76"/>
      <c r="DPO24" s="76"/>
      <c r="DPP24" s="76"/>
      <c r="DPQ24" s="76"/>
      <c r="DPR24" s="80"/>
      <c r="DPS24" s="80"/>
      <c r="DPT24" s="76"/>
      <c r="DPU24" s="80"/>
      <c r="DPV24" s="76"/>
      <c r="DPW24" s="80"/>
      <c r="DPX24" s="80"/>
      <c r="DPY24" s="76"/>
      <c r="DPZ24" s="76"/>
      <c r="DQA24" s="76"/>
      <c r="DQB24" s="76"/>
      <c r="DQC24" s="80"/>
      <c r="DQD24" s="80"/>
      <c r="DQE24" s="76"/>
      <c r="DQF24" s="80"/>
      <c r="DQG24" s="76"/>
      <c r="DQH24" s="80"/>
      <c r="DQI24" s="80"/>
      <c r="DQJ24" s="76"/>
      <c r="DQK24" s="76"/>
      <c r="DQL24" s="76"/>
      <c r="DQM24" s="76"/>
      <c r="DQN24" s="80"/>
      <c r="DQO24" s="80"/>
      <c r="DQP24" s="76"/>
      <c r="DQQ24" s="80"/>
      <c r="DQR24" s="76"/>
      <c r="DQS24" s="80"/>
      <c r="DQT24" s="80"/>
      <c r="DQU24" s="76"/>
      <c r="DQV24" s="76"/>
      <c r="DQW24" s="76"/>
      <c r="DQX24" s="76"/>
      <c r="DQY24" s="80"/>
      <c r="DQZ24" s="80"/>
      <c r="DRA24" s="76"/>
      <c r="DRB24" s="80"/>
      <c r="DRC24" s="76"/>
      <c r="DRD24" s="80"/>
      <c r="DRE24" s="80"/>
      <c r="DRF24" s="76"/>
      <c r="DRG24" s="76"/>
      <c r="DRH24" s="76"/>
      <c r="DRI24" s="76"/>
      <c r="DRJ24" s="80"/>
      <c r="DRK24" s="80"/>
      <c r="DRL24" s="76"/>
      <c r="DRM24" s="80"/>
      <c r="DRN24" s="76"/>
      <c r="DRO24" s="80"/>
      <c r="DRP24" s="80"/>
      <c r="DRQ24" s="76"/>
      <c r="DRR24" s="76"/>
      <c r="DRS24" s="76"/>
      <c r="DRT24" s="76"/>
      <c r="DRU24" s="80"/>
      <c r="DRV24" s="80"/>
      <c r="DRW24" s="76"/>
      <c r="DRX24" s="80"/>
      <c r="DRY24" s="76"/>
      <c r="DRZ24" s="80"/>
      <c r="DSA24" s="80"/>
      <c r="DSB24" s="76"/>
      <c r="DSC24" s="76"/>
      <c r="DSD24" s="76"/>
      <c r="DSE24" s="76"/>
      <c r="DSF24" s="80"/>
      <c r="DSG24" s="80"/>
      <c r="DSH24" s="76"/>
      <c r="DSI24" s="80"/>
      <c r="DSJ24" s="76"/>
      <c r="DSK24" s="80"/>
      <c r="DSL24" s="80"/>
      <c r="DSM24" s="76"/>
      <c r="DSN24" s="76"/>
      <c r="DSO24" s="76"/>
      <c r="DSP24" s="76"/>
      <c r="DSQ24" s="80"/>
      <c r="DSR24" s="80"/>
      <c r="DSS24" s="76"/>
      <c r="DST24" s="80"/>
      <c r="DSU24" s="76"/>
      <c r="DSV24" s="80"/>
      <c r="DSW24" s="80"/>
      <c r="DSX24" s="76"/>
      <c r="DSY24" s="76"/>
      <c r="DSZ24" s="76"/>
      <c r="DTA24" s="76"/>
      <c r="DTB24" s="80"/>
      <c r="DTC24" s="80"/>
      <c r="DTD24" s="76"/>
      <c r="DTE24" s="80"/>
      <c r="DTF24" s="76"/>
      <c r="DTG24" s="80"/>
      <c r="DTH24" s="80"/>
      <c r="DTI24" s="76"/>
      <c r="DTJ24" s="76"/>
      <c r="DTK24" s="76"/>
      <c r="DTL24" s="76"/>
      <c r="DTM24" s="80"/>
      <c r="DTN24" s="80"/>
      <c r="DTO24" s="76"/>
      <c r="DTP24" s="80"/>
      <c r="DTQ24" s="76"/>
      <c r="DTR24" s="80"/>
      <c r="DTS24" s="80"/>
      <c r="DTT24" s="76"/>
      <c r="DTU24" s="76"/>
      <c r="DTV24" s="76"/>
      <c r="DTW24" s="76"/>
      <c r="DTX24" s="80"/>
      <c r="DTY24" s="80"/>
      <c r="DTZ24" s="76"/>
      <c r="DUA24" s="80"/>
      <c r="DUB24" s="76"/>
      <c r="DUC24" s="80"/>
      <c r="DUD24" s="80"/>
      <c r="DUE24" s="76"/>
      <c r="DUF24" s="76"/>
      <c r="DUG24" s="76"/>
      <c r="DUH24" s="76"/>
      <c r="DUI24" s="80"/>
      <c r="DUJ24" s="80"/>
      <c r="DUK24" s="76"/>
      <c r="DUL24" s="80"/>
      <c r="DUM24" s="76"/>
      <c r="DUN24" s="80"/>
      <c r="DUO24" s="80"/>
      <c r="DUP24" s="76"/>
      <c r="DUQ24" s="76"/>
      <c r="DUR24" s="76"/>
      <c r="DUS24" s="76"/>
      <c r="DUT24" s="80"/>
      <c r="DUU24" s="80"/>
      <c r="DUV24" s="76"/>
      <c r="DUW24" s="80"/>
      <c r="DUX24" s="76"/>
      <c r="DUY24" s="80"/>
      <c r="DUZ24" s="80"/>
      <c r="DVA24" s="76"/>
      <c r="DVB24" s="76"/>
      <c r="DVC24" s="76"/>
      <c r="DVD24" s="76"/>
      <c r="DVE24" s="80"/>
      <c r="DVF24" s="80"/>
      <c r="DVG24" s="76"/>
      <c r="DVH24" s="80"/>
      <c r="DVI24" s="76"/>
      <c r="DVJ24" s="80"/>
      <c r="DVK24" s="80"/>
      <c r="DVL24" s="76"/>
      <c r="DVM24" s="76"/>
      <c r="DVN24" s="76"/>
      <c r="DVO24" s="76"/>
      <c r="DVP24" s="80"/>
      <c r="DVQ24" s="80"/>
      <c r="DVR24" s="76"/>
      <c r="DVS24" s="80"/>
      <c r="DVT24" s="76"/>
      <c r="DVU24" s="80"/>
      <c r="DVV24" s="80"/>
      <c r="DVW24" s="76"/>
      <c r="DVX24" s="76"/>
      <c r="DVY24" s="76"/>
      <c r="DVZ24" s="76"/>
      <c r="DWA24" s="80"/>
      <c r="DWB24" s="80"/>
      <c r="DWC24" s="76"/>
      <c r="DWD24" s="80"/>
      <c r="DWE24" s="76"/>
      <c r="DWF24" s="80"/>
      <c r="DWG24" s="80"/>
      <c r="DWH24" s="76"/>
      <c r="DWI24" s="76"/>
      <c r="DWJ24" s="76"/>
      <c r="DWK24" s="76"/>
      <c r="DWL24" s="80"/>
      <c r="DWM24" s="80"/>
      <c r="DWN24" s="76"/>
      <c r="DWO24" s="80"/>
      <c r="DWP24" s="76"/>
      <c r="DWQ24" s="80"/>
      <c r="DWR24" s="80"/>
      <c r="DWS24" s="76"/>
      <c r="DWT24" s="76"/>
      <c r="DWU24" s="76"/>
      <c r="DWV24" s="76"/>
      <c r="DWW24" s="80"/>
      <c r="DWX24" s="80"/>
      <c r="DWY24" s="76"/>
      <c r="DWZ24" s="80"/>
      <c r="DXA24" s="76"/>
      <c r="DXB24" s="80"/>
      <c r="DXC24" s="80"/>
      <c r="DXD24" s="76"/>
      <c r="DXE24" s="76"/>
      <c r="DXF24" s="76"/>
      <c r="DXG24" s="76"/>
      <c r="DXH24" s="80"/>
      <c r="DXI24" s="80"/>
      <c r="DXJ24" s="76"/>
      <c r="DXK24" s="80"/>
      <c r="DXL24" s="76"/>
      <c r="DXM24" s="80"/>
      <c r="DXN24" s="80"/>
      <c r="DXO24" s="76"/>
      <c r="DXP24" s="76"/>
      <c r="DXQ24" s="76"/>
      <c r="DXR24" s="76"/>
      <c r="DXS24" s="80"/>
      <c r="DXT24" s="80"/>
      <c r="DXU24" s="76"/>
      <c r="DXV24" s="80"/>
      <c r="DXW24" s="76"/>
      <c r="DXX24" s="80"/>
      <c r="DXY24" s="80"/>
      <c r="DXZ24" s="76"/>
      <c r="DYA24" s="76"/>
      <c r="DYB24" s="76"/>
      <c r="DYC24" s="76"/>
      <c r="DYD24" s="80"/>
      <c r="DYE24" s="80"/>
      <c r="DYF24" s="76"/>
      <c r="DYG24" s="80"/>
      <c r="DYH24" s="76"/>
      <c r="DYI24" s="80"/>
      <c r="DYJ24" s="80"/>
      <c r="DYK24" s="76"/>
      <c r="DYL24" s="76"/>
      <c r="DYM24" s="76"/>
      <c r="DYN24" s="76"/>
      <c r="DYO24" s="80"/>
      <c r="DYP24" s="80"/>
      <c r="DYQ24" s="76"/>
      <c r="DYR24" s="80"/>
      <c r="DYS24" s="76"/>
      <c r="DYT24" s="80"/>
      <c r="DYU24" s="80"/>
      <c r="DYV24" s="76"/>
      <c r="DYW24" s="76"/>
      <c r="DYX24" s="76"/>
      <c r="DYY24" s="76"/>
      <c r="DYZ24" s="80"/>
      <c r="DZA24" s="80"/>
      <c r="DZB24" s="76"/>
      <c r="DZC24" s="80"/>
      <c r="DZD24" s="76"/>
      <c r="DZE24" s="80"/>
      <c r="DZF24" s="80"/>
      <c r="DZG24" s="76"/>
      <c r="DZH24" s="76"/>
      <c r="DZI24" s="76"/>
      <c r="DZJ24" s="76"/>
      <c r="DZK24" s="80"/>
      <c r="DZL24" s="80"/>
      <c r="DZM24" s="76"/>
      <c r="DZN24" s="80"/>
      <c r="DZO24" s="76"/>
      <c r="DZP24" s="80"/>
      <c r="DZQ24" s="80"/>
      <c r="DZR24" s="76"/>
      <c r="DZS24" s="76"/>
      <c r="DZT24" s="76"/>
      <c r="DZU24" s="76"/>
      <c r="DZV24" s="80"/>
      <c r="DZW24" s="80"/>
      <c r="DZX24" s="76"/>
      <c r="DZY24" s="80"/>
      <c r="DZZ24" s="76"/>
      <c r="EAA24" s="80"/>
      <c r="EAB24" s="80"/>
      <c r="EAC24" s="76"/>
      <c r="EAD24" s="76"/>
      <c r="EAE24" s="76"/>
      <c r="EAF24" s="76"/>
      <c r="EAG24" s="80"/>
      <c r="EAH24" s="80"/>
      <c r="EAI24" s="76"/>
      <c r="EAJ24" s="80"/>
      <c r="EAK24" s="76"/>
      <c r="EAL24" s="80"/>
      <c r="EAM24" s="80"/>
      <c r="EAN24" s="76"/>
      <c r="EAO24" s="76"/>
      <c r="EAP24" s="76"/>
      <c r="EAQ24" s="76"/>
      <c r="EAR24" s="80"/>
      <c r="EAS24" s="80"/>
      <c r="EAT24" s="76"/>
      <c r="EAU24" s="80"/>
      <c r="EAV24" s="76"/>
      <c r="EAW24" s="80"/>
      <c r="EAX24" s="80"/>
      <c r="EAY24" s="76"/>
      <c r="EAZ24" s="76"/>
      <c r="EBA24" s="76"/>
      <c r="EBB24" s="76"/>
      <c r="EBC24" s="80"/>
      <c r="EBD24" s="80"/>
      <c r="EBE24" s="76"/>
      <c r="EBF24" s="80"/>
      <c r="EBG24" s="76"/>
      <c r="EBH24" s="80"/>
      <c r="EBI24" s="80"/>
      <c r="EBJ24" s="76"/>
      <c r="EBK24" s="76"/>
      <c r="EBL24" s="76"/>
      <c r="EBM24" s="76"/>
      <c r="EBN24" s="80"/>
      <c r="EBO24" s="80"/>
      <c r="EBP24" s="76"/>
      <c r="EBQ24" s="80"/>
      <c r="EBR24" s="76"/>
      <c r="EBS24" s="80"/>
      <c r="EBT24" s="80"/>
      <c r="EBU24" s="76"/>
      <c r="EBV24" s="76"/>
      <c r="EBW24" s="76"/>
      <c r="EBX24" s="76"/>
      <c r="EBY24" s="80"/>
      <c r="EBZ24" s="80"/>
      <c r="ECA24" s="76"/>
      <c r="ECB24" s="80"/>
      <c r="ECC24" s="76"/>
      <c r="ECD24" s="80"/>
      <c r="ECE24" s="80"/>
      <c r="ECF24" s="76"/>
      <c r="ECG24" s="76"/>
      <c r="ECH24" s="76"/>
      <c r="ECI24" s="76"/>
      <c r="ECJ24" s="80"/>
      <c r="ECK24" s="80"/>
      <c r="ECL24" s="76"/>
      <c r="ECM24" s="80"/>
      <c r="ECN24" s="76"/>
      <c r="ECO24" s="80"/>
      <c r="ECP24" s="80"/>
      <c r="ECQ24" s="76"/>
      <c r="ECR24" s="76"/>
      <c r="ECS24" s="76"/>
      <c r="ECT24" s="76"/>
      <c r="ECU24" s="80"/>
      <c r="ECV24" s="80"/>
      <c r="ECW24" s="76"/>
      <c r="ECX24" s="80"/>
      <c r="ECY24" s="76"/>
      <c r="ECZ24" s="80"/>
      <c r="EDA24" s="80"/>
      <c r="EDB24" s="76"/>
      <c r="EDC24" s="76"/>
      <c r="EDD24" s="76"/>
      <c r="EDE24" s="76"/>
      <c r="EDF24" s="80"/>
      <c r="EDG24" s="80"/>
      <c r="EDH24" s="76"/>
      <c r="EDI24" s="80"/>
      <c r="EDJ24" s="76"/>
      <c r="EDK24" s="80"/>
      <c r="EDL24" s="80"/>
      <c r="EDM24" s="76"/>
      <c r="EDN24" s="76"/>
      <c r="EDO24" s="76"/>
      <c r="EDP24" s="76"/>
      <c r="EDQ24" s="80"/>
      <c r="EDR24" s="80"/>
      <c r="EDS24" s="76"/>
      <c r="EDT24" s="80"/>
      <c r="EDU24" s="76"/>
      <c r="EDV24" s="80"/>
      <c r="EDW24" s="80"/>
      <c r="EDX24" s="76"/>
      <c r="EDY24" s="76"/>
      <c r="EDZ24" s="76"/>
      <c r="EEA24" s="76"/>
      <c r="EEB24" s="80"/>
      <c r="EEC24" s="80"/>
      <c r="EED24" s="76"/>
      <c r="EEE24" s="80"/>
      <c r="EEF24" s="76"/>
      <c r="EEG24" s="80"/>
      <c r="EEH24" s="80"/>
      <c r="EEI24" s="76"/>
      <c r="EEJ24" s="76"/>
      <c r="EEK24" s="76"/>
      <c r="EEL24" s="76"/>
      <c r="EEM24" s="80"/>
      <c r="EEN24" s="80"/>
      <c r="EEO24" s="76"/>
      <c r="EEP24" s="80"/>
      <c r="EEQ24" s="76"/>
      <c r="EER24" s="80"/>
      <c r="EES24" s="80"/>
      <c r="EET24" s="76"/>
      <c r="EEU24" s="76"/>
      <c r="EEV24" s="76"/>
      <c r="EEW24" s="76"/>
      <c r="EEX24" s="80"/>
      <c r="EEY24" s="80"/>
      <c r="EEZ24" s="76"/>
      <c r="EFA24" s="80"/>
      <c r="EFB24" s="76"/>
      <c r="EFC24" s="80"/>
      <c r="EFD24" s="80"/>
      <c r="EFE24" s="76"/>
      <c r="EFF24" s="76"/>
      <c r="EFG24" s="76"/>
      <c r="EFH24" s="76"/>
      <c r="EFI24" s="80"/>
      <c r="EFJ24" s="80"/>
      <c r="EFK24" s="76"/>
      <c r="EFL24" s="80"/>
      <c r="EFM24" s="76"/>
      <c r="EFN24" s="80"/>
      <c r="EFO24" s="80"/>
      <c r="EFP24" s="76"/>
      <c r="EFQ24" s="76"/>
      <c r="EFR24" s="76"/>
      <c r="EFS24" s="76"/>
      <c r="EFT24" s="80"/>
      <c r="EFU24" s="80"/>
      <c r="EFV24" s="76"/>
      <c r="EFW24" s="80"/>
      <c r="EFX24" s="76"/>
      <c r="EFY24" s="80"/>
      <c r="EFZ24" s="80"/>
      <c r="EGA24" s="76"/>
      <c r="EGB24" s="76"/>
      <c r="EGC24" s="76"/>
      <c r="EGD24" s="76"/>
      <c r="EGE24" s="80"/>
      <c r="EGF24" s="80"/>
      <c r="EGG24" s="76"/>
      <c r="EGH24" s="80"/>
      <c r="EGI24" s="76"/>
      <c r="EGJ24" s="80"/>
      <c r="EGK24" s="80"/>
      <c r="EGL24" s="76"/>
      <c r="EGM24" s="76"/>
      <c r="EGN24" s="76"/>
      <c r="EGO24" s="76"/>
      <c r="EGP24" s="80"/>
      <c r="EGQ24" s="80"/>
      <c r="EGR24" s="76"/>
      <c r="EGS24" s="80"/>
      <c r="EGT24" s="76"/>
      <c r="EGU24" s="80"/>
      <c r="EGV24" s="80"/>
      <c r="EGW24" s="76"/>
      <c r="EGX24" s="76"/>
      <c r="EGY24" s="76"/>
      <c r="EGZ24" s="76"/>
      <c r="EHA24" s="80"/>
      <c r="EHB24" s="80"/>
      <c r="EHC24" s="76"/>
      <c r="EHD24" s="80"/>
      <c r="EHE24" s="76"/>
      <c r="EHF24" s="80"/>
      <c r="EHG24" s="80"/>
      <c r="EHH24" s="76"/>
      <c r="EHI24" s="76"/>
      <c r="EHJ24" s="76"/>
      <c r="EHK24" s="76"/>
      <c r="EHL24" s="80"/>
      <c r="EHM24" s="80"/>
      <c r="EHN24" s="76"/>
      <c r="EHO24" s="80"/>
      <c r="EHP24" s="76"/>
      <c r="EHQ24" s="80"/>
      <c r="EHR24" s="80"/>
      <c r="EHS24" s="76"/>
      <c r="EHT24" s="76"/>
      <c r="EHU24" s="76"/>
      <c r="EHV24" s="76"/>
      <c r="EHW24" s="80"/>
      <c r="EHX24" s="80"/>
      <c r="EHY24" s="76"/>
      <c r="EHZ24" s="80"/>
      <c r="EIA24" s="76"/>
      <c r="EIB24" s="80"/>
      <c r="EIC24" s="80"/>
      <c r="EID24" s="76"/>
      <c r="EIE24" s="76"/>
      <c r="EIF24" s="76"/>
      <c r="EIG24" s="76"/>
      <c r="EIH24" s="80"/>
      <c r="EII24" s="80"/>
      <c r="EIJ24" s="76"/>
      <c r="EIK24" s="80"/>
      <c r="EIL24" s="76"/>
      <c r="EIM24" s="80"/>
      <c r="EIN24" s="80"/>
      <c r="EIO24" s="76"/>
      <c r="EIP24" s="76"/>
      <c r="EIQ24" s="76"/>
      <c r="EIR24" s="76"/>
      <c r="EIS24" s="80"/>
      <c r="EIT24" s="80"/>
      <c r="EIU24" s="76"/>
      <c r="EIV24" s="80"/>
      <c r="EIW24" s="76"/>
      <c r="EIX24" s="80"/>
      <c r="EIY24" s="80"/>
      <c r="EIZ24" s="76"/>
      <c r="EJA24" s="76"/>
      <c r="EJB24" s="76"/>
      <c r="EJC24" s="76"/>
      <c r="EJD24" s="80"/>
      <c r="EJE24" s="80"/>
      <c r="EJF24" s="76"/>
      <c r="EJG24" s="80"/>
      <c r="EJH24" s="76"/>
      <c r="EJI24" s="80"/>
      <c r="EJJ24" s="80"/>
      <c r="EJK24" s="76"/>
      <c r="EJL24" s="76"/>
      <c r="EJM24" s="76"/>
      <c r="EJN24" s="76"/>
      <c r="EJO24" s="80"/>
      <c r="EJP24" s="80"/>
      <c r="EJQ24" s="76"/>
      <c r="EJR24" s="80"/>
      <c r="EJS24" s="76"/>
      <c r="EJT24" s="80"/>
      <c r="EJU24" s="80"/>
      <c r="EJV24" s="76"/>
      <c r="EJW24" s="76"/>
      <c r="EJX24" s="76"/>
      <c r="EJY24" s="76"/>
      <c r="EJZ24" s="80"/>
      <c r="EKA24" s="80"/>
      <c r="EKB24" s="76"/>
      <c r="EKC24" s="80"/>
      <c r="EKD24" s="76"/>
      <c r="EKE24" s="80"/>
      <c r="EKF24" s="80"/>
      <c r="EKG24" s="76"/>
      <c r="EKH24" s="76"/>
      <c r="EKI24" s="76"/>
      <c r="EKJ24" s="76"/>
      <c r="EKK24" s="80"/>
      <c r="EKL24" s="80"/>
      <c r="EKM24" s="76"/>
      <c r="EKN24" s="80"/>
      <c r="EKO24" s="76"/>
      <c r="EKP24" s="80"/>
      <c r="EKQ24" s="80"/>
      <c r="EKR24" s="76"/>
      <c r="EKS24" s="76"/>
      <c r="EKT24" s="76"/>
      <c r="EKU24" s="76"/>
      <c r="EKV24" s="80"/>
      <c r="EKW24" s="80"/>
      <c r="EKX24" s="76"/>
      <c r="EKY24" s="80"/>
      <c r="EKZ24" s="76"/>
      <c r="ELA24" s="80"/>
      <c r="ELB24" s="80"/>
      <c r="ELC24" s="76"/>
      <c r="ELD24" s="76"/>
      <c r="ELE24" s="76"/>
      <c r="ELF24" s="76"/>
      <c r="ELG24" s="80"/>
      <c r="ELH24" s="80"/>
      <c r="ELI24" s="76"/>
      <c r="ELJ24" s="80"/>
      <c r="ELK24" s="76"/>
      <c r="ELL24" s="80"/>
      <c r="ELM24" s="80"/>
      <c r="ELN24" s="76"/>
      <c r="ELO24" s="76"/>
      <c r="ELP24" s="76"/>
      <c r="ELQ24" s="76"/>
      <c r="ELR24" s="80"/>
      <c r="ELS24" s="80"/>
      <c r="ELT24" s="76"/>
      <c r="ELU24" s="80"/>
      <c r="ELV24" s="76"/>
      <c r="ELW24" s="80"/>
      <c r="ELX24" s="80"/>
      <c r="ELY24" s="76"/>
      <c r="ELZ24" s="76"/>
      <c r="EMA24" s="76"/>
      <c r="EMB24" s="76"/>
      <c r="EMC24" s="80"/>
      <c r="EMD24" s="80"/>
      <c r="EME24" s="76"/>
      <c r="EMF24" s="80"/>
      <c r="EMG24" s="76"/>
      <c r="EMH24" s="80"/>
      <c r="EMI24" s="80"/>
      <c r="EMJ24" s="76"/>
      <c r="EMK24" s="76"/>
      <c r="EML24" s="76"/>
      <c r="EMM24" s="76"/>
      <c r="EMN24" s="80"/>
      <c r="EMO24" s="80"/>
      <c r="EMP24" s="76"/>
      <c r="EMQ24" s="80"/>
      <c r="EMR24" s="76"/>
      <c r="EMS24" s="80"/>
      <c r="EMT24" s="80"/>
      <c r="EMU24" s="76"/>
      <c r="EMV24" s="76"/>
      <c r="EMW24" s="76"/>
      <c r="EMX24" s="76"/>
      <c r="EMY24" s="80"/>
      <c r="EMZ24" s="80"/>
      <c r="ENA24" s="76"/>
      <c r="ENB24" s="80"/>
      <c r="ENC24" s="76"/>
      <c r="END24" s="80"/>
      <c r="ENE24" s="80"/>
      <c r="ENF24" s="76"/>
      <c r="ENG24" s="76"/>
      <c r="ENH24" s="76"/>
      <c r="ENI24" s="76"/>
      <c r="ENJ24" s="80"/>
      <c r="ENK24" s="80"/>
      <c r="ENL24" s="76"/>
      <c r="ENM24" s="80"/>
      <c r="ENN24" s="76"/>
      <c r="ENO24" s="80"/>
      <c r="ENP24" s="80"/>
      <c r="ENQ24" s="76"/>
      <c r="ENR24" s="76"/>
      <c r="ENS24" s="76"/>
      <c r="ENT24" s="76"/>
      <c r="ENU24" s="80"/>
      <c r="ENV24" s="80"/>
      <c r="ENW24" s="76"/>
      <c r="ENX24" s="80"/>
      <c r="ENY24" s="76"/>
      <c r="ENZ24" s="80"/>
      <c r="EOA24" s="80"/>
      <c r="EOB24" s="76"/>
      <c r="EOC24" s="76"/>
      <c r="EOD24" s="76"/>
      <c r="EOE24" s="76"/>
      <c r="EOF24" s="80"/>
      <c r="EOG24" s="80"/>
      <c r="EOH24" s="76"/>
      <c r="EOI24" s="80"/>
      <c r="EOJ24" s="76"/>
      <c r="EOK24" s="80"/>
      <c r="EOL24" s="80"/>
      <c r="EOM24" s="76"/>
      <c r="EON24" s="76"/>
      <c r="EOO24" s="76"/>
      <c r="EOP24" s="76"/>
      <c r="EOQ24" s="80"/>
      <c r="EOR24" s="80"/>
      <c r="EOS24" s="76"/>
      <c r="EOT24" s="80"/>
      <c r="EOU24" s="76"/>
      <c r="EOV24" s="80"/>
      <c r="EOW24" s="80"/>
      <c r="EOX24" s="76"/>
      <c r="EOY24" s="76"/>
      <c r="EOZ24" s="76"/>
      <c r="EPA24" s="76"/>
      <c r="EPB24" s="80"/>
      <c r="EPC24" s="80"/>
      <c r="EPD24" s="76"/>
      <c r="EPE24" s="80"/>
      <c r="EPF24" s="76"/>
      <c r="EPG24" s="80"/>
      <c r="EPH24" s="80"/>
      <c r="EPI24" s="76"/>
      <c r="EPJ24" s="76"/>
      <c r="EPK24" s="76"/>
      <c r="EPL24" s="76"/>
      <c r="EPM24" s="80"/>
      <c r="EPN24" s="80"/>
      <c r="EPO24" s="76"/>
      <c r="EPP24" s="80"/>
      <c r="EPQ24" s="76"/>
      <c r="EPR24" s="80"/>
      <c r="EPS24" s="80"/>
      <c r="EPT24" s="76"/>
      <c r="EPU24" s="76"/>
      <c r="EPV24" s="76"/>
      <c r="EPW24" s="76"/>
      <c r="EPX24" s="80"/>
      <c r="EPY24" s="80"/>
      <c r="EPZ24" s="76"/>
      <c r="EQA24" s="80"/>
      <c r="EQB24" s="76"/>
      <c r="EQC24" s="80"/>
      <c r="EQD24" s="80"/>
      <c r="EQE24" s="76"/>
      <c r="EQF24" s="76"/>
      <c r="EQG24" s="76"/>
      <c r="EQH24" s="76"/>
      <c r="EQI24" s="80"/>
      <c r="EQJ24" s="80"/>
      <c r="EQK24" s="76"/>
      <c r="EQL24" s="80"/>
      <c r="EQM24" s="76"/>
      <c r="EQN24" s="80"/>
      <c r="EQO24" s="80"/>
      <c r="EQP24" s="76"/>
      <c r="EQQ24" s="76"/>
      <c r="EQR24" s="76"/>
      <c r="EQS24" s="76"/>
      <c r="EQT24" s="80"/>
      <c r="EQU24" s="80"/>
      <c r="EQV24" s="76"/>
      <c r="EQW24" s="80"/>
      <c r="EQX24" s="76"/>
      <c r="EQY24" s="80"/>
      <c r="EQZ24" s="80"/>
      <c r="ERA24" s="76"/>
      <c r="ERB24" s="76"/>
      <c r="ERC24" s="76"/>
      <c r="ERD24" s="76"/>
      <c r="ERE24" s="80"/>
      <c r="ERF24" s="80"/>
      <c r="ERG24" s="76"/>
      <c r="ERH24" s="80"/>
      <c r="ERI24" s="76"/>
      <c r="ERJ24" s="80"/>
      <c r="ERK24" s="80"/>
      <c r="ERL24" s="76"/>
      <c r="ERM24" s="76"/>
      <c r="ERN24" s="76"/>
      <c r="ERO24" s="76"/>
      <c r="ERP24" s="80"/>
      <c r="ERQ24" s="80"/>
      <c r="ERR24" s="76"/>
      <c r="ERS24" s="80"/>
      <c r="ERT24" s="76"/>
      <c r="ERU24" s="80"/>
      <c r="ERV24" s="80"/>
      <c r="ERW24" s="76"/>
      <c r="ERX24" s="76"/>
      <c r="ERY24" s="76"/>
      <c r="ERZ24" s="76"/>
      <c r="ESA24" s="80"/>
      <c r="ESB24" s="80"/>
      <c r="ESC24" s="76"/>
      <c r="ESD24" s="80"/>
      <c r="ESE24" s="76"/>
      <c r="ESF24" s="80"/>
      <c r="ESG24" s="80"/>
      <c r="ESH24" s="76"/>
      <c r="ESI24" s="76"/>
      <c r="ESJ24" s="76"/>
      <c r="ESK24" s="76"/>
      <c r="ESL24" s="80"/>
      <c r="ESM24" s="80"/>
      <c r="ESN24" s="76"/>
      <c r="ESO24" s="80"/>
      <c r="ESP24" s="76"/>
      <c r="ESQ24" s="80"/>
      <c r="ESR24" s="80"/>
      <c r="ESS24" s="76"/>
      <c r="EST24" s="76"/>
      <c r="ESU24" s="76"/>
      <c r="ESV24" s="76"/>
      <c r="ESW24" s="80"/>
      <c r="ESX24" s="80"/>
      <c r="ESY24" s="76"/>
      <c r="ESZ24" s="80"/>
      <c r="ETA24" s="76"/>
      <c r="ETB24" s="80"/>
      <c r="ETC24" s="80"/>
      <c r="ETD24" s="76"/>
      <c r="ETE24" s="76"/>
      <c r="ETF24" s="76"/>
      <c r="ETG24" s="76"/>
      <c r="ETH24" s="80"/>
      <c r="ETI24" s="80"/>
      <c r="ETJ24" s="76"/>
      <c r="ETK24" s="80"/>
      <c r="ETL24" s="76"/>
      <c r="ETM24" s="80"/>
      <c r="ETN24" s="80"/>
      <c r="ETO24" s="76"/>
      <c r="ETP24" s="76"/>
      <c r="ETQ24" s="76"/>
      <c r="ETR24" s="76"/>
      <c r="ETS24" s="80"/>
      <c r="ETT24" s="80"/>
      <c r="ETU24" s="76"/>
      <c r="ETV24" s="80"/>
      <c r="ETW24" s="76"/>
      <c r="ETX24" s="80"/>
      <c r="ETY24" s="80"/>
      <c r="ETZ24" s="76"/>
      <c r="EUA24" s="76"/>
      <c r="EUB24" s="76"/>
      <c r="EUC24" s="76"/>
      <c r="EUD24" s="80"/>
      <c r="EUE24" s="80"/>
      <c r="EUF24" s="76"/>
      <c r="EUG24" s="80"/>
      <c r="EUH24" s="76"/>
      <c r="EUI24" s="80"/>
      <c r="EUJ24" s="80"/>
      <c r="EUK24" s="76"/>
      <c r="EUL24" s="76"/>
      <c r="EUM24" s="76"/>
      <c r="EUN24" s="76"/>
      <c r="EUO24" s="80"/>
      <c r="EUP24" s="80"/>
      <c r="EUQ24" s="76"/>
      <c r="EUR24" s="80"/>
      <c r="EUS24" s="76"/>
      <c r="EUT24" s="80"/>
      <c r="EUU24" s="80"/>
      <c r="EUV24" s="76"/>
      <c r="EUW24" s="76"/>
      <c r="EUX24" s="76"/>
      <c r="EUY24" s="76"/>
      <c r="EUZ24" s="80"/>
      <c r="EVA24" s="80"/>
      <c r="EVB24" s="76"/>
      <c r="EVC24" s="80"/>
      <c r="EVD24" s="76"/>
      <c r="EVE24" s="80"/>
      <c r="EVF24" s="80"/>
      <c r="EVG24" s="76"/>
      <c r="EVH24" s="76"/>
      <c r="EVI24" s="76"/>
      <c r="EVJ24" s="76"/>
      <c r="EVK24" s="80"/>
      <c r="EVL24" s="80"/>
      <c r="EVM24" s="76"/>
      <c r="EVN24" s="80"/>
      <c r="EVO24" s="76"/>
      <c r="EVP24" s="80"/>
      <c r="EVQ24" s="80"/>
      <c r="EVR24" s="76"/>
      <c r="EVS24" s="76"/>
      <c r="EVT24" s="76"/>
      <c r="EVU24" s="76"/>
      <c r="EVV24" s="80"/>
      <c r="EVW24" s="80"/>
      <c r="EVX24" s="76"/>
      <c r="EVY24" s="80"/>
      <c r="EVZ24" s="76"/>
      <c r="EWA24" s="80"/>
      <c r="EWB24" s="80"/>
      <c r="EWC24" s="76"/>
      <c r="EWD24" s="76"/>
      <c r="EWE24" s="76"/>
      <c r="EWF24" s="76"/>
      <c r="EWG24" s="80"/>
      <c r="EWH24" s="80"/>
      <c r="EWI24" s="76"/>
      <c r="EWJ24" s="80"/>
      <c r="EWK24" s="76"/>
      <c r="EWL24" s="80"/>
      <c r="EWM24" s="80"/>
      <c r="EWN24" s="76"/>
      <c r="EWO24" s="76"/>
      <c r="EWP24" s="76"/>
      <c r="EWQ24" s="76"/>
      <c r="EWR24" s="80"/>
      <c r="EWS24" s="80"/>
      <c r="EWT24" s="76"/>
      <c r="EWU24" s="80"/>
      <c r="EWV24" s="76"/>
      <c r="EWW24" s="80"/>
      <c r="EWX24" s="80"/>
      <c r="EWY24" s="76"/>
      <c r="EWZ24" s="76"/>
      <c r="EXA24" s="76"/>
      <c r="EXB24" s="76"/>
      <c r="EXC24" s="80"/>
      <c r="EXD24" s="80"/>
      <c r="EXE24" s="76"/>
      <c r="EXF24" s="80"/>
      <c r="EXG24" s="76"/>
      <c r="EXH24" s="80"/>
      <c r="EXI24" s="80"/>
      <c r="EXJ24" s="76"/>
      <c r="EXK24" s="76"/>
      <c r="EXL24" s="76"/>
      <c r="EXM24" s="76"/>
      <c r="EXN24" s="80"/>
      <c r="EXO24" s="80"/>
      <c r="EXP24" s="76"/>
      <c r="EXQ24" s="80"/>
      <c r="EXR24" s="76"/>
      <c r="EXS24" s="80"/>
      <c r="EXT24" s="80"/>
      <c r="EXU24" s="76"/>
      <c r="EXV24" s="76"/>
      <c r="EXW24" s="76"/>
      <c r="EXX24" s="76"/>
      <c r="EXY24" s="80"/>
      <c r="EXZ24" s="80"/>
      <c r="EYA24" s="76"/>
      <c r="EYB24" s="80"/>
      <c r="EYC24" s="76"/>
      <c r="EYD24" s="80"/>
      <c r="EYE24" s="80"/>
      <c r="EYF24" s="76"/>
      <c r="EYG24" s="76"/>
      <c r="EYH24" s="76"/>
      <c r="EYI24" s="76"/>
      <c r="EYJ24" s="80"/>
      <c r="EYK24" s="80"/>
      <c r="EYL24" s="76"/>
      <c r="EYM24" s="80"/>
      <c r="EYN24" s="76"/>
      <c r="EYO24" s="80"/>
      <c r="EYP24" s="80"/>
      <c r="EYQ24" s="76"/>
      <c r="EYR24" s="76"/>
      <c r="EYS24" s="76"/>
      <c r="EYT24" s="76"/>
      <c r="EYU24" s="80"/>
      <c r="EYV24" s="80"/>
      <c r="EYW24" s="76"/>
      <c r="EYX24" s="80"/>
      <c r="EYY24" s="76"/>
      <c r="EYZ24" s="80"/>
      <c r="EZA24" s="80"/>
      <c r="EZB24" s="76"/>
      <c r="EZC24" s="76"/>
      <c r="EZD24" s="76"/>
      <c r="EZE24" s="76"/>
      <c r="EZF24" s="80"/>
      <c r="EZG24" s="80"/>
      <c r="EZH24" s="76"/>
      <c r="EZI24" s="80"/>
      <c r="EZJ24" s="76"/>
      <c r="EZK24" s="80"/>
      <c r="EZL24" s="80"/>
      <c r="EZM24" s="76"/>
      <c r="EZN24" s="76"/>
      <c r="EZO24" s="76"/>
      <c r="EZP24" s="76"/>
      <c r="EZQ24" s="80"/>
      <c r="EZR24" s="80"/>
      <c r="EZS24" s="76"/>
      <c r="EZT24" s="80"/>
      <c r="EZU24" s="76"/>
      <c r="EZV24" s="80"/>
      <c r="EZW24" s="80"/>
      <c r="EZX24" s="76"/>
      <c r="EZY24" s="76"/>
      <c r="EZZ24" s="76"/>
      <c r="FAA24" s="76"/>
      <c r="FAB24" s="80"/>
      <c r="FAC24" s="80"/>
      <c r="FAD24" s="76"/>
      <c r="FAE24" s="80"/>
      <c r="FAF24" s="76"/>
      <c r="FAG24" s="80"/>
      <c r="FAH24" s="80"/>
      <c r="FAI24" s="76"/>
      <c r="FAJ24" s="76"/>
      <c r="FAK24" s="76"/>
      <c r="FAL24" s="76"/>
      <c r="FAM24" s="80"/>
      <c r="FAN24" s="80"/>
      <c r="FAO24" s="76"/>
      <c r="FAP24" s="80"/>
      <c r="FAQ24" s="76"/>
      <c r="FAR24" s="80"/>
      <c r="FAS24" s="80"/>
      <c r="FAT24" s="76"/>
      <c r="FAU24" s="76"/>
      <c r="FAV24" s="76"/>
      <c r="FAW24" s="76"/>
      <c r="FAX24" s="80"/>
      <c r="FAY24" s="80"/>
      <c r="FAZ24" s="76"/>
      <c r="FBA24" s="80"/>
      <c r="FBB24" s="76"/>
      <c r="FBC24" s="80"/>
      <c r="FBD24" s="80"/>
      <c r="FBE24" s="76"/>
      <c r="FBF24" s="76"/>
      <c r="FBG24" s="76"/>
      <c r="FBH24" s="76"/>
      <c r="FBI24" s="80"/>
      <c r="FBJ24" s="80"/>
      <c r="FBK24" s="76"/>
      <c r="FBL24" s="80"/>
      <c r="FBM24" s="76"/>
      <c r="FBN24" s="80"/>
      <c r="FBO24" s="80"/>
      <c r="FBP24" s="76"/>
      <c r="FBQ24" s="76"/>
      <c r="FBR24" s="76"/>
      <c r="FBS24" s="76"/>
      <c r="FBT24" s="80"/>
      <c r="FBU24" s="80"/>
      <c r="FBV24" s="76"/>
      <c r="FBW24" s="80"/>
      <c r="FBX24" s="76"/>
      <c r="FBY24" s="80"/>
      <c r="FBZ24" s="80"/>
      <c r="FCA24" s="76"/>
      <c r="FCB24" s="76"/>
      <c r="FCC24" s="76"/>
      <c r="FCD24" s="76"/>
      <c r="FCE24" s="80"/>
      <c r="FCF24" s="80"/>
      <c r="FCG24" s="76"/>
      <c r="FCH24" s="80"/>
      <c r="FCI24" s="76"/>
      <c r="FCJ24" s="80"/>
      <c r="FCK24" s="80"/>
      <c r="FCL24" s="76"/>
      <c r="FCM24" s="76"/>
      <c r="FCN24" s="76"/>
      <c r="FCO24" s="76"/>
      <c r="FCP24" s="80"/>
      <c r="FCQ24" s="80"/>
      <c r="FCR24" s="76"/>
      <c r="FCS24" s="80"/>
      <c r="FCT24" s="76"/>
      <c r="FCU24" s="80"/>
      <c r="FCV24" s="80"/>
      <c r="FCW24" s="76"/>
      <c r="FCX24" s="76"/>
      <c r="FCY24" s="76"/>
      <c r="FCZ24" s="76"/>
      <c r="FDA24" s="80"/>
      <c r="FDB24" s="80"/>
      <c r="FDC24" s="76"/>
      <c r="FDD24" s="80"/>
      <c r="FDE24" s="76"/>
      <c r="FDF24" s="80"/>
      <c r="FDG24" s="80"/>
      <c r="FDH24" s="76"/>
      <c r="FDI24" s="76"/>
      <c r="FDJ24" s="76"/>
      <c r="FDK24" s="76"/>
      <c r="FDL24" s="80"/>
      <c r="FDM24" s="80"/>
      <c r="FDN24" s="76"/>
      <c r="FDO24" s="80"/>
      <c r="FDP24" s="76"/>
      <c r="FDQ24" s="80"/>
      <c r="FDR24" s="80"/>
      <c r="FDS24" s="76"/>
      <c r="FDT24" s="76"/>
      <c r="FDU24" s="76"/>
      <c r="FDV24" s="76"/>
      <c r="FDW24" s="80"/>
      <c r="FDX24" s="80"/>
      <c r="FDY24" s="76"/>
      <c r="FDZ24" s="80"/>
      <c r="FEA24" s="76"/>
      <c r="FEB24" s="80"/>
      <c r="FEC24" s="80"/>
      <c r="FED24" s="76"/>
      <c r="FEE24" s="76"/>
      <c r="FEF24" s="76"/>
      <c r="FEG24" s="76"/>
      <c r="FEH24" s="80"/>
      <c r="FEI24" s="80"/>
      <c r="FEJ24" s="76"/>
      <c r="FEK24" s="80"/>
      <c r="FEL24" s="76"/>
      <c r="FEM24" s="80"/>
      <c r="FEN24" s="80"/>
      <c r="FEO24" s="76"/>
      <c r="FEP24" s="76"/>
      <c r="FEQ24" s="76"/>
      <c r="FER24" s="76"/>
      <c r="FES24" s="80"/>
      <c r="FET24" s="80"/>
      <c r="FEU24" s="76"/>
      <c r="FEV24" s="80"/>
      <c r="FEW24" s="76"/>
      <c r="FEX24" s="80"/>
      <c r="FEY24" s="80"/>
      <c r="FEZ24" s="76"/>
      <c r="FFA24" s="76"/>
      <c r="FFB24" s="76"/>
      <c r="FFC24" s="76"/>
      <c r="FFD24" s="80"/>
      <c r="FFE24" s="80"/>
      <c r="FFF24" s="76"/>
      <c r="FFG24" s="80"/>
      <c r="FFH24" s="76"/>
      <c r="FFI24" s="80"/>
      <c r="FFJ24" s="80"/>
      <c r="FFK24" s="76"/>
      <c r="FFL24" s="76"/>
      <c r="FFM24" s="76"/>
      <c r="FFN24" s="76"/>
      <c r="FFO24" s="80"/>
      <c r="FFP24" s="80"/>
      <c r="FFQ24" s="76"/>
      <c r="FFR24" s="80"/>
      <c r="FFS24" s="76"/>
      <c r="FFT24" s="80"/>
      <c r="FFU24" s="80"/>
      <c r="FFV24" s="76"/>
      <c r="FFW24" s="76"/>
      <c r="FFX24" s="76"/>
      <c r="FFY24" s="76"/>
      <c r="FFZ24" s="80"/>
      <c r="FGA24" s="80"/>
      <c r="FGB24" s="76"/>
      <c r="FGC24" s="80"/>
      <c r="FGD24" s="76"/>
      <c r="FGE24" s="80"/>
      <c r="FGF24" s="80"/>
      <c r="FGG24" s="76"/>
      <c r="FGH24" s="76"/>
      <c r="FGI24" s="76"/>
      <c r="FGJ24" s="76"/>
      <c r="FGK24" s="80"/>
      <c r="FGL24" s="80"/>
      <c r="FGM24" s="76"/>
      <c r="FGN24" s="80"/>
      <c r="FGO24" s="76"/>
      <c r="FGP24" s="80"/>
      <c r="FGQ24" s="80"/>
      <c r="FGR24" s="76"/>
      <c r="FGS24" s="76"/>
      <c r="FGT24" s="76"/>
      <c r="FGU24" s="76"/>
      <c r="FGV24" s="80"/>
      <c r="FGW24" s="80"/>
      <c r="FGX24" s="76"/>
      <c r="FGY24" s="80"/>
      <c r="FGZ24" s="76"/>
      <c r="FHA24" s="80"/>
      <c r="FHB24" s="80"/>
      <c r="FHC24" s="76"/>
      <c r="FHD24" s="76"/>
      <c r="FHE24" s="76"/>
      <c r="FHF24" s="76"/>
      <c r="FHG24" s="80"/>
      <c r="FHH24" s="80"/>
      <c r="FHI24" s="76"/>
      <c r="FHJ24" s="80"/>
      <c r="FHK24" s="76"/>
      <c r="FHL24" s="80"/>
      <c r="FHM24" s="80"/>
      <c r="FHN24" s="76"/>
      <c r="FHO24" s="76"/>
      <c r="FHP24" s="76"/>
      <c r="FHQ24" s="76"/>
      <c r="FHR24" s="80"/>
      <c r="FHS24" s="80"/>
      <c r="FHT24" s="76"/>
      <c r="FHU24" s="80"/>
      <c r="FHV24" s="76"/>
      <c r="FHW24" s="80"/>
      <c r="FHX24" s="80"/>
      <c r="FHY24" s="76"/>
      <c r="FHZ24" s="76"/>
      <c r="FIA24" s="76"/>
      <c r="FIB24" s="76"/>
      <c r="FIC24" s="80"/>
      <c r="FID24" s="80"/>
      <c r="FIE24" s="76"/>
      <c r="FIF24" s="80"/>
      <c r="FIG24" s="76"/>
      <c r="FIH24" s="80"/>
      <c r="FII24" s="80"/>
      <c r="FIJ24" s="76"/>
      <c r="FIK24" s="76"/>
      <c r="FIL24" s="76"/>
      <c r="FIM24" s="76"/>
      <c r="FIN24" s="80"/>
      <c r="FIO24" s="80"/>
      <c r="FIP24" s="76"/>
      <c r="FIQ24" s="80"/>
      <c r="FIR24" s="76"/>
      <c r="FIS24" s="80"/>
      <c r="FIT24" s="80"/>
      <c r="FIU24" s="76"/>
      <c r="FIV24" s="76"/>
      <c r="FIW24" s="76"/>
      <c r="FIX24" s="76"/>
      <c r="FIY24" s="80"/>
      <c r="FIZ24" s="80"/>
      <c r="FJA24" s="76"/>
      <c r="FJB24" s="80"/>
      <c r="FJC24" s="76"/>
      <c r="FJD24" s="80"/>
      <c r="FJE24" s="80"/>
      <c r="FJF24" s="76"/>
      <c r="FJG24" s="76"/>
      <c r="FJH24" s="76"/>
      <c r="FJI24" s="76"/>
      <c r="FJJ24" s="80"/>
      <c r="FJK24" s="80"/>
      <c r="FJL24" s="76"/>
      <c r="FJM24" s="80"/>
      <c r="FJN24" s="76"/>
      <c r="FJO24" s="80"/>
      <c r="FJP24" s="80"/>
      <c r="FJQ24" s="76"/>
      <c r="FJR24" s="76"/>
      <c r="FJS24" s="76"/>
      <c r="FJT24" s="76"/>
      <c r="FJU24" s="80"/>
      <c r="FJV24" s="80"/>
      <c r="FJW24" s="76"/>
      <c r="FJX24" s="80"/>
      <c r="FJY24" s="76"/>
      <c r="FJZ24" s="80"/>
      <c r="FKA24" s="80"/>
      <c r="FKB24" s="76"/>
      <c r="FKC24" s="76"/>
      <c r="FKD24" s="76"/>
      <c r="FKE24" s="76"/>
      <c r="FKF24" s="80"/>
      <c r="FKG24" s="80"/>
      <c r="FKH24" s="76"/>
      <c r="FKI24" s="80"/>
      <c r="FKJ24" s="76"/>
      <c r="FKK24" s="80"/>
      <c r="FKL24" s="80"/>
      <c r="FKM24" s="76"/>
      <c r="FKN24" s="76"/>
      <c r="FKO24" s="76"/>
      <c r="FKP24" s="76"/>
      <c r="FKQ24" s="80"/>
      <c r="FKR24" s="80"/>
      <c r="FKS24" s="76"/>
      <c r="FKT24" s="80"/>
      <c r="FKU24" s="76"/>
      <c r="FKV24" s="80"/>
      <c r="FKW24" s="80"/>
      <c r="FKX24" s="76"/>
      <c r="FKY24" s="76"/>
      <c r="FKZ24" s="76"/>
      <c r="FLA24" s="76"/>
      <c r="FLB24" s="80"/>
      <c r="FLC24" s="80"/>
      <c r="FLD24" s="76"/>
      <c r="FLE24" s="80"/>
      <c r="FLF24" s="76"/>
      <c r="FLG24" s="80"/>
      <c r="FLH24" s="80"/>
      <c r="FLI24" s="76"/>
      <c r="FLJ24" s="76"/>
      <c r="FLK24" s="76"/>
      <c r="FLL24" s="76"/>
      <c r="FLM24" s="80"/>
      <c r="FLN24" s="80"/>
      <c r="FLO24" s="76"/>
      <c r="FLP24" s="80"/>
      <c r="FLQ24" s="76"/>
      <c r="FLR24" s="80"/>
      <c r="FLS24" s="80"/>
      <c r="FLT24" s="76"/>
      <c r="FLU24" s="76"/>
      <c r="FLV24" s="76"/>
      <c r="FLW24" s="76"/>
      <c r="FLX24" s="80"/>
      <c r="FLY24" s="80"/>
      <c r="FLZ24" s="76"/>
      <c r="FMA24" s="80"/>
      <c r="FMB24" s="76"/>
      <c r="FMC24" s="80"/>
      <c r="FMD24" s="80"/>
      <c r="FME24" s="76"/>
      <c r="FMF24" s="76"/>
      <c r="FMG24" s="76"/>
      <c r="FMH24" s="76"/>
      <c r="FMI24" s="80"/>
      <c r="FMJ24" s="80"/>
      <c r="FMK24" s="76"/>
      <c r="FML24" s="80"/>
      <c r="FMM24" s="76"/>
      <c r="FMN24" s="80"/>
      <c r="FMO24" s="80"/>
      <c r="FMP24" s="76"/>
      <c r="FMQ24" s="76"/>
      <c r="FMR24" s="76"/>
      <c r="FMS24" s="76"/>
      <c r="FMT24" s="80"/>
      <c r="FMU24" s="80"/>
      <c r="FMV24" s="76"/>
      <c r="FMW24" s="80"/>
      <c r="FMX24" s="76"/>
      <c r="FMY24" s="80"/>
      <c r="FMZ24" s="80"/>
      <c r="FNA24" s="76"/>
      <c r="FNB24" s="76"/>
      <c r="FNC24" s="76"/>
      <c r="FND24" s="76"/>
      <c r="FNE24" s="80"/>
      <c r="FNF24" s="80"/>
      <c r="FNG24" s="76"/>
      <c r="FNH24" s="80"/>
      <c r="FNI24" s="76"/>
      <c r="FNJ24" s="80"/>
      <c r="FNK24" s="80"/>
      <c r="FNL24" s="76"/>
      <c r="FNM24" s="76"/>
      <c r="FNN24" s="76"/>
      <c r="FNO24" s="76"/>
      <c r="FNP24" s="80"/>
      <c r="FNQ24" s="80"/>
      <c r="FNR24" s="76"/>
      <c r="FNS24" s="80"/>
      <c r="FNT24" s="76"/>
      <c r="FNU24" s="80"/>
      <c r="FNV24" s="80"/>
      <c r="FNW24" s="76"/>
      <c r="FNX24" s="76"/>
      <c r="FNY24" s="76"/>
      <c r="FNZ24" s="76"/>
      <c r="FOA24" s="80"/>
      <c r="FOB24" s="80"/>
      <c r="FOC24" s="76"/>
      <c r="FOD24" s="80"/>
      <c r="FOE24" s="76"/>
      <c r="FOF24" s="80"/>
      <c r="FOG24" s="80"/>
      <c r="FOH24" s="76"/>
      <c r="FOI24" s="76"/>
      <c r="FOJ24" s="76"/>
      <c r="FOK24" s="76"/>
      <c r="FOL24" s="80"/>
      <c r="FOM24" s="80"/>
      <c r="FON24" s="76"/>
      <c r="FOO24" s="80"/>
      <c r="FOP24" s="76"/>
      <c r="FOQ24" s="80"/>
      <c r="FOR24" s="80"/>
      <c r="FOS24" s="76"/>
      <c r="FOT24" s="76"/>
      <c r="FOU24" s="76"/>
      <c r="FOV24" s="76"/>
      <c r="FOW24" s="80"/>
      <c r="FOX24" s="80"/>
      <c r="FOY24" s="76"/>
      <c r="FOZ24" s="80"/>
      <c r="FPA24" s="76"/>
      <c r="FPB24" s="80"/>
      <c r="FPC24" s="80"/>
      <c r="FPD24" s="76"/>
      <c r="FPE24" s="76"/>
      <c r="FPF24" s="76"/>
      <c r="FPG24" s="76"/>
      <c r="FPH24" s="80"/>
      <c r="FPI24" s="80"/>
      <c r="FPJ24" s="76"/>
      <c r="FPK24" s="80"/>
      <c r="FPL24" s="76"/>
      <c r="FPM24" s="80"/>
      <c r="FPN24" s="80"/>
      <c r="FPO24" s="76"/>
      <c r="FPP24" s="76"/>
      <c r="FPQ24" s="76"/>
      <c r="FPR24" s="76"/>
      <c r="FPS24" s="80"/>
      <c r="FPT24" s="80"/>
      <c r="FPU24" s="76"/>
      <c r="FPV24" s="80"/>
      <c r="FPW24" s="76"/>
      <c r="FPX24" s="80"/>
      <c r="FPY24" s="80"/>
      <c r="FPZ24" s="76"/>
      <c r="FQA24" s="76"/>
      <c r="FQB24" s="76"/>
      <c r="FQC24" s="76"/>
      <c r="FQD24" s="80"/>
      <c r="FQE24" s="80"/>
      <c r="FQF24" s="76"/>
      <c r="FQG24" s="80"/>
      <c r="FQH24" s="76"/>
      <c r="FQI24" s="80"/>
      <c r="FQJ24" s="80"/>
      <c r="FQK24" s="76"/>
      <c r="FQL24" s="76"/>
      <c r="FQM24" s="76"/>
      <c r="FQN24" s="76"/>
      <c r="FQO24" s="80"/>
      <c r="FQP24" s="80"/>
      <c r="FQQ24" s="76"/>
      <c r="FQR24" s="80"/>
      <c r="FQS24" s="76"/>
      <c r="FQT24" s="80"/>
      <c r="FQU24" s="80"/>
      <c r="FQV24" s="76"/>
      <c r="FQW24" s="76"/>
      <c r="FQX24" s="76"/>
      <c r="FQY24" s="76"/>
      <c r="FQZ24" s="80"/>
      <c r="FRA24" s="80"/>
      <c r="FRB24" s="76"/>
      <c r="FRC24" s="80"/>
      <c r="FRD24" s="76"/>
      <c r="FRE24" s="80"/>
      <c r="FRF24" s="80"/>
      <c r="FRG24" s="76"/>
      <c r="FRH24" s="76"/>
      <c r="FRI24" s="76"/>
      <c r="FRJ24" s="76"/>
      <c r="FRK24" s="80"/>
      <c r="FRL24" s="80"/>
      <c r="FRM24" s="76"/>
      <c r="FRN24" s="80"/>
      <c r="FRO24" s="76"/>
      <c r="FRP24" s="80"/>
      <c r="FRQ24" s="80"/>
      <c r="FRR24" s="76"/>
      <c r="FRS24" s="76"/>
      <c r="FRT24" s="76"/>
      <c r="FRU24" s="76"/>
      <c r="FRV24" s="80"/>
      <c r="FRW24" s="80"/>
      <c r="FRX24" s="76"/>
      <c r="FRY24" s="80"/>
      <c r="FRZ24" s="76"/>
      <c r="FSA24" s="80"/>
      <c r="FSB24" s="80"/>
      <c r="FSC24" s="76"/>
      <c r="FSD24" s="76"/>
      <c r="FSE24" s="76"/>
      <c r="FSF24" s="76"/>
      <c r="FSG24" s="80"/>
      <c r="FSH24" s="80"/>
      <c r="FSI24" s="76"/>
      <c r="FSJ24" s="80"/>
      <c r="FSK24" s="76"/>
      <c r="FSL24" s="80"/>
      <c r="FSM24" s="80"/>
      <c r="FSN24" s="76"/>
      <c r="FSO24" s="76"/>
      <c r="FSP24" s="76"/>
      <c r="FSQ24" s="76"/>
      <c r="FSR24" s="80"/>
      <c r="FSS24" s="80"/>
      <c r="FST24" s="76"/>
      <c r="FSU24" s="80"/>
      <c r="FSV24" s="76"/>
      <c r="FSW24" s="80"/>
      <c r="FSX24" s="80"/>
      <c r="FSY24" s="76"/>
      <c r="FSZ24" s="76"/>
      <c r="FTA24" s="76"/>
      <c r="FTB24" s="76"/>
      <c r="FTC24" s="80"/>
      <c r="FTD24" s="80"/>
      <c r="FTE24" s="76"/>
      <c r="FTF24" s="80"/>
      <c r="FTG24" s="76"/>
      <c r="FTH24" s="80"/>
      <c r="FTI24" s="80"/>
      <c r="FTJ24" s="76"/>
      <c r="FTK24" s="76"/>
      <c r="FTL24" s="76"/>
      <c r="FTM24" s="76"/>
      <c r="FTN24" s="80"/>
      <c r="FTO24" s="80"/>
      <c r="FTP24" s="76"/>
      <c r="FTQ24" s="80"/>
      <c r="FTR24" s="76"/>
      <c r="FTS24" s="80"/>
      <c r="FTT24" s="80"/>
      <c r="FTU24" s="76"/>
      <c r="FTV24" s="76"/>
      <c r="FTW24" s="76"/>
      <c r="FTX24" s="76"/>
      <c r="FTY24" s="80"/>
      <c r="FTZ24" s="80"/>
      <c r="FUA24" s="76"/>
      <c r="FUB24" s="80"/>
      <c r="FUC24" s="76"/>
      <c r="FUD24" s="80"/>
      <c r="FUE24" s="80"/>
      <c r="FUF24" s="76"/>
      <c r="FUG24" s="76"/>
      <c r="FUH24" s="76"/>
      <c r="FUI24" s="76"/>
      <c r="FUJ24" s="80"/>
      <c r="FUK24" s="80"/>
      <c r="FUL24" s="76"/>
      <c r="FUM24" s="80"/>
      <c r="FUN24" s="76"/>
      <c r="FUO24" s="80"/>
      <c r="FUP24" s="80"/>
      <c r="FUQ24" s="76"/>
      <c r="FUR24" s="76"/>
      <c r="FUS24" s="76"/>
      <c r="FUT24" s="76"/>
      <c r="FUU24" s="80"/>
      <c r="FUV24" s="80"/>
      <c r="FUW24" s="76"/>
      <c r="FUX24" s="80"/>
      <c r="FUY24" s="76"/>
      <c r="FUZ24" s="80"/>
      <c r="FVA24" s="80"/>
      <c r="FVB24" s="76"/>
      <c r="FVC24" s="76"/>
      <c r="FVD24" s="76"/>
      <c r="FVE24" s="76"/>
      <c r="FVF24" s="80"/>
      <c r="FVG24" s="80"/>
      <c r="FVH24" s="76"/>
      <c r="FVI24" s="80"/>
      <c r="FVJ24" s="76"/>
      <c r="FVK24" s="80"/>
      <c r="FVL24" s="80"/>
      <c r="FVM24" s="76"/>
      <c r="FVN24" s="76"/>
      <c r="FVO24" s="76"/>
      <c r="FVP24" s="76"/>
      <c r="FVQ24" s="80"/>
      <c r="FVR24" s="80"/>
      <c r="FVS24" s="76"/>
      <c r="FVT24" s="80"/>
      <c r="FVU24" s="76"/>
      <c r="FVV24" s="80"/>
      <c r="FVW24" s="80"/>
      <c r="FVX24" s="76"/>
      <c r="FVY24" s="76"/>
      <c r="FVZ24" s="76"/>
      <c r="FWA24" s="76"/>
      <c r="FWB24" s="80"/>
      <c r="FWC24" s="80"/>
      <c r="FWD24" s="76"/>
      <c r="FWE24" s="80"/>
      <c r="FWF24" s="76"/>
      <c r="FWG24" s="80"/>
      <c r="FWH24" s="80"/>
      <c r="FWI24" s="76"/>
      <c r="FWJ24" s="76"/>
      <c r="FWK24" s="76"/>
      <c r="FWL24" s="76"/>
      <c r="FWM24" s="80"/>
      <c r="FWN24" s="80"/>
      <c r="FWO24" s="76"/>
      <c r="FWP24" s="80"/>
      <c r="FWQ24" s="76"/>
      <c r="FWR24" s="80"/>
      <c r="FWS24" s="80"/>
      <c r="FWT24" s="76"/>
      <c r="FWU24" s="76"/>
      <c r="FWV24" s="76"/>
      <c r="FWW24" s="76"/>
      <c r="FWX24" s="80"/>
      <c r="FWY24" s="80"/>
      <c r="FWZ24" s="76"/>
      <c r="FXA24" s="80"/>
      <c r="FXB24" s="76"/>
      <c r="FXC24" s="80"/>
      <c r="FXD24" s="80"/>
      <c r="FXE24" s="76"/>
      <c r="FXF24" s="76"/>
      <c r="FXG24" s="76"/>
      <c r="FXH24" s="76"/>
      <c r="FXI24" s="80"/>
      <c r="FXJ24" s="80"/>
      <c r="FXK24" s="76"/>
      <c r="FXL24" s="80"/>
      <c r="FXM24" s="76"/>
      <c r="FXN24" s="80"/>
      <c r="FXO24" s="80"/>
      <c r="FXP24" s="76"/>
      <c r="FXQ24" s="76"/>
      <c r="FXR24" s="76"/>
      <c r="FXS24" s="76"/>
      <c r="FXT24" s="80"/>
      <c r="FXU24" s="80"/>
      <c r="FXV24" s="76"/>
      <c r="FXW24" s="80"/>
      <c r="FXX24" s="76"/>
      <c r="FXY24" s="80"/>
      <c r="FXZ24" s="80"/>
      <c r="FYA24" s="76"/>
      <c r="FYB24" s="76"/>
      <c r="FYC24" s="76"/>
      <c r="FYD24" s="76"/>
      <c r="FYE24" s="80"/>
      <c r="FYF24" s="80"/>
      <c r="FYG24" s="76"/>
      <c r="FYH24" s="80"/>
      <c r="FYI24" s="76"/>
      <c r="FYJ24" s="80"/>
      <c r="FYK24" s="80"/>
      <c r="FYL24" s="76"/>
      <c r="FYM24" s="76"/>
      <c r="FYN24" s="76"/>
      <c r="FYO24" s="76"/>
      <c r="FYP24" s="80"/>
      <c r="FYQ24" s="80"/>
      <c r="FYR24" s="76"/>
      <c r="FYS24" s="80"/>
      <c r="FYT24" s="76"/>
      <c r="FYU24" s="80"/>
      <c r="FYV24" s="80"/>
      <c r="FYW24" s="76"/>
      <c r="FYX24" s="76"/>
      <c r="FYY24" s="76"/>
      <c r="FYZ24" s="76"/>
      <c r="FZA24" s="80"/>
      <c r="FZB24" s="80"/>
      <c r="FZC24" s="76"/>
      <c r="FZD24" s="80"/>
      <c r="FZE24" s="76"/>
      <c r="FZF24" s="80"/>
      <c r="FZG24" s="80"/>
      <c r="FZH24" s="76"/>
      <c r="FZI24" s="76"/>
      <c r="FZJ24" s="76"/>
      <c r="FZK24" s="76"/>
      <c r="FZL24" s="80"/>
      <c r="FZM24" s="80"/>
      <c r="FZN24" s="76"/>
      <c r="FZO24" s="80"/>
      <c r="FZP24" s="76"/>
      <c r="FZQ24" s="80"/>
      <c r="FZR24" s="80"/>
      <c r="FZS24" s="76"/>
      <c r="FZT24" s="76"/>
      <c r="FZU24" s="76"/>
      <c r="FZV24" s="76"/>
      <c r="FZW24" s="80"/>
      <c r="FZX24" s="80"/>
      <c r="FZY24" s="76"/>
      <c r="FZZ24" s="80"/>
      <c r="GAA24" s="76"/>
      <c r="GAB24" s="80"/>
      <c r="GAC24" s="80"/>
      <c r="GAD24" s="76"/>
      <c r="GAE24" s="76"/>
      <c r="GAF24" s="76"/>
      <c r="GAG24" s="76"/>
      <c r="GAH24" s="80"/>
      <c r="GAI24" s="80"/>
      <c r="GAJ24" s="76"/>
      <c r="GAK24" s="80"/>
      <c r="GAL24" s="76"/>
      <c r="GAM24" s="80"/>
      <c r="GAN24" s="80"/>
      <c r="GAO24" s="76"/>
      <c r="GAP24" s="76"/>
      <c r="GAQ24" s="76"/>
      <c r="GAR24" s="76"/>
      <c r="GAS24" s="80"/>
      <c r="GAT24" s="80"/>
      <c r="GAU24" s="76"/>
      <c r="GAV24" s="80"/>
      <c r="GAW24" s="76"/>
      <c r="GAX24" s="80"/>
      <c r="GAY24" s="80"/>
      <c r="GAZ24" s="76"/>
      <c r="GBA24" s="76"/>
      <c r="GBB24" s="76"/>
      <c r="GBC24" s="76"/>
      <c r="GBD24" s="80"/>
      <c r="GBE24" s="80"/>
      <c r="GBF24" s="76"/>
      <c r="GBG24" s="80"/>
      <c r="GBH24" s="76"/>
      <c r="GBI24" s="80"/>
      <c r="GBJ24" s="80"/>
      <c r="GBK24" s="76"/>
      <c r="GBL24" s="76"/>
      <c r="GBM24" s="76"/>
      <c r="GBN24" s="76"/>
      <c r="GBO24" s="80"/>
      <c r="GBP24" s="80"/>
      <c r="GBQ24" s="76"/>
      <c r="GBR24" s="80"/>
      <c r="GBS24" s="76"/>
      <c r="GBT24" s="80"/>
      <c r="GBU24" s="80"/>
      <c r="GBV24" s="76"/>
      <c r="GBW24" s="76"/>
      <c r="GBX24" s="76"/>
      <c r="GBY24" s="76"/>
      <c r="GBZ24" s="80"/>
      <c r="GCA24" s="80"/>
      <c r="GCB24" s="76"/>
      <c r="GCC24" s="80"/>
      <c r="GCD24" s="76"/>
      <c r="GCE24" s="80"/>
      <c r="GCF24" s="80"/>
      <c r="GCG24" s="76"/>
      <c r="GCH24" s="76"/>
      <c r="GCI24" s="76"/>
      <c r="GCJ24" s="76"/>
      <c r="GCK24" s="80"/>
      <c r="GCL24" s="80"/>
      <c r="GCM24" s="76"/>
      <c r="GCN24" s="80"/>
      <c r="GCO24" s="76"/>
      <c r="GCP24" s="80"/>
      <c r="GCQ24" s="80"/>
      <c r="GCR24" s="76"/>
      <c r="GCS24" s="76"/>
      <c r="GCT24" s="76"/>
      <c r="GCU24" s="76"/>
      <c r="GCV24" s="80"/>
      <c r="GCW24" s="80"/>
      <c r="GCX24" s="76"/>
      <c r="GCY24" s="80"/>
      <c r="GCZ24" s="76"/>
      <c r="GDA24" s="80"/>
      <c r="GDB24" s="80"/>
      <c r="GDC24" s="76"/>
      <c r="GDD24" s="76"/>
      <c r="GDE24" s="76"/>
      <c r="GDF24" s="76"/>
      <c r="GDG24" s="80"/>
      <c r="GDH24" s="80"/>
      <c r="GDI24" s="76"/>
      <c r="GDJ24" s="80"/>
      <c r="GDK24" s="76"/>
      <c r="GDL24" s="80"/>
      <c r="GDM24" s="80"/>
      <c r="GDN24" s="76"/>
      <c r="GDO24" s="76"/>
      <c r="GDP24" s="76"/>
      <c r="GDQ24" s="76"/>
      <c r="GDR24" s="80"/>
      <c r="GDS24" s="80"/>
      <c r="GDT24" s="76"/>
      <c r="GDU24" s="80"/>
      <c r="GDV24" s="76"/>
      <c r="GDW24" s="80"/>
      <c r="GDX24" s="80"/>
      <c r="GDY24" s="76"/>
      <c r="GDZ24" s="76"/>
      <c r="GEA24" s="76"/>
      <c r="GEB24" s="76"/>
      <c r="GEC24" s="80"/>
      <c r="GED24" s="80"/>
      <c r="GEE24" s="76"/>
      <c r="GEF24" s="80"/>
      <c r="GEG24" s="76"/>
      <c r="GEH24" s="80"/>
      <c r="GEI24" s="80"/>
      <c r="GEJ24" s="76"/>
      <c r="GEK24" s="76"/>
      <c r="GEL24" s="76"/>
      <c r="GEM24" s="76"/>
      <c r="GEN24" s="80"/>
      <c r="GEO24" s="80"/>
      <c r="GEP24" s="76"/>
      <c r="GEQ24" s="80"/>
      <c r="GER24" s="76"/>
      <c r="GES24" s="80"/>
      <c r="GET24" s="80"/>
      <c r="GEU24" s="76"/>
      <c r="GEV24" s="76"/>
      <c r="GEW24" s="76"/>
      <c r="GEX24" s="76"/>
      <c r="GEY24" s="80"/>
      <c r="GEZ24" s="80"/>
      <c r="GFA24" s="76"/>
      <c r="GFB24" s="80"/>
      <c r="GFC24" s="76"/>
      <c r="GFD24" s="80"/>
      <c r="GFE24" s="80"/>
      <c r="GFF24" s="76"/>
      <c r="GFG24" s="76"/>
      <c r="GFH24" s="76"/>
      <c r="GFI24" s="76"/>
      <c r="GFJ24" s="80"/>
      <c r="GFK24" s="80"/>
      <c r="GFL24" s="76"/>
      <c r="GFM24" s="80"/>
      <c r="GFN24" s="76"/>
      <c r="GFO24" s="80"/>
      <c r="GFP24" s="80"/>
      <c r="GFQ24" s="76"/>
      <c r="GFR24" s="76"/>
      <c r="GFS24" s="76"/>
      <c r="GFT24" s="76"/>
      <c r="GFU24" s="80"/>
      <c r="GFV24" s="80"/>
      <c r="GFW24" s="76"/>
      <c r="GFX24" s="80"/>
      <c r="GFY24" s="76"/>
      <c r="GFZ24" s="80"/>
      <c r="GGA24" s="80"/>
      <c r="GGB24" s="76"/>
      <c r="GGC24" s="76"/>
      <c r="GGD24" s="76"/>
      <c r="GGE24" s="76"/>
      <c r="GGF24" s="80"/>
      <c r="GGG24" s="80"/>
      <c r="GGH24" s="76"/>
      <c r="GGI24" s="80"/>
      <c r="GGJ24" s="76"/>
      <c r="GGK24" s="80"/>
      <c r="GGL24" s="80"/>
      <c r="GGM24" s="76"/>
      <c r="GGN24" s="76"/>
      <c r="GGO24" s="76"/>
      <c r="GGP24" s="76"/>
      <c r="GGQ24" s="80"/>
      <c r="GGR24" s="80"/>
      <c r="GGS24" s="76"/>
      <c r="GGT24" s="80"/>
      <c r="GGU24" s="76"/>
      <c r="GGV24" s="80"/>
      <c r="GGW24" s="80"/>
      <c r="GGX24" s="76"/>
      <c r="GGY24" s="76"/>
      <c r="GGZ24" s="76"/>
      <c r="GHA24" s="76"/>
      <c r="GHB24" s="80"/>
      <c r="GHC24" s="80"/>
      <c r="GHD24" s="76"/>
      <c r="GHE24" s="80"/>
      <c r="GHF24" s="76"/>
      <c r="GHG24" s="80"/>
      <c r="GHH24" s="80"/>
      <c r="GHI24" s="76"/>
      <c r="GHJ24" s="76"/>
      <c r="GHK24" s="76"/>
      <c r="GHL24" s="76"/>
      <c r="GHM24" s="80"/>
      <c r="GHN24" s="80"/>
      <c r="GHO24" s="76"/>
      <c r="GHP24" s="80"/>
      <c r="GHQ24" s="76"/>
      <c r="GHR24" s="80"/>
      <c r="GHS24" s="80"/>
      <c r="GHT24" s="76"/>
      <c r="GHU24" s="76"/>
      <c r="GHV24" s="76"/>
      <c r="GHW24" s="76"/>
      <c r="GHX24" s="80"/>
      <c r="GHY24" s="80"/>
      <c r="GHZ24" s="76"/>
      <c r="GIA24" s="80"/>
      <c r="GIB24" s="76"/>
      <c r="GIC24" s="80"/>
      <c r="GID24" s="80"/>
      <c r="GIE24" s="76"/>
      <c r="GIF24" s="76"/>
      <c r="GIG24" s="76"/>
      <c r="GIH24" s="76"/>
      <c r="GII24" s="80"/>
      <c r="GIJ24" s="80"/>
      <c r="GIK24" s="76"/>
      <c r="GIL24" s="80"/>
      <c r="GIM24" s="76"/>
      <c r="GIN24" s="80"/>
      <c r="GIO24" s="80"/>
      <c r="GIP24" s="76"/>
      <c r="GIQ24" s="76"/>
      <c r="GIR24" s="76"/>
      <c r="GIS24" s="76"/>
      <c r="GIT24" s="80"/>
      <c r="GIU24" s="80"/>
      <c r="GIV24" s="76"/>
      <c r="GIW24" s="80"/>
      <c r="GIX24" s="76"/>
      <c r="GIY24" s="80"/>
      <c r="GIZ24" s="80"/>
      <c r="GJA24" s="76"/>
      <c r="GJB24" s="76"/>
      <c r="GJC24" s="76"/>
      <c r="GJD24" s="76"/>
      <c r="GJE24" s="80"/>
      <c r="GJF24" s="80"/>
      <c r="GJG24" s="76"/>
      <c r="GJH24" s="80"/>
      <c r="GJI24" s="76"/>
      <c r="GJJ24" s="80"/>
      <c r="GJK24" s="80"/>
      <c r="GJL24" s="76"/>
      <c r="GJM24" s="76"/>
      <c r="GJN24" s="76"/>
      <c r="GJO24" s="76"/>
      <c r="GJP24" s="80"/>
      <c r="GJQ24" s="80"/>
      <c r="GJR24" s="76"/>
      <c r="GJS24" s="80"/>
      <c r="GJT24" s="76"/>
      <c r="GJU24" s="80"/>
      <c r="GJV24" s="80"/>
      <c r="GJW24" s="76"/>
      <c r="GJX24" s="76"/>
      <c r="GJY24" s="76"/>
      <c r="GJZ24" s="76"/>
      <c r="GKA24" s="80"/>
      <c r="GKB24" s="80"/>
      <c r="GKC24" s="76"/>
      <c r="GKD24" s="80"/>
      <c r="GKE24" s="76"/>
      <c r="GKF24" s="80"/>
      <c r="GKG24" s="80"/>
      <c r="GKH24" s="76"/>
      <c r="GKI24" s="76"/>
      <c r="GKJ24" s="76"/>
      <c r="GKK24" s="76"/>
      <c r="GKL24" s="80"/>
      <c r="GKM24" s="80"/>
      <c r="GKN24" s="76"/>
      <c r="GKO24" s="80"/>
      <c r="GKP24" s="76"/>
      <c r="GKQ24" s="80"/>
      <c r="GKR24" s="80"/>
      <c r="GKS24" s="76"/>
      <c r="GKT24" s="76"/>
      <c r="GKU24" s="76"/>
      <c r="GKV24" s="76"/>
      <c r="GKW24" s="80"/>
      <c r="GKX24" s="80"/>
      <c r="GKY24" s="76"/>
      <c r="GKZ24" s="80"/>
      <c r="GLA24" s="76"/>
      <c r="GLB24" s="80"/>
      <c r="GLC24" s="80"/>
      <c r="GLD24" s="76"/>
      <c r="GLE24" s="76"/>
      <c r="GLF24" s="76"/>
      <c r="GLG24" s="76"/>
      <c r="GLH24" s="80"/>
      <c r="GLI24" s="80"/>
      <c r="GLJ24" s="76"/>
      <c r="GLK24" s="80"/>
      <c r="GLL24" s="76"/>
      <c r="GLM24" s="80"/>
      <c r="GLN24" s="80"/>
      <c r="GLO24" s="76"/>
      <c r="GLP24" s="76"/>
      <c r="GLQ24" s="76"/>
      <c r="GLR24" s="76"/>
      <c r="GLS24" s="80"/>
      <c r="GLT24" s="80"/>
      <c r="GLU24" s="76"/>
      <c r="GLV24" s="80"/>
      <c r="GLW24" s="76"/>
      <c r="GLX24" s="80"/>
      <c r="GLY24" s="80"/>
      <c r="GLZ24" s="76"/>
      <c r="GMA24" s="76"/>
      <c r="GMB24" s="76"/>
      <c r="GMC24" s="76"/>
      <c r="GMD24" s="80"/>
      <c r="GME24" s="80"/>
      <c r="GMF24" s="76"/>
      <c r="GMG24" s="80"/>
      <c r="GMH24" s="76"/>
      <c r="GMI24" s="80"/>
      <c r="GMJ24" s="80"/>
      <c r="GMK24" s="76"/>
      <c r="GML24" s="76"/>
      <c r="GMM24" s="76"/>
      <c r="GMN24" s="76"/>
      <c r="GMO24" s="80"/>
      <c r="GMP24" s="80"/>
      <c r="GMQ24" s="76"/>
      <c r="GMR24" s="80"/>
      <c r="GMS24" s="76"/>
      <c r="GMT24" s="80"/>
      <c r="GMU24" s="80"/>
      <c r="GMV24" s="76"/>
      <c r="GMW24" s="76"/>
      <c r="GMX24" s="76"/>
      <c r="GMY24" s="76"/>
      <c r="GMZ24" s="80"/>
      <c r="GNA24" s="80"/>
      <c r="GNB24" s="76"/>
      <c r="GNC24" s="80"/>
      <c r="GND24" s="76"/>
      <c r="GNE24" s="80"/>
      <c r="GNF24" s="80"/>
      <c r="GNG24" s="76"/>
      <c r="GNH24" s="76"/>
      <c r="GNI24" s="76"/>
      <c r="GNJ24" s="76"/>
      <c r="GNK24" s="80"/>
      <c r="GNL24" s="80"/>
      <c r="GNM24" s="76"/>
      <c r="GNN24" s="80"/>
      <c r="GNO24" s="76"/>
      <c r="GNP24" s="80"/>
      <c r="GNQ24" s="80"/>
      <c r="GNR24" s="76"/>
      <c r="GNS24" s="76"/>
      <c r="GNT24" s="76"/>
      <c r="GNU24" s="76"/>
      <c r="GNV24" s="80"/>
      <c r="GNW24" s="80"/>
      <c r="GNX24" s="76"/>
      <c r="GNY24" s="80"/>
      <c r="GNZ24" s="76"/>
      <c r="GOA24" s="80"/>
      <c r="GOB24" s="80"/>
      <c r="GOC24" s="76"/>
      <c r="GOD24" s="76"/>
      <c r="GOE24" s="76"/>
      <c r="GOF24" s="76"/>
      <c r="GOG24" s="80"/>
      <c r="GOH24" s="80"/>
      <c r="GOI24" s="76"/>
      <c r="GOJ24" s="80"/>
      <c r="GOK24" s="76"/>
      <c r="GOL24" s="80"/>
      <c r="GOM24" s="80"/>
      <c r="GON24" s="76"/>
      <c r="GOO24" s="76"/>
      <c r="GOP24" s="76"/>
      <c r="GOQ24" s="76"/>
      <c r="GOR24" s="80"/>
      <c r="GOS24" s="80"/>
      <c r="GOT24" s="76"/>
      <c r="GOU24" s="80"/>
      <c r="GOV24" s="76"/>
      <c r="GOW24" s="80"/>
      <c r="GOX24" s="80"/>
      <c r="GOY24" s="76"/>
      <c r="GOZ24" s="76"/>
      <c r="GPA24" s="76"/>
      <c r="GPB24" s="76"/>
      <c r="GPC24" s="80"/>
      <c r="GPD24" s="80"/>
      <c r="GPE24" s="76"/>
      <c r="GPF24" s="80"/>
      <c r="GPG24" s="76"/>
      <c r="GPH24" s="80"/>
      <c r="GPI24" s="80"/>
      <c r="GPJ24" s="76"/>
      <c r="GPK24" s="76"/>
      <c r="GPL24" s="76"/>
      <c r="GPM24" s="76"/>
      <c r="GPN24" s="80"/>
      <c r="GPO24" s="80"/>
      <c r="GPP24" s="76"/>
      <c r="GPQ24" s="80"/>
      <c r="GPR24" s="76"/>
      <c r="GPS24" s="80"/>
      <c r="GPT24" s="80"/>
      <c r="GPU24" s="76"/>
      <c r="GPV24" s="76"/>
      <c r="GPW24" s="76"/>
      <c r="GPX24" s="76"/>
      <c r="GPY24" s="80"/>
      <c r="GPZ24" s="80"/>
      <c r="GQA24" s="76"/>
      <c r="GQB24" s="80"/>
      <c r="GQC24" s="76"/>
      <c r="GQD24" s="80"/>
      <c r="GQE24" s="80"/>
      <c r="GQF24" s="76"/>
      <c r="GQG24" s="76"/>
      <c r="GQH24" s="76"/>
      <c r="GQI24" s="76"/>
      <c r="GQJ24" s="80"/>
      <c r="GQK24" s="80"/>
      <c r="GQL24" s="76"/>
      <c r="GQM24" s="80"/>
      <c r="GQN24" s="76"/>
      <c r="GQO24" s="80"/>
      <c r="GQP24" s="80"/>
      <c r="GQQ24" s="76"/>
      <c r="GQR24" s="76"/>
      <c r="GQS24" s="76"/>
      <c r="GQT24" s="76"/>
      <c r="GQU24" s="80"/>
      <c r="GQV24" s="80"/>
      <c r="GQW24" s="76"/>
      <c r="GQX24" s="80"/>
      <c r="GQY24" s="76"/>
      <c r="GQZ24" s="80"/>
      <c r="GRA24" s="80"/>
      <c r="GRB24" s="76"/>
      <c r="GRC24" s="76"/>
      <c r="GRD24" s="76"/>
      <c r="GRE24" s="76"/>
      <c r="GRF24" s="80"/>
      <c r="GRG24" s="80"/>
      <c r="GRH24" s="76"/>
      <c r="GRI24" s="80"/>
      <c r="GRJ24" s="76"/>
      <c r="GRK24" s="80"/>
      <c r="GRL24" s="80"/>
      <c r="GRM24" s="76"/>
      <c r="GRN24" s="76"/>
      <c r="GRO24" s="76"/>
      <c r="GRP24" s="76"/>
      <c r="GRQ24" s="80"/>
      <c r="GRR24" s="80"/>
      <c r="GRS24" s="76"/>
      <c r="GRT24" s="80"/>
      <c r="GRU24" s="76"/>
      <c r="GRV24" s="80"/>
      <c r="GRW24" s="80"/>
      <c r="GRX24" s="76"/>
      <c r="GRY24" s="76"/>
      <c r="GRZ24" s="76"/>
      <c r="GSA24" s="76"/>
      <c r="GSB24" s="80"/>
      <c r="GSC24" s="80"/>
      <c r="GSD24" s="76"/>
      <c r="GSE24" s="80"/>
      <c r="GSF24" s="76"/>
      <c r="GSG24" s="80"/>
      <c r="GSH24" s="80"/>
      <c r="GSI24" s="76"/>
      <c r="GSJ24" s="76"/>
      <c r="GSK24" s="76"/>
      <c r="GSL24" s="76"/>
      <c r="GSM24" s="80"/>
      <c r="GSN24" s="80"/>
      <c r="GSO24" s="76"/>
      <c r="GSP24" s="80"/>
      <c r="GSQ24" s="76"/>
      <c r="GSR24" s="80"/>
      <c r="GSS24" s="80"/>
      <c r="GST24" s="76"/>
      <c r="GSU24" s="76"/>
      <c r="GSV24" s="76"/>
      <c r="GSW24" s="76"/>
      <c r="GSX24" s="80"/>
      <c r="GSY24" s="80"/>
      <c r="GSZ24" s="76"/>
      <c r="GTA24" s="80"/>
      <c r="GTB24" s="76"/>
      <c r="GTC24" s="80"/>
      <c r="GTD24" s="80"/>
      <c r="GTE24" s="76"/>
      <c r="GTF24" s="76"/>
      <c r="GTG24" s="76"/>
      <c r="GTH24" s="76"/>
      <c r="GTI24" s="80"/>
      <c r="GTJ24" s="80"/>
      <c r="GTK24" s="76"/>
      <c r="GTL24" s="80"/>
      <c r="GTM24" s="76"/>
      <c r="GTN24" s="80"/>
      <c r="GTO24" s="80"/>
      <c r="GTP24" s="76"/>
      <c r="GTQ24" s="76"/>
      <c r="GTR24" s="76"/>
      <c r="GTS24" s="76"/>
      <c r="GTT24" s="80"/>
      <c r="GTU24" s="80"/>
      <c r="GTV24" s="76"/>
      <c r="GTW24" s="80"/>
      <c r="GTX24" s="76"/>
      <c r="GTY24" s="80"/>
      <c r="GTZ24" s="80"/>
      <c r="GUA24" s="76"/>
      <c r="GUB24" s="76"/>
      <c r="GUC24" s="76"/>
      <c r="GUD24" s="76"/>
      <c r="GUE24" s="80"/>
      <c r="GUF24" s="80"/>
      <c r="GUG24" s="76"/>
      <c r="GUH24" s="80"/>
      <c r="GUI24" s="76"/>
      <c r="GUJ24" s="80"/>
      <c r="GUK24" s="80"/>
      <c r="GUL24" s="76"/>
      <c r="GUM24" s="76"/>
      <c r="GUN24" s="76"/>
      <c r="GUO24" s="76"/>
      <c r="GUP24" s="80"/>
      <c r="GUQ24" s="80"/>
      <c r="GUR24" s="76"/>
      <c r="GUS24" s="80"/>
      <c r="GUT24" s="76"/>
      <c r="GUU24" s="80"/>
      <c r="GUV24" s="80"/>
      <c r="GUW24" s="76"/>
      <c r="GUX24" s="76"/>
      <c r="GUY24" s="76"/>
      <c r="GUZ24" s="76"/>
      <c r="GVA24" s="80"/>
      <c r="GVB24" s="80"/>
      <c r="GVC24" s="76"/>
      <c r="GVD24" s="80"/>
      <c r="GVE24" s="76"/>
      <c r="GVF24" s="80"/>
      <c r="GVG24" s="80"/>
      <c r="GVH24" s="76"/>
      <c r="GVI24" s="76"/>
      <c r="GVJ24" s="76"/>
      <c r="GVK24" s="76"/>
      <c r="GVL24" s="80"/>
      <c r="GVM24" s="80"/>
      <c r="GVN24" s="76"/>
      <c r="GVO24" s="80"/>
      <c r="GVP24" s="76"/>
      <c r="GVQ24" s="80"/>
      <c r="GVR24" s="80"/>
      <c r="GVS24" s="76"/>
      <c r="GVT24" s="76"/>
      <c r="GVU24" s="76"/>
      <c r="GVV24" s="76"/>
      <c r="GVW24" s="80"/>
      <c r="GVX24" s="80"/>
      <c r="GVY24" s="76"/>
      <c r="GVZ24" s="80"/>
      <c r="GWA24" s="76"/>
      <c r="GWB24" s="80"/>
      <c r="GWC24" s="80"/>
      <c r="GWD24" s="76"/>
      <c r="GWE24" s="76"/>
      <c r="GWF24" s="76"/>
      <c r="GWG24" s="76"/>
      <c r="GWH24" s="80"/>
      <c r="GWI24" s="80"/>
      <c r="GWJ24" s="76"/>
      <c r="GWK24" s="80"/>
      <c r="GWL24" s="76"/>
      <c r="GWM24" s="80"/>
      <c r="GWN24" s="80"/>
      <c r="GWO24" s="76"/>
      <c r="GWP24" s="76"/>
      <c r="GWQ24" s="76"/>
      <c r="GWR24" s="76"/>
      <c r="GWS24" s="80"/>
      <c r="GWT24" s="80"/>
      <c r="GWU24" s="76"/>
      <c r="GWV24" s="80"/>
      <c r="GWW24" s="76"/>
      <c r="GWX24" s="80"/>
      <c r="GWY24" s="80"/>
      <c r="GWZ24" s="76"/>
      <c r="GXA24" s="76"/>
      <c r="GXB24" s="76"/>
      <c r="GXC24" s="76"/>
      <c r="GXD24" s="80"/>
      <c r="GXE24" s="80"/>
      <c r="GXF24" s="76"/>
      <c r="GXG24" s="80"/>
      <c r="GXH24" s="76"/>
      <c r="GXI24" s="80"/>
      <c r="GXJ24" s="80"/>
      <c r="GXK24" s="76"/>
      <c r="GXL24" s="76"/>
      <c r="GXM24" s="76"/>
      <c r="GXN24" s="76"/>
      <c r="GXO24" s="80"/>
      <c r="GXP24" s="80"/>
      <c r="GXQ24" s="76"/>
      <c r="GXR24" s="80"/>
      <c r="GXS24" s="76"/>
      <c r="GXT24" s="80"/>
      <c r="GXU24" s="80"/>
      <c r="GXV24" s="76"/>
      <c r="GXW24" s="76"/>
      <c r="GXX24" s="76"/>
      <c r="GXY24" s="76"/>
      <c r="GXZ24" s="80"/>
      <c r="GYA24" s="80"/>
      <c r="GYB24" s="76"/>
      <c r="GYC24" s="80"/>
      <c r="GYD24" s="76"/>
      <c r="GYE24" s="80"/>
      <c r="GYF24" s="80"/>
      <c r="GYG24" s="76"/>
      <c r="GYH24" s="76"/>
      <c r="GYI24" s="76"/>
      <c r="GYJ24" s="76"/>
      <c r="GYK24" s="80"/>
      <c r="GYL24" s="80"/>
      <c r="GYM24" s="76"/>
      <c r="GYN24" s="80"/>
      <c r="GYO24" s="76"/>
      <c r="GYP24" s="80"/>
      <c r="GYQ24" s="80"/>
      <c r="GYR24" s="76"/>
      <c r="GYS24" s="76"/>
      <c r="GYT24" s="76"/>
      <c r="GYU24" s="76"/>
      <c r="GYV24" s="80"/>
      <c r="GYW24" s="80"/>
      <c r="GYX24" s="76"/>
      <c r="GYY24" s="80"/>
      <c r="GYZ24" s="76"/>
      <c r="GZA24" s="80"/>
      <c r="GZB24" s="80"/>
      <c r="GZC24" s="76"/>
      <c r="GZD24" s="76"/>
      <c r="GZE24" s="76"/>
      <c r="GZF24" s="76"/>
      <c r="GZG24" s="80"/>
      <c r="GZH24" s="80"/>
      <c r="GZI24" s="76"/>
      <c r="GZJ24" s="80"/>
      <c r="GZK24" s="76"/>
      <c r="GZL24" s="80"/>
      <c r="GZM24" s="80"/>
      <c r="GZN24" s="76"/>
      <c r="GZO24" s="76"/>
      <c r="GZP24" s="76"/>
      <c r="GZQ24" s="76"/>
      <c r="GZR24" s="80"/>
      <c r="GZS24" s="80"/>
      <c r="GZT24" s="76"/>
      <c r="GZU24" s="80"/>
      <c r="GZV24" s="76"/>
      <c r="GZW24" s="80"/>
      <c r="GZX24" s="80"/>
      <c r="GZY24" s="76"/>
      <c r="GZZ24" s="76"/>
      <c r="HAA24" s="76"/>
      <c r="HAB24" s="76"/>
      <c r="HAC24" s="80"/>
      <c r="HAD24" s="80"/>
      <c r="HAE24" s="76"/>
      <c r="HAF24" s="80"/>
      <c r="HAG24" s="76"/>
      <c r="HAH24" s="80"/>
      <c r="HAI24" s="80"/>
      <c r="HAJ24" s="76"/>
      <c r="HAK24" s="76"/>
      <c r="HAL24" s="76"/>
      <c r="HAM24" s="76"/>
      <c r="HAN24" s="80"/>
      <c r="HAO24" s="80"/>
      <c r="HAP24" s="76"/>
      <c r="HAQ24" s="80"/>
      <c r="HAR24" s="76"/>
      <c r="HAS24" s="80"/>
      <c r="HAT24" s="80"/>
      <c r="HAU24" s="76"/>
      <c r="HAV24" s="76"/>
      <c r="HAW24" s="76"/>
      <c r="HAX24" s="76"/>
      <c r="HAY24" s="80"/>
      <c r="HAZ24" s="80"/>
      <c r="HBA24" s="76"/>
      <c r="HBB24" s="80"/>
      <c r="HBC24" s="76"/>
      <c r="HBD24" s="80"/>
      <c r="HBE24" s="80"/>
      <c r="HBF24" s="76"/>
      <c r="HBG24" s="76"/>
      <c r="HBH24" s="76"/>
      <c r="HBI24" s="76"/>
      <c r="HBJ24" s="80"/>
      <c r="HBK24" s="80"/>
      <c r="HBL24" s="76"/>
      <c r="HBM24" s="80"/>
      <c r="HBN24" s="76"/>
      <c r="HBO24" s="80"/>
      <c r="HBP24" s="80"/>
      <c r="HBQ24" s="76"/>
      <c r="HBR24" s="76"/>
      <c r="HBS24" s="76"/>
      <c r="HBT24" s="76"/>
      <c r="HBU24" s="80"/>
      <c r="HBV24" s="80"/>
      <c r="HBW24" s="76"/>
      <c r="HBX24" s="80"/>
      <c r="HBY24" s="76"/>
      <c r="HBZ24" s="80"/>
      <c r="HCA24" s="80"/>
      <c r="HCB24" s="76"/>
      <c r="HCC24" s="76"/>
      <c r="HCD24" s="76"/>
      <c r="HCE24" s="76"/>
      <c r="HCF24" s="80"/>
      <c r="HCG24" s="80"/>
      <c r="HCH24" s="76"/>
      <c r="HCI24" s="80"/>
      <c r="HCJ24" s="76"/>
      <c r="HCK24" s="80"/>
      <c r="HCL24" s="80"/>
      <c r="HCM24" s="76"/>
      <c r="HCN24" s="76"/>
      <c r="HCO24" s="76"/>
      <c r="HCP24" s="76"/>
      <c r="HCQ24" s="80"/>
      <c r="HCR24" s="80"/>
      <c r="HCS24" s="76"/>
      <c r="HCT24" s="80"/>
      <c r="HCU24" s="76"/>
      <c r="HCV24" s="80"/>
      <c r="HCW24" s="80"/>
      <c r="HCX24" s="76"/>
      <c r="HCY24" s="76"/>
      <c r="HCZ24" s="76"/>
      <c r="HDA24" s="76"/>
      <c r="HDB24" s="80"/>
      <c r="HDC24" s="80"/>
      <c r="HDD24" s="76"/>
      <c r="HDE24" s="80"/>
      <c r="HDF24" s="76"/>
      <c r="HDG24" s="80"/>
      <c r="HDH24" s="80"/>
      <c r="HDI24" s="76"/>
      <c r="HDJ24" s="76"/>
      <c r="HDK24" s="76"/>
      <c r="HDL24" s="76"/>
      <c r="HDM24" s="80"/>
      <c r="HDN24" s="80"/>
      <c r="HDO24" s="76"/>
      <c r="HDP24" s="80"/>
      <c r="HDQ24" s="76"/>
      <c r="HDR24" s="80"/>
      <c r="HDS24" s="80"/>
      <c r="HDT24" s="76"/>
      <c r="HDU24" s="76"/>
      <c r="HDV24" s="76"/>
      <c r="HDW24" s="76"/>
      <c r="HDX24" s="80"/>
      <c r="HDY24" s="80"/>
      <c r="HDZ24" s="76"/>
      <c r="HEA24" s="80"/>
      <c r="HEB24" s="76"/>
      <c r="HEC24" s="80"/>
      <c r="HED24" s="80"/>
      <c r="HEE24" s="76"/>
      <c r="HEF24" s="76"/>
      <c r="HEG24" s="76"/>
      <c r="HEH24" s="76"/>
      <c r="HEI24" s="80"/>
      <c r="HEJ24" s="80"/>
      <c r="HEK24" s="76"/>
      <c r="HEL24" s="80"/>
      <c r="HEM24" s="76"/>
      <c r="HEN24" s="80"/>
      <c r="HEO24" s="80"/>
      <c r="HEP24" s="76"/>
      <c r="HEQ24" s="76"/>
      <c r="HER24" s="76"/>
      <c r="HES24" s="76"/>
      <c r="HET24" s="80"/>
      <c r="HEU24" s="80"/>
      <c r="HEV24" s="76"/>
      <c r="HEW24" s="80"/>
      <c r="HEX24" s="76"/>
      <c r="HEY24" s="80"/>
      <c r="HEZ24" s="80"/>
      <c r="HFA24" s="76"/>
      <c r="HFB24" s="76"/>
      <c r="HFC24" s="76"/>
      <c r="HFD24" s="76"/>
      <c r="HFE24" s="80"/>
      <c r="HFF24" s="80"/>
      <c r="HFG24" s="76"/>
      <c r="HFH24" s="80"/>
      <c r="HFI24" s="76"/>
      <c r="HFJ24" s="80"/>
      <c r="HFK24" s="80"/>
      <c r="HFL24" s="76"/>
      <c r="HFM24" s="76"/>
      <c r="HFN24" s="76"/>
      <c r="HFO24" s="76"/>
      <c r="HFP24" s="80"/>
      <c r="HFQ24" s="80"/>
      <c r="HFR24" s="76"/>
      <c r="HFS24" s="80"/>
      <c r="HFT24" s="76"/>
      <c r="HFU24" s="80"/>
      <c r="HFV24" s="80"/>
      <c r="HFW24" s="76"/>
      <c r="HFX24" s="76"/>
      <c r="HFY24" s="76"/>
      <c r="HFZ24" s="76"/>
      <c r="HGA24" s="80"/>
      <c r="HGB24" s="80"/>
      <c r="HGC24" s="76"/>
      <c r="HGD24" s="80"/>
      <c r="HGE24" s="76"/>
      <c r="HGF24" s="80"/>
      <c r="HGG24" s="80"/>
      <c r="HGH24" s="76"/>
      <c r="HGI24" s="76"/>
      <c r="HGJ24" s="76"/>
      <c r="HGK24" s="76"/>
      <c r="HGL24" s="80"/>
      <c r="HGM24" s="80"/>
      <c r="HGN24" s="76"/>
      <c r="HGO24" s="80"/>
      <c r="HGP24" s="76"/>
      <c r="HGQ24" s="80"/>
      <c r="HGR24" s="80"/>
      <c r="HGS24" s="76"/>
      <c r="HGT24" s="76"/>
      <c r="HGU24" s="76"/>
      <c r="HGV24" s="76"/>
      <c r="HGW24" s="80"/>
      <c r="HGX24" s="80"/>
      <c r="HGY24" s="76"/>
      <c r="HGZ24" s="80"/>
      <c r="HHA24" s="76"/>
      <c r="HHB24" s="80"/>
      <c r="HHC24" s="80"/>
      <c r="HHD24" s="76"/>
      <c r="HHE24" s="76"/>
      <c r="HHF24" s="76"/>
      <c r="HHG24" s="76"/>
      <c r="HHH24" s="80"/>
      <c r="HHI24" s="80"/>
      <c r="HHJ24" s="76"/>
      <c r="HHK24" s="80"/>
      <c r="HHL24" s="76"/>
      <c r="HHM24" s="80"/>
      <c r="HHN24" s="80"/>
      <c r="HHO24" s="76"/>
      <c r="HHP24" s="76"/>
      <c r="HHQ24" s="76"/>
      <c r="HHR24" s="76"/>
      <c r="HHS24" s="80"/>
      <c r="HHT24" s="80"/>
      <c r="HHU24" s="76"/>
      <c r="HHV24" s="80"/>
      <c r="HHW24" s="76"/>
      <c r="HHX24" s="80"/>
      <c r="HHY24" s="80"/>
      <c r="HHZ24" s="76"/>
      <c r="HIA24" s="76"/>
      <c r="HIB24" s="76"/>
      <c r="HIC24" s="76"/>
      <c r="HID24" s="80"/>
      <c r="HIE24" s="80"/>
      <c r="HIF24" s="76"/>
      <c r="HIG24" s="80"/>
      <c r="HIH24" s="76"/>
      <c r="HII24" s="80"/>
      <c r="HIJ24" s="80"/>
      <c r="HIK24" s="76"/>
      <c r="HIL24" s="76"/>
      <c r="HIM24" s="76"/>
      <c r="HIN24" s="76"/>
      <c r="HIO24" s="80"/>
      <c r="HIP24" s="80"/>
      <c r="HIQ24" s="76"/>
      <c r="HIR24" s="80"/>
      <c r="HIS24" s="76"/>
      <c r="HIT24" s="80"/>
      <c r="HIU24" s="80"/>
      <c r="HIV24" s="76"/>
      <c r="HIW24" s="76"/>
      <c r="HIX24" s="76"/>
      <c r="HIY24" s="76"/>
      <c r="HIZ24" s="80"/>
      <c r="HJA24" s="80"/>
      <c r="HJB24" s="76"/>
      <c r="HJC24" s="80"/>
      <c r="HJD24" s="76"/>
      <c r="HJE24" s="80"/>
      <c r="HJF24" s="80"/>
      <c r="HJG24" s="76"/>
      <c r="HJH24" s="76"/>
      <c r="HJI24" s="76"/>
      <c r="HJJ24" s="76"/>
      <c r="HJK24" s="80"/>
      <c r="HJL24" s="80"/>
      <c r="HJM24" s="76"/>
      <c r="HJN24" s="80"/>
      <c r="HJO24" s="76"/>
      <c r="HJP24" s="80"/>
      <c r="HJQ24" s="80"/>
      <c r="HJR24" s="76"/>
      <c r="HJS24" s="76"/>
      <c r="HJT24" s="76"/>
      <c r="HJU24" s="76"/>
      <c r="HJV24" s="80"/>
      <c r="HJW24" s="80"/>
      <c r="HJX24" s="76"/>
      <c r="HJY24" s="80"/>
      <c r="HJZ24" s="76"/>
      <c r="HKA24" s="80"/>
      <c r="HKB24" s="80"/>
      <c r="HKC24" s="76"/>
      <c r="HKD24" s="76"/>
      <c r="HKE24" s="76"/>
      <c r="HKF24" s="76"/>
      <c r="HKG24" s="80"/>
      <c r="HKH24" s="80"/>
      <c r="HKI24" s="76"/>
      <c r="HKJ24" s="80"/>
      <c r="HKK24" s="76"/>
      <c r="HKL24" s="80"/>
      <c r="HKM24" s="80"/>
      <c r="HKN24" s="76"/>
      <c r="HKO24" s="76"/>
      <c r="HKP24" s="76"/>
      <c r="HKQ24" s="76"/>
      <c r="HKR24" s="80"/>
      <c r="HKS24" s="80"/>
      <c r="HKT24" s="76"/>
      <c r="HKU24" s="80"/>
      <c r="HKV24" s="76"/>
      <c r="HKW24" s="80"/>
      <c r="HKX24" s="80"/>
      <c r="HKY24" s="76"/>
      <c r="HKZ24" s="76"/>
      <c r="HLA24" s="76"/>
      <c r="HLB24" s="76"/>
      <c r="HLC24" s="80"/>
      <c r="HLD24" s="80"/>
      <c r="HLE24" s="76"/>
      <c r="HLF24" s="80"/>
      <c r="HLG24" s="76"/>
      <c r="HLH24" s="80"/>
      <c r="HLI24" s="80"/>
      <c r="HLJ24" s="76"/>
      <c r="HLK24" s="76"/>
      <c r="HLL24" s="76"/>
      <c r="HLM24" s="76"/>
      <c r="HLN24" s="80"/>
      <c r="HLO24" s="80"/>
      <c r="HLP24" s="76"/>
      <c r="HLQ24" s="80"/>
      <c r="HLR24" s="76"/>
      <c r="HLS24" s="80"/>
      <c r="HLT24" s="80"/>
      <c r="HLU24" s="76"/>
      <c r="HLV24" s="76"/>
      <c r="HLW24" s="76"/>
      <c r="HLX24" s="76"/>
      <c r="HLY24" s="80"/>
      <c r="HLZ24" s="80"/>
      <c r="HMA24" s="76"/>
      <c r="HMB24" s="80"/>
      <c r="HMC24" s="76"/>
      <c r="HMD24" s="80"/>
      <c r="HME24" s="80"/>
      <c r="HMF24" s="76"/>
      <c r="HMG24" s="76"/>
      <c r="HMH24" s="76"/>
      <c r="HMI24" s="76"/>
      <c r="HMJ24" s="80"/>
      <c r="HMK24" s="80"/>
      <c r="HML24" s="76"/>
      <c r="HMM24" s="80"/>
      <c r="HMN24" s="76"/>
      <c r="HMO24" s="80"/>
      <c r="HMP24" s="80"/>
      <c r="HMQ24" s="76"/>
      <c r="HMR24" s="76"/>
      <c r="HMS24" s="76"/>
      <c r="HMT24" s="76"/>
      <c r="HMU24" s="80"/>
      <c r="HMV24" s="80"/>
      <c r="HMW24" s="76"/>
      <c r="HMX24" s="80"/>
      <c r="HMY24" s="76"/>
      <c r="HMZ24" s="80"/>
      <c r="HNA24" s="80"/>
      <c r="HNB24" s="76"/>
      <c r="HNC24" s="76"/>
      <c r="HND24" s="76"/>
      <c r="HNE24" s="76"/>
      <c r="HNF24" s="80"/>
      <c r="HNG24" s="80"/>
      <c r="HNH24" s="76"/>
      <c r="HNI24" s="80"/>
      <c r="HNJ24" s="76"/>
      <c r="HNK24" s="80"/>
      <c r="HNL24" s="80"/>
      <c r="HNM24" s="76"/>
      <c r="HNN24" s="76"/>
      <c r="HNO24" s="76"/>
      <c r="HNP24" s="76"/>
      <c r="HNQ24" s="80"/>
      <c r="HNR24" s="80"/>
      <c r="HNS24" s="76"/>
      <c r="HNT24" s="80"/>
      <c r="HNU24" s="76"/>
      <c r="HNV24" s="80"/>
      <c r="HNW24" s="80"/>
      <c r="HNX24" s="76"/>
      <c r="HNY24" s="76"/>
      <c r="HNZ24" s="76"/>
      <c r="HOA24" s="76"/>
      <c r="HOB24" s="80"/>
      <c r="HOC24" s="80"/>
      <c r="HOD24" s="76"/>
      <c r="HOE24" s="80"/>
      <c r="HOF24" s="76"/>
      <c r="HOG24" s="80"/>
      <c r="HOH24" s="80"/>
      <c r="HOI24" s="76"/>
      <c r="HOJ24" s="76"/>
      <c r="HOK24" s="76"/>
      <c r="HOL24" s="76"/>
      <c r="HOM24" s="80"/>
      <c r="HON24" s="80"/>
      <c r="HOO24" s="76"/>
      <c r="HOP24" s="80"/>
      <c r="HOQ24" s="76"/>
      <c r="HOR24" s="80"/>
      <c r="HOS24" s="80"/>
      <c r="HOT24" s="76"/>
      <c r="HOU24" s="76"/>
      <c r="HOV24" s="76"/>
      <c r="HOW24" s="76"/>
      <c r="HOX24" s="80"/>
      <c r="HOY24" s="80"/>
      <c r="HOZ24" s="76"/>
      <c r="HPA24" s="80"/>
      <c r="HPB24" s="76"/>
      <c r="HPC24" s="80"/>
      <c r="HPD24" s="80"/>
      <c r="HPE24" s="76"/>
      <c r="HPF24" s="76"/>
      <c r="HPG24" s="76"/>
      <c r="HPH24" s="76"/>
      <c r="HPI24" s="80"/>
      <c r="HPJ24" s="80"/>
      <c r="HPK24" s="76"/>
      <c r="HPL24" s="80"/>
      <c r="HPM24" s="76"/>
      <c r="HPN24" s="80"/>
      <c r="HPO24" s="80"/>
      <c r="HPP24" s="76"/>
      <c r="HPQ24" s="76"/>
      <c r="HPR24" s="76"/>
      <c r="HPS24" s="76"/>
      <c r="HPT24" s="80"/>
      <c r="HPU24" s="80"/>
      <c r="HPV24" s="76"/>
      <c r="HPW24" s="80"/>
      <c r="HPX24" s="76"/>
      <c r="HPY24" s="80"/>
      <c r="HPZ24" s="80"/>
      <c r="HQA24" s="76"/>
      <c r="HQB24" s="76"/>
      <c r="HQC24" s="76"/>
      <c r="HQD24" s="76"/>
      <c r="HQE24" s="80"/>
      <c r="HQF24" s="80"/>
      <c r="HQG24" s="76"/>
      <c r="HQH24" s="80"/>
      <c r="HQI24" s="76"/>
      <c r="HQJ24" s="80"/>
      <c r="HQK24" s="80"/>
      <c r="HQL24" s="76"/>
      <c r="HQM24" s="76"/>
      <c r="HQN24" s="76"/>
      <c r="HQO24" s="76"/>
      <c r="HQP24" s="80"/>
      <c r="HQQ24" s="80"/>
      <c r="HQR24" s="76"/>
      <c r="HQS24" s="80"/>
      <c r="HQT24" s="76"/>
      <c r="HQU24" s="80"/>
      <c r="HQV24" s="80"/>
      <c r="HQW24" s="76"/>
      <c r="HQX24" s="76"/>
      <c r="HQY24" s="76"/>
      <c r="HQZ24" s="76"/>
      <c r="HRA24" s="80"/>
      <c r="HRB24" s="80"/>
      <c r="HRC24" s="76"/>
      <c r="HRD24" s="80"/>
      <c r="HRE24" s="76"/>
      <c r="HRF24" s="80"/>
      <c r="HRG24" s="80"/>
      <c r="HRH24" s="76"/>
      <c r="HRI24" s="76"/>
      <c r="HRJ24" s="76"/>
      <c r="HRK24" s="76"/>
      <c r="HRL24" s="80"/>
      <c r="HRM24" s="80"/>
      <c r="HRN24" s="76"/>
      <c r="HRO24" s="80"/>
      <c r="HRP24" s="76"/>
      <c r="HRQ24" s="80"/>
      <c r="HRR24" s="80"/>
      <c r="HRS24" s="76"/>
      <c r="HRT24" s="76"/>
      <c r="HRU24" s="76"/>
      <c r="HRV24" s="76"/>
      <c r="HRW24" s="80"/>
      <c r="HRX24" s="80"/>
      <c r="HRY24" s="76"/>
      <c r="HRZ24" s="80"/>
      <c r="HSA24" s="76"/>
      <c r="HSB24" s="80"/>
      <c r="HSC24" s="80"/>
      <c r="HSD24" s="76"/>
      <c r="HSE24" s="76"/>
      <c r="HSF24" s="76"/>
      <c r="HSG24" s="76"/>
      <c r="HSH24" s="80"/>
      <c r="HSI24" s="80"/>
      <c r="HSJ24" s="76"/>
      <c r="HSK24" s="80"/>
      <c r="HSL24" s="76"/>
      <c r="HSM24" s="80"/>
      <c r="HSN24" s="80"/>
      <c r="HSO24" s="76"/>
      <c r="HSP24" s="76"/>
      <c r="HSQ24" s="76"/>
      <c r="HSR24" s="76"/>
      <c r="HSS24" s="80"/>
      <c r="HST24" s="80"/>
      <c r="HSU24" s="76"/>
      <c r="HSV24" s="80"/>
      <c r="HSW24" s="76"/>
      <c r="HSX24" s="80"/>
      <c r="HSY24" s="80"/>
      <c r="HSZ24" s="76"/>
      <c r="HTA24" s="76"/>
      <c r="HTB24" s="76"/>
      <c r="HTC24" s="76"/>
      <c r="HTD24" s="80"/>
      <c r="HTE24" s="80"/>
      <c r="HTF24" s="76"/>
      <c r="HTG24" s="80"/>
      <c r="HTH24" s="76"/>
      <c r="HTI24" s="80"/>
      <c r="HTJ24" s="80"/>
      <c r="HTK24" s="76"/>
      <c r="HTL24" s="76"/>
      <c r="HTM24" s="76"/>
      <c r="HTN24" s="76"/>
      <c r="HTO24" s="80"/>
      <c r="HTP24" s="80"/>
      <c r="HTQ24" s="76"/>
      <c r="HTR24" s="80"/>
      <c r="HTS24" s="76"/>
      <c r="HTT24" s="80"/>
      <c r="HTU24" s="80"/>
      <c r="HTV24" s="76"/>
      <c r="HTW24" s="76"/>
      <c r="HTX24" s="76"/>
      <c r="HTY24" s="76"/>
      <c r="HTZ24" s="80"/>
      <c r="HUA24" s="80"/>
      <c r="HUB24" s="76"/>
      <c r="HUC24" s="80"/>
      <c r="HUD24" s="76"/>
      <c r="HUE24" s="80"/>
      <c r="HUF24" s="80"/>
      <c r="HUG24" s="76"/>
      <c r="HUH24" s="76"/>
      <c r="HUI24" s="76"/>
      <c r="HUJ24" s="76"/>
      <c r="HUK24" s="80"/>
      <c r="HUL24" s="80"/>
      <c r="HUM24" s="76"/>
      <c r="HUN24" s="80"/>
      <c r="HUO24" s="76"/>
      <c r="HUP24" s="80"/>
      <c r="HUQ24" s="80"/>
      <c r="HUR24" s="76"/>
      <c r="HUS24" s="76"/>
      <c r="HUT24" s="76"/>
      <c r="HUU24" s="76"/>
      <c r="HUV24" s="80"/>
      <c r="HUW24" s="80"/>
      <c r="HUX24" s="76"/>
      <c r="HUY24" s="80"/>
      <c r="HUZ24" s="76"/>
      <c r="HVA24" s="80"/>
      <c r="HVB24" s="80"/>
      <c r="HVC24" s="76"/>
      <c r="HVD24" s="76"/>
      <c r="HVE24" s="76"/>
      <c r="HVF24" s="76"/>
      <c r="HVG24" s="80"/>
      <c r="HVH24" s="80"/>
      <c r="HVI24" s="76"/>
      <c r="HVJ24" s="80"/>
      <c r="HVK24" s="76"/>
      <c r="HVL24" s="80"/>
      <c r="HVM24" s="80"/>
      <c r="HVN24" s="76"/>
      <c r="HVO24" s="76"/>
      <c r="HVP24" s="76"/>
      <c r="HVQ24" s="76"/>
      <c r="HVR24" s="80"/>
      <c r="HVS24" s="80"/>
      <c r="HVT24" s="76"/>
      <c r="HVU24" s="80"/>
      <c r="HVV24" s="76"/>
      <c r="HVW24" s="80"/>
      <c r="HVX24" s="80"/>
      <c r="HVY24" s="76"/>
      <c r="HVZ24" s="76"/>
      <c r="HWA24" s="76"/>
      <c r="HWB24" s="76"/>
      <c r="HWC24" s="80"/>
      <c r="HWD24" s="80"/>
      <c r="HWE24" s="76"/>
      <c r="HWF24" s="80"/>
      <c r="HWG24" s="76"/>
      <c r="HWH24" s="80"/>
      <c r="HWI24" s="80"/>
      <c r="HWJ24" s="76"/>
      <c r="HWK24" s="76"/>
      <c r="HWL24" s="76"/>
      <c r="HWM24" s="76"/>
      <c r="HWN24" s="80"/>
      <c r="HWO24" s="80"/>
      <c r="HWP24" s="76"/>
      <c r="HWQ24" s="80"/>
      <c r="HWR24" s="76"/>
      <c r="HWS24" s="80"/>
      <c r="HWT24" s="80"/>
      <c r="HWU24" s="76"/>
      <c r="HWV24" s="76"/>
      <c r="HWW24" s="76"/>
      <c r="HWX24" s="76"/>
      <c r="HWY24" s="80"/>
      <c r="HWZ24" s="80"/>
      <c r="HXA24" s="76"/>
      <c r="HXB24" s="80"/>
      <c r="HXC24" s="76"/>
      <c r="HXD24" s="80"/>
      <c r="HXE24" s="80"/>
      <c r="HXF24" s="76"/>
      <c r="HXG24" s="76"/>
      <c r="HXH24" s="76"/>
      <c r="HXI24" s="76"/>
      <c r="HXJ24" s="80"/>
      <c r="HXK24" s="80"/>
      <c r="HXL24" s="76"/>
      <c r="HXM24" s="80"/>
      <c r="HXN24" s="76"/>
      <c r="HXO24" s="80"/>
      <c r="HXP24" s="80"/>
      <c r="HXQ24" s="76"/>
      <c r="HXR24" s="76"/>
      <c r="HXS24" s="76"/>
      <c r="HXT24" s="76"/>
      <c r="HXU24" s="80"/>
      <c r="HXV24" s="80"/>
      <c r="HXW24" s="76"/>
      <c r="HXX24" s="80"/>
      <c r="HXY24" s="76"/>
      <c r="HXZ24" s="80"/>
      <c r="HYA24" s="80"/>
      <c r="HYB24" s="76"/>
      <c r="HYC24" s="76"/>
      <c r="HYD24" s="76"/>
      <c r="HYE24" s="76"/>
      <c r="HYF24" s="80"/>
      <c r="HYG24" s="80"/>
      <c r="HYH24" s="76"/>
      <c r="HYI24" s="80"/>
      <c r="HYJ24" s="76"/>
      <c r="HYK24" s="80"/>
      <c r="HYL24" s="80"/>
      <c r="HYM24" s="76"/>
      <c r="HYN24" s="76"/>
      <c r="HYO24" s="76"/>
      <c r="HYP24" s="76"/>
      <c r="HYQ24" s="80"/>
      <c r="HYR24" s="80"/>
      <c r="HYS24" s="76"/>
      <c r="HYT24" s="80"/>
      <c r="HYU24" s="76"/>
      <c r="HYV24" s="80"/>
      <c r="HYW24" s="80"/>
      <c r="HYX24" s="76"/>
      <c r="HYY24" s="76"/>
      <c r="HYZ24" s="76"/>
      <c r="HZA24" s="76"/>
      <c r="HZB24" s="80"/>
      <c r="HZC24" s="80"/>
      <c r="HZD24" s="76"/>
      <c r="HZE24" s="80"/>
      <c r="HZF24" s="76"/>
      <c r="HZG24" s="80"/>
      <c r="HZH24" s="80"/>
      <c r="HZI24" s="76"/>
      <c r="HZJ24" s="76"/>
      <c r="HZK24" s="76"/>
      <c r="HZL24" s="76"/>
      <c r="HZM24" s="80"/>
      <c r="HZN24" s="80"/>
      <c r="HZO24" s="76"/>
      <c r="HZP24" s="80"/>
      <c r="HZQ24" s="76"/>
      <c r="HZR24" s="80"/>
      <c r="HZS24" s="80"/>
      <c r="HZT24" s="76"/>
      <c r="HZU24" s="76"/>
      <c r="HZV24" s="76"/>
      <c r="HZW24" s="76"/>
      <c r="HZX24" s="80"/>
      <c r="HZY24" s="80"/>
      <c r="HZZ24" s="76"/>
      <c r="IAA24" s="80"/>
      <c r="IAB24" s="76"/>
      <c r="IAC24" s="80"/>
      <c r="IAD24" s="80"/>
      <c r="IAE24" s="76"/>
      <c r="IAF24" s="76"/>
      <c r="IAG24" s="76"/>
      <c r="IAH24" s="76"/>
      <c r="IAI24" s="80"/>
      <c r="IAJ24" s="80"/>
      <c r="IAK24" s="76"/>
      <c r="IAL24" s="80"/>
      <c r="IAM24" s="76"/>
      <c r="IAN24" s="80"/>
      <c r="IAO24" s="80"/>
      <c r="IAP24" s="76"/>
      <c r="IAQ24" s="76"/>
      <c r="IAR24" s="76"/>
      <c r="IAS24" s="76"/>
      <c r="IAT24" s="80"/>
      <c r="IAU24" s="80"/>
      <c r="IAV24" s="76"/>
      <c r="IAW24" s="80"/>
      <c r="IAX24" s="76"/>
      <c r="IAY24" s="80"/>
      <c r="IAZ24" s="80"/>
      <c r="IBA24" s="76"/>
      <c r="IBB24" s="76"/>
      <c r="IBC24" s="76"/>
      <c r="IBD24" s="76"/>
      <c r="IBE24" s="80"/>
      <c r="IBF24" s="80"/>
      <c r="IBG24" s="76"/>
      <c r="IBH24" s="80"/>
      <c r="IBI24" s="76"/>
      <c r="IBJ24" s="80"/>
      <c r="IBK24" s="80"/>
      <c r="IBL24" s="76"/>
      <c r="IBM24" s="76"/>
      <c r="IBN24" s="76"/>
      <c r="IBO24" s="76"/>
      <c r="IBP24" s="80"/>
      <c r="IBQ24" s="80"/>
      <c r="IBR24" s="76"/>
      <c r="IBS24" s="80"/>
      <c r="IBT24" s="76"/>
      <c r="IBU24" s="80"/>
      <c r="IBV24" s="80"/>
      <c r="IBW24" s="76"/>
      <c r="IBX24" s="76"/>
      <c r="IBY24" s="76"/>
      <c r="IBZ24" s="76"/>
      <c r="ICA24" s="80"/>
      <c r="ICB24" s="80"/>
      <c r="ICC24" s="76"/>
      <c r="ICD24" s="80"/>
      <c r="ICE24" s="76"/>
      <c r="ICF24" s="80"/>
      <c r="ICG24" s="80"/>
      <c r="ICH24" s="76"/>
      <c r="ICI24" s="76"/>
      <c r="ICJ24" s="76"/>
      <c r="ICK24" s="76"/>
      <c r="ICL24" s="80"/>
      <c r="ICM24" s="80"/>
      <c r="ICN24" s="76"/>
      <c r="ICO24" s="80"/>
      <c r="ICP24" s="76"/>
      <c r="ICQ24" s="80"/>
      <c r="ICR24" s="80"/>
      <c r="ICS24" s="76"/>
      <c r="ICT24" s="76"/>
      <c r="ICU24" s="76"/>
      <c r="ICV24" s="76"/>
      <c r="ICW24" s="80"/>
      <c r="ICX24" s="80"/>
      <c r="ICY24" s="76"/>
      <c r="ICZ24" s="80"/>
      <c r="IDA24" s="76"/>
      <c r="IDB24" s="80"/>
      <c r="IDC24" s="80"/>
      <c r="IDD24" s="76"/>
      <c r="IDE24" s="76"/>
      <c r="IDF24" s="76"/>
      <c r="IDG24" s="76"/>
      <c r="IDH24" s="80"/>
      <c r="IDI24" s="80"/>
      <c r="IDJ24" s="76"/>
      <c r="IDK24" s="80"/>
      <c r="IDL24" s="76"/>
      <c r="IDM24" s="80"/>
      <c r="IDN24" s="80"/>
      <c r="IDO24" s="76"/>
      <c r="IDP24" s="76"/>
      <c r="IDQ24" s="76"/>
      <c r="IDR24" s="76"/>
      <c r="IDS24" s="80"/>
      <c r="IDT24" s="80"/>
      <c r="IDU24" s="76"/>
      <c r="IDV24" s="80"/>
      <c r="IDW24" s="76"/>
      <c r="IDX24" s="80"/>
      <c r="IDY24" s="80"/>
      <c r="IDZ24" s="76"/>
      <c r="IEA24" s="76"/>
      <c r="IEB24" s="76"/>
      <c r="IEC24" s="76"/>
      <c r="IED24" s="80"/>
      <c r="IEE24" s="80"/>
      <c r="IEF24" s="76"/>
      <c r="IEG24" s="80"/>
      <c r="IEH24" s="76"/>
      <c r="IEI24" s="80"/>
      <c r="IEJ24" s="80"/>
      <c r="IEK24" s="76"/>
      <c r="IEL24" s="76"/>
      <c r="IEM24" s="76"/>
      <c r="IEN24" s="76"/>
      <c r="IEO24" s="80"/>
      <c r="IEP24" s="80"/>
      <c r="IEQ24" s="76"/>
      <c r="IER24" s="80"/>
      <c r="IES24" s="76"/>
      <c r="IET24" s="80"/>
      <c r="IEU24" s="80"/>
      <c r="IEV24" s="76"/>
      <c r="IEW24" s="76"/>
      <c r="IEX24" s="76"/>
      <c r="IEY24" s="76"/>
      <c r="IEZ24" s="80"/>
      <c r="IFA24" s="80"/>
      <c r="IFB24" s="76"/>
      <c r="IFC24" s="80"/>
      <c r="IFD24" s="76"/>
      <c r="IFE24" s="80"/>
      <c r="IFF24" s="80"/>
      <c r="IFG24" s="76"/>
      <c r="IFH24" s="76"/>
      <c r="IFI24" s="76"/>
      <c r="IFJ24" s="76"/>
      <c r="IFK24" s="80"/>
      <c r="IFL24" s="80"/>
      <c r="IFM24" s="76"/>
      <c r="IFN24" s="80"/>
      <c r="IFO24" s="76"/>
      <c r="IFP24" s="80"/>
      <c r="IFQ24" s="80"/>
      <c r="IFR24" s="76"/>
      <c r="IFS24" s="76"/>
      <c r="IFT24" s="76"/>
      <c r="IFU24" s="76"/>
      <c r="IFV24" s="80"/>
      <c r="IFW24" s="80"/>
      <c r="IFX24" s="76"/>
      <c r="IFY24" s="80"/>
      <c r="IFZ24" s="76"/>
      <c r="IGA24" s="80"/>
      <c r="IGB24" s="80"/>
      <c r="IGC24" s="76"/>
      <c r="IGD24" s="76"/>
      <c r="IGE24" s="76"/>
      <c r="IGF24" s="76"/>
      <c r="IGG24" s="80"/>
      <c r="IGH24" s="80"/>
      <c r="IGI24" s="76"/>
      <c r="IGJ24" s="80"/>
      <c r="IGK24" s="76"/>
      <c r="IGL24" s="80"/>
      <c r="IGM24" s="80"/>
      <c r="IGN24" s="76"/>
      <c r="IGO24" s="76"/>
      <c r="IGP24" s="76"/>
      <c r="IGQ24" s="76"/>
      <c r="IGR24" s="80"/>
      <c r="IGS24" s="80"/>
      <c r="IGT24" s="76"/>
      <c r="IGU24" s="80"/>
      <c r="IGV24" s="76"/>
      <c r="IGW24" s="80"/>
      <c r="IGX24" s="80"/>
      <c r="IGY24" s="76"/>
      <c r="IGZ24" s="76"/>
      <c r="IHA24" s="76"/>
      <c r="IHB24" s="76"/>
      <c r="IHC24" s="80"/>
      <c r="IHD24" s="80"/>
      <c r="IHE24" s="76"/>
      <c r="IHF24" s="80"/>
      <c r="IHG24" s="76"/>
      <c r="IHH24" s="80"/>
      <c r="IHI24" s="80"/>
      <c r="IHJ24" s="76"/>
      <c r="IHK24" s="76"/>
      <c r="IHL24" s="76"/>
      <c r="IHM24" s="76"/>
      <c r="IHN24" s="80"/>
      <c r="IHO24" s="80"/>
      <c r="IHP24" s="76"/>
      <c r="IHQ24" s="80"/>
      <c r="IHR24" s="76"/>
      <c r="IHS24" s="80"/>
      <c r="IHT24" s="80"/>
      <c r="IHU24" s="76"/>
      <c r="IHV24" s="76"/>
      <c r="IHW24" s="76"/>
      <c r="IHX24" s="76"/>
      <c r="IHY24" s="80"/>
      <c r="IHZ24" s="80"/>
      <c r="IIA24" s="76"/>
      <c r="IIB24" s="80"/>
      <c r="IIC24" s="76"/>
      <c r="IID24" s="80"/>
      <c r="IIE24" s="80"/>
      <c r="IIF24" s="76"/>
      <c r="IIG24" s="76"/>
      <c r="IIH24" s="76"/>
      <c r="III24" s="76"/>
      <c r="IIJ24" s="80"/>
      <c r="IIK24" s="80"/>
      <c r="IIL24" s="76"/>
      <c r="IIM24" s="80"/>
      <c r="IIN24" s="76"/>
      <c r="IIO24" s="80"/>
      <c r="IIP24" s="80"/>
      <c r="IIQ24" s="76"/>
      <c r="IIR24" s="76"/>
      <c r="IIS24" s="76"/>
      <c r="IIT24" s="76"/>
      <c r="IIU24" s="80"/>
      <c r="IIV24" s="80"/>
      <c r="IIW24" s="76"/>
      <c r="IIX24" s="80"/>
      <c r="IIY24" s="76"/>
      <c r="IIZ24" s="80"/>
      <c r="IJA24" s="80"/>
      <c r="IJB24" s="76"/>
      <c r="IJC24" s="76"/>
      <c r="IJD24" s="76"/>
      <c r="IJE24" s="76"/>
      <c r="IJF24" s="80"/>
      <c r="IJG24" s="80"/>
      <c r="IJH24" s="76"/>
      <c r="IJI24" s="80"/>
      <c r="IJJ24" s="76"/>
      <c r="IJK24" s="80"/>
      <c r="IJL24" s="80"/>
      <c r="IJM24" s="76"/>
      <c r="IJN24" s="76"/>
      <c r="IJO24" s="76"/>
      <c r="IJP24" s="76"/>
      <c r="IJQ24" s="80"/>
      <c r="IJR24" s="80"/>
      <c r="IJS24" s="76"/>
      <c r="IJT24" s="80"/>
      <c r="IJU24" s="76"/>
      <c r="IJV24" s="80"/>
      <c r="IJW24" s="80"/>
      <c r="IJX24" s="76"/>
      <c r="IJY24" s="76"/>
      <c r="IJZ24" s="76"/>
      <c r="IKA24" s="76"/>
      <c r="IKB24" s="80"/>
      <c r="IKC24" s="80"/>
      <c r="IKD24" s="76"/>
      <c r="IKE24" s="80"/>
      <c r="IKF24" s="76"/>
      <c r="IKG24" s="80"/>
      <c r="IKH24" s="80"/>
      <c r="IKI24" s="76"/>
      <c r="IKJ24" s="76"/>
      <c r="IKK24" s="76"/>
      <c r="IKL24" s="76"/>
      <c r="IKM24" s="80"/>
      <c r="IKN24" s="80"/>
      <c r="IKO24" s="76"/>
      <c r="IKP24" s="80"/>
      <c r="IKQ24" s="76"/>
      <c r="IKR24" s="80"/>
      <c r="IKS24" s="80"/>
      <c r="IKT24" s="76"/>
      <c r="IKU24" s="76"/>
      <c r="IKV24" s="76"/>
      <c r="IKW24" s="76"/>
      <c r="IKX24" s="80"/>
      <c r="IKY24" s="80"/>
      <c r="IKZ24" s="76"/>
      <c r="ILA24" s="80"/>
      <c r="ILB24" s="76"/>
      <c r="ILC24" s="80"/>
      <c r="ILD24" s="80"/>
      <c r="ILE24" s="76"/>
      <c r="ILF24" s="76"/>
      <c r="ILG24" s="76"/>
      <c r="ILH24" s="76"/>
      <c r="ILI24" s="80"/>
      <c r="ILJ24" s="80"/>
      <c r="ILK24" s="76"/>
      <c r="ILL24" s="80"/>
      <c r="ILM24" s="76"/>
      <c r="ILN24" s="80"/>
      <c r="ILO24" s="80"/>
      <c r="ILP24" s="76"/>
      <c r="ILQ24" s="76"/>
      <c r="ILR24" s="76"/>
      <c r="ILS24" s="76"/>
      <c r="ILT24" s="80"/>
      <c r="ILU24" s="80"/>
      <c r="ILV24" s="76"/>
      <c r="ILW24" s="80"/>
      <c r="ILX24" s="76"/>
      <c r="ILY24" s="80"/>
      <c r="ILZ24" s="80"/>
      <c r="IMA24" s="76"/>
      <c r="IMB24" s="76"/>
      <c r="IMC24" s="76"/>
      <c r="IMD24" s="76"/>
      <c r="IME24" s="80"/>
      <c r="IMF24" s="80"/>
      <c r="IMG24" s="76"/>
      <c r="IMH24" s="80"/>
      <c r="IMI24" s="76"/>
      <c r="IMJ24" s="80"/>
      <c r="IMK24" s="80"/>
      <c r="IML24" s="76"/>
      <c r="IMM24" s="76"/>
      <c r="IMN24" s="76"/>
      <c r="IMO24" s="76"/>
      <c r="IMP24" s="80"/>
      <c r="IMQ24" s="80"/>
      <c r="IMR24" s="76"/>
      <c r="IMS24" s="80"/>
      <c r="IMT24" s="76"/>
      <c r="IMU24" s="80"/>
      <c r="IMV24" s="80"/>
      <c r="IMW24" s="76"/>
      <c r="IMX24" s="76"/>
      <c r="IMY24" s="76"/>
      <c r="IMZ24" s="76"/>
      <c r="INA24" s="80"/>
      <c r="INB24" s="80"/>
      <c r="INC24" s="76"/>
      <c r="IND24" s="80"/>
      <c r="INE24" s="76"/>
      <c r="INF24" s="80"/>
      <c r="ING24" s="80"/>
      <c r="INH24" s="76"/>
      <c r="INI24" s="76"/>
      <c r="INJ24" s="76"/>
      <c r="INK24" s="76"/>
      <c r="INL24" s="80"/>
      <c r="INM24" s="80"/>
      <c r="INN24" s="76"/>
      <c r="INO24" s="80"/>
      <c r="INP24" s="76"/>
      <c r="INQ24" s="80"/>
      <c r="INR24" s="80"/>
      <c r="INS24" s="76"/>
      <c r="INT24" s="76"/>
      <c r="INU24" s="76"/>
      <c r="INV24" s="76"/>
      <c r="INW24" s="80"/>
      <c r="INX24" s="80"/>
      <c r="INY24" s="76"/>
      <c r="INZ24" s="80"/>
      <c r="IOA24" s="76"/>
      <c r="IOB24" s="80"/>
      <c r="IOC24" s="80"/>
      <c r="IOD24" s="76"/>
      <c r="IOE24" s="76"/>
      <c r="IOF24" s="76"/>
      <c r="IOG24" s="76"/>
      <c r="IOH24" s="80"/>
      <c r="IOI24" s="80"/>
      <c r="IOJ24" s="76"/>
      <c r="IOK24" s="80"/>
      <c r="IOL24" s="76"/>
      <c r="IOM24" s="80"/>
      <c r="ION24" s="80"/>
      <c r="IOO24" s="76"/>
      <c r="IOP24" s="76"/>
      <c r="IOQ24" s="76"/>
      <c r="IOR24" s="76"/>
      <c r="IOS24" s="80"/>
      <c r="IOT24" s="80"/>
      <c r="IOU24" s="76"/>
      <c r="IOV24" s="80"/>
      <c r="IOW24" s="76"/>
      <c r="IOX24" s="80"/>
      <c r="IOY24" s="80"/>
      <c r="IOZ24" s="76"/>
      <c r="IPA24" s="76"/>
      <c r="IPB24" s="76"/>
      <c r="IPC24" s="76"/>
      <c r="IPD24" s="80"/>
      <c r="IPE24" s="80"/>
      <c r="IPF24" s="76"/>
      <c r="IPG24" s="80"/>
      <c r="IPH24" s="76"/>
      <c r="IPI24" s="80"/>
      <c r="IPJ24" s="80"/>
      <c r="IPK24" s="76"/>
      <c r="IPL24" s="76"/>
      <c r="IPM24" s="76"/>
      <c r="IPN24" s="76"/>
      <c r="IPO24" s="80"/>
      <c r="IPP24" s="80"/>
      <c r="IPQ24" s="76"/>
      <c r="IPR24" s="80"/>
      <c r="IPS24" s="76"/>
      <c r="IPT24" s="80"/>
      <c r="IPU24" s="80"/>
      <c r="IPV24" s="76"/>
      <c r="IPW24" s="76"/>
      <c r="IPX24" s="76"/>
      <c r="IPY24" s="76"/>
      <c r="IPZ24" s="80"/>
      <c r="IQA24" s="80"/>
      <c r="IQB24" s="76"/>
      <c r="IQC24" s="80"/>
      <c r="IQD24" s="76"/>
      <c r="IQE24" s="80"/>
      <c r="IQF24" s="80"/>
      <c r="IQG24" s="76"/>
      <c r="IQH24" s="76"/>
      <c r="IQI24" s="76"/>
      <c r="IQJ24" s="76"/>
      <c r="IQK24" s="80"/>
      <c r="IQL24" s="80"/>
      <c r="IQM24" s="76"/>
      <c r="IQN24" s="80"/>
      <c r="IQO24" s="76"/>
      <c r="IQP24" s="80"/>
      <c r="IQQ24" s="80"/>
      <c r="IQR24" s="76"/>
      <c r="IQS24" s="76"/>
      <c r="IQT24" s="76"/>
      <c r="IQU24" s="76"/>
      <c r="IQV24" s="80"/>
      <c r="IQW24" s="80"/>
      <c r="IQX24" s="76"/>
      <c r="IQY24" s="80"/>
      <c r="IQZ24" s="76"/>
      <c r="IRA24" s="80"/>
      <c r="IRB24" s="80"/>
      <c r="IRC24" s="76"/>
      <c r="IRD24" s="76"/>
      <c r="IRE24" s="76"/>
      <c r="IRF24" s="76"/>
      <c r="IRG24" s="80"/>
      <c r="IRH24" s="80"/>
      <c r="IRI24" s="76"/>
      <c r="IRJ24" s="80"/>
      <c r="IRK24" s="76"/>
      <c r="IRL24" s="80"/>
      <c r="IRM24" s="80"/>
      <c r="IRN24" s="76"/>
      <c r="IRO24" s="76"/>
      <c r="IRP24" s="76"/>
      <c r="IRQ24" s="76"/>
      <c r="IRR24" s="80"/>
      <c r="IRS24" s="80"/>
      <c r="IRT24" s="76"/>
      <c r="IRU24" s="80"/>
      <c r="IRV24" s="76"/>
      <c r="IRW24" s="80"/>
      <c r="IRX24" s="80"/>
      <c r="IRY24" s="76"/>
      <c r="IRZ24" s="76"/>
      <c r="ISA24" s="76"/>
      <c r="ISB24" s="76"/>
      <c r="ISC24" s="80"/>
      <c r="ISD24" s="80"/>
      <c r="ISE24" s="76"/>
      <c r="ISF24" s="80"/>
      <c r="ISG24" s="76"/>
      <c r="ISH24" s="80"/>
      <c r="ISI24" s="80"/>
      <c r="ISJ24" s="76"/>
      <c r="ISK24" s="76"/>
      <c r="ISL24" s="76"/>
      <c r="ISM24" s="76"/>
      <c r="ISN24" s="80"/>
      <c r="ISO24" s="80"/>
      <c r="ISP24" s="76"/>
      <c r="ISQ24" s="80"/>
      <c r="ISR24" s="76"/>
      <c r="ISS24" s="80"/>
      <c r="IST24" s="80"/>
      <c r="ISU24" s="76"/>
      <c r="ISV24" s="76"/>
      <c r="ISW24" s="76"/>
      <c r="ISX24" s="76"/>
      <c r="ISY24" s="80"/>
      <c r="ISZ24" s="80"/>
      <c r="ITA24" s="76"/>
      <c r="ITB24" s="80"/>
      <c r="ITC24" s="76"/>
      <c r="ITD24" s="80"/>
      <c r="ITE24" s="80"/>
      <c r="ITF24" s="76"/>
      <c r="ITG24" s="76"/>
      <c r="ITH24" s="76"/>
      <c r="ITI24" s="76"/>
      <c r="ITJ24" s="80"/>
      <c r="ITK24" s="80"/>
      <c r="ITL24" s="76"/>
      <c r="ITM24" s="80"/>
      <c r="ITN24" s="76"/>
      <c r="ITO24" s="80"/>
      <c r="ITP24" s="80"/>
      <c r="ITQ24" s="76"/>
      <c r="ITR24" s="76"/>
      <c r="ITS24" s="76"/>
      <c r="ITT24" s="76"/>
      <c r="ITU24" s="80"/>
      <c r="ITV24" s="80"/>
      <c r="ITW24" s="76"/>
      <c r="ITX24" s="80"/>
      <c r="ITY24" s="76"/>
      <c r="ITZ24" s="80"/>
      <c r="IUA24" s="80"/>
      <c r="IUB24" s="76"/>
      <c r="IUC24" s="76"/>
      <c r="IUD24" s="76"/>
      <c r="IUE24" s="76"/>
      <c r="IUF24" s="80"/>
      <c r="IUG24" s="80"/>
      <c r="IUH24" s="76"/>
      <c r="IUI24" s="80"/>
      <c r="IUJ24" s="76"/>
      <c r="IUK24" s="80"/>
      <c r="IUL24" s="80"/>
      <c r="IUM24" s="76"/>
      <c r="IUN24" s="76"/>
      <c r="IUO24" s="76"/>
      <c r="IUP24" s="76"/>
      <c r="IUQ24" s="80"/>
      <c r="IUR24" s="80"/>
      <c r="IUS24" s="76"/>
      <c r="IUT24" s="80"/>
      <c r="IUU24" s="76"/>
      <c r="IUV24" s="80"/>
      <c r="IUW24" s="80"/>
      <c r="IUX24" s="76"/>
      <c r="IUY24" s="76"/>
      <c r="IUZ24" s="76"/>
      <c r="IVA24" s="76"/>
      <c r="IVB24" s="80"/>
      <c r="IVC24" s="80"/>
      <c r="IVD24" s="76"/>
      <c r="IVE24" s="80"/>
      <c r="IVF24" s="76"/>
      <c r="IVG24" s="80"/>
      <c r="IVH24" s="80"/>
      <c r="IVI24" s="76"/>
      <c r="IVJ24" s="76"/>
      <c r="IVK24" s="76"/>
      <c r="IVL24" s="76"/>
      <c r="IVM24" s="80"/>
      <c r="IVN24" s="80"/>
      <c r="IVO24" s="76"/>
      <c r="IVP24" s="80"/>
      <c r="IVQ24" s="76"/>
      <c r="IVR24" s="80"/>
      <c r="IVS24" s="80"/>
      <c r="IVT24" s="76"/>
      <c r="IVU24" s="76"/>
      <c r="IVV24" s="76"/>
      <c r="IVW24" s="76"/>
      <c r="IVX24" s="80"/>
      <c r="IVY24" s="80"/>
      <c r="IVZ24" s="76"/>
      <c r="IWA24" s="80"/>
      <c r="IWB24" s="76"/>
      <c r="IWC24" s="80"/>
      <c r="IWD24" s="80"/>
      <c r="IWE24" s="76"/>
      <c r="IWF24" s="76"/>
      <c r="IWG24" s="76"/>
      <c r="IWH24" s="76"/>
      <c r="IWI24" s="80"/>
      <c r="IWJ24" s="80"/>
      <c r="IWK24" s="76"/>
      <c r="IWL24" s="80"/>
      <c r="IWM24" s="76"/>
      <c r="IWN24" s="80"/>
      <c r="IWO24" s="80"/>
      <c r="IWP24" s="76"/>
      <c r="IWQ24" s="76"/>
      <c r="IWR24" s="76"/>
      <c r="IWS24" s="76"/>
      <c r="IWT24" s="80"/>
      <c r="IWU24" s="80"/>
      <c r="IWV24" s="76"/>
      <c r="IWW24" s="80"/>
      <c r="IWX24" s="76"/>
      <c r="IWY24" s="80"/>
      <c r="IWZ24" s="80"/>
      <c r="IXA24" s="76"/>
      <c r="IXB24" s="76"/>
      <c r="IXC24" s="76"/>
      <c r="IXD24" s="76"/>
      <c r="IXE24" s="80"/>
      <c r="IXF24" s="80"/>
      <c r="IXG24" s="76"/>
      <c r="IXH24" s="80"/>
      <c r="IXI24" s="76"/>
      <c r="IXJ24" s="80"/>
      <c r="IXK24" s="80"/>
      <c r="IXL24" s="76"/>
      <c r="IXM24" s="76"/>
      <c r="IXN24" s="76"/>
      <c r="IXO24" s="76"/>
      <c r="IXP24" s="80"/>
      <c r="IXQ24" s="80"/>
      <c r="IXR24" s="76"/>
      <c r="IXS24" s="80"/>
      <c r="IXT24" s="76"/>
      <c r="IXU24" s="80"/>
      <c r="IXV24" s="80"/>
      <c r="IXW24" s="76"/>
      <c r="IXX24" s="76"/>
      <c r="IXY24" s="76"/>
      <c r="IXZ24" s="76"/>
      <c r="IYA24" s="80"/>
      <c r="IYB24" s="80"/>
      <c r="IYC24" s="76"/>
      <c r="IYD24" s="80"/>
      <c r="IYE24" s="76"/>
      <c r="IYF24" s="80"/>
      <c r="IYG24" s="80"/>
      <c r="IYH24" s="76"/>
      <c r="IYI24" s="76"/>
      <c r="IYJ24" s="76"/>
      <c r="IYK24" s="76"/>
      <c r="IYL24" s="80"/>
      <c r="IYM24" s="80"/>
      <c r="IYN24" s="76"/>
      <c r="IYO24" s="80"/>
      <c r="IYP24" s="76"/>
      <c r="IYQ24" s="80"/>
      <c r="IYR24" s="80"/>
      <c r="IYS24" s="76"/>
      <c r="IYT24" s="76"/>
      <c r="IYU24" s="76"/>
      <c r="IYV24" s="76"/>
      <c r="IYW24" s="80"/>
      <c r="IYX24" s="80"/>
      <c r="IYY24" s="76"/>
      <c r="IYZ24" s="80"/>
      <c r="IZA24" s="76"/>
      <c r="IZB24" s="80"/>
      <c r="IZC24" s="80"/>
      <c r="IZD24" s="76"/>
      <c r="IZE24" s="76"/>
      <c r="IZF24" s="76"/>
      <c r="IZG24" s="76"/>
      <c r="IZH24" s="80"/>
      <c r="IZI24" s="80"/>
      <c r="IZJ24" s="76"/>
      <c r="IZK24" s="80"/>
      <c r="IZL24" s="76"/>
      <c r="IZM24" s="80"/>
      <c r="IZN24" s="80"/>
      <c r="IZO24" s="76"/>
      <c r="IZP24" s="76"/>
      <c r="IZQ24" s="76"/>
      <c r="IZR24" s="76"/>
      <c r="IZS24" s="80"/>
      <c r="IZT24" s="80"/>
      <c r="IZU24" s="76"/>
      <c r="IZV24" s="80"/>
      <c r="IZW24" s="76"/>
      <c r="IZX24" s="80"/>
      <c r="IZY24" s="80"/>
      <c r="IZZ24" s="76"/>
      <c r="JAA24" s="76"/>
      <c r="JAB24" s="76"/>
      <c r="JAC24" s="76"/>
      <c r="JAD24" s="80"/>
      <c r="JAE24" s="80"/>
      <c r="JAF24" s="76"/>
      <c r="JAG24" s="80"/>
      <c r="JAH24" s="76"/>
      <c r="JAI24" s="80"/>
      <c r="JAJ24" s="80"/>
      <c r="JAK24" s="76"/>
      <c r="JAL24" s="76"/>
      <c r="JAM24" s="76"/>
      <c r="JAN24" s="76"/>
      <c r="JAO24" s="80"/>
      <c r="JAP24" s="80"/>
      <c r="JAQ24" s="76"/>
      <c r="JAR24" s="80"/>
      <c r="JAS24" s="76"/>
      <c r="JAT24" s="80"/>
      <c r="JAU24" s="80"/>
      <c r="JAV24" s="76"/>
      <c r="JAW24" s="76"/>
      <c r="JAX24" s="76"/>
      <c r="JAY24" s="76"/>
      <c r="JAZ24" s="80"/>
      <c r="JBA24" s="80"/>
      <c r="JBB24" s="76"/>
      <c r="JBC24" s="80"/>
      <c r="JBD24" s="76"/>
      <c r="JBE24" s="80"/>
      <c r="JBF24" s="80"/>
      <c r="JBG24" s="76"/>
      <c r="JBH24" s="76"/>
      <c r="JBI24" s="76"/>
      <c r="JBJ24" s="76"/>
      <c r="JBK24" s="80"/>
      <c r="JBL24" s="80"/>
      <c r="JBM24" s="76"/>
      <c r="JBN24" s="80"/>
      <c r="JBO24" s="76"/>
      <c r="JBP24" s="80"/>
      <c r="JBQ24" s="80"/>
      <c r="JBR24" s="76"/>
      <c r="JBS24" s="76"/>
      <c r="JBT24" s="76"/>
      <c r="JBU24" s="76"/>
      <c r="JBV24" s="80"/>
      <c r="JBW24" s="80"/>
      <c r="JBX24" s="76"/>
      <c r="JBY24" s="80"/>
      <c r="JBZ24" s="76"/>
      <c r="JCA24" s="80"/>
      <c r="JCB24" s="80"/>
      <c r="JCC24" s="76"/>
      <c r="JCD24" s="76"/>
      <c r="JCE24" s="76"/>
      <c r="JCF24" s="76"/>
      <c r="JCG24" s="80"/>
      <c r="JCH24" s="80"/>
      <c r="JCI24" s="76"/>
      <c r="JCJ24" s="80"/>
      <c r="JCK24" s="76"/>
      <c r="JCL24" s="80"/>
      <c r="JCM24" s="80"/>
      <c r="JCN24" s="76"/>
      <c r="JCO24" s="76"/>
      <c r="JCP24" s="76"/>
      <c r="JCQ24" s="76"/>
      <c r="JCR24" s="80"/>
      <c r="JCS24" s="80"/>
      <c r="JCT24" s="76"/>
      <c r="JCU24" s="80"/>
      <c r="JCV24" s="76"/>
      <c r="JCW24" s="80"/>
      <c r="JCX24" s="80"/>
      <c r="JCY24" s="76"/>
      <c r="JCZ24" s="76"/>
      <c r="JDA24" s="76"/>
      <c r="JDB24" s="76"/>
      <c r="JDC24" s="80"/>
      <c r="JDD24" s="80"/>
      <c r="JDE24" s="76"/>
      <c r="JDF24" s="80"/>
      <c r="JDG24" s="76"/>
      <c r="JDH24" s="80"/>
      <c r="JDI24" s="80"/>
      <c r="JDJ24" s="76"/>
      <c r="JDK24" s="76"/>
      <c r="JDL24" s="76"/>
      <c r="JDM24" s="76"/>
      <c r="JDN24" s="80"/>
      <c r="JDO24" s="80"/>
      <c r="JDP24" s="76"/>
      <c r="JDQ24" s="80"/>
      <c r="JDR24" s="76"/>
      <c r="JDS24" s="80"/>
      <c r="JDT24" s="80"/>
      <c r="JDU24" s="76"/>
      <c r="JDV24" s="76"/>
      <c r="JDW24" s="76"/>
      <c r="JDX24" s="76"/>
      <c r="JDY24" s="80"/>
      <c r="JDZ24" s="80"/>
      <c r="JEA24" s="76"/>
      <c r="JEB24" s="80"/>
      <c r="JEC24" s="76"/>
      <c r="JED24" s="80"/>
      <c r="JEE24" s="80"/>
      <c r="JEF24" s="76"/>
      <c r="JEG24" s="76"/>
      <c r="JEH24" s="76"/>
      <c r="JEI24" s="76"/>
      <c r="JEJ24" s="80"/>
      <c r="JEK24" s="80"/>
      <c r="JEL24" s="76"/>
      <c r="JEM24" s="80"/>
      <c r="JEN24" s="76"/>
      <c r="JEO24" s="80"/>
      <c r="JEP24" s="80"/>
      <c r="JEQ24" s="76"/>
      <c r="JER24" s="76"/>
      <c r="JES24" s="76"/>
      <c r="JET24" s="76"/>
      <c r="JEU24" s="80"/>
      <c r="JEV24" s="80"/>
      <c r="JEW24" s="76"/>
      <c r="JEX24" s="80"/>
      <c r="JEY24" s="76"/>
      <c r="JEZ24" s="80"/>
      <c r="JFA24" s="80"/>
      <c r="JFB24" s="76"/>
      <c r="JFC24" s="76"/>
      <c r="JFD24" s="76"/>
      <c r="JFE24" s="76"/>
      <c r="JFF24" s="80"/>
      <c r="JFG24" s="80"/>
      <c r="JFH24" s="76"/>
      <c r="JFI24" s="80"/>
      <c r="JFJ24" s="76"/>
      <c r="JFK24" s="80"/>
      <c r="JFL24" s="80"/>
      <c r="JFM24" s="76"/>
      <c r="JFN24" s="76"/>
      <c r="JFO24" s="76"/>
      <c r="JFP24" s="76"/>
      <c r="JFQ24" s="80"/>
      <c r="JFR24" s="80"/>
      <c r="JFS24" s="76"/>
      <c r="JFT24" s="80"/>
      <c r="JFU24" s="76"/>
      <c r="JFV24" s="80"/>
      <c r="JFW24" s="80"/>
      <c r="JFX24" s="76"/>
      <c r="JFY24" s="76"/>
      <c r="JFZ24" s="76"/>
      <c r="JGA24" s="76"/>
      <c r="JGB24" s="80"/>
      <c r="JGC24" s="80"/>
      <c r="JGD24" s="76"/>
      <c r="JGE24" s="80"/>
      <c r="JGF24" s="76"/>
      <c r="JGG24" s="80"/>
      <c r="JGH24" s="80"/>
      <c r="JGI24" s="76"/>
      <c r="JGJ24" s="76"/>
      <c r="JGK24" s="76"/>
      <c r="JGL24" s="76"/>
      <c r="JGM24" s="80"/>
      <c r="JGN24" s="80"/>
      <c r="JGO24" s="76"/>
      <c r="JGP24" s="80"/>
      <c r="JGQ24" s="76"/>
      <c r="JGR24" s="80"/>
      <c r="JGS24" s="80"/>
      <c r="JGT24" s="76"/>
      <c r="JGU24" s="76"/>
      <c r="JGV24" s="76"/>
      <c r="JGW24" s="76"/>
      <c r="JGX24" s="80"/>
      <c r="JGY24" s="80"/>
      <c r="JGZ24" s="76"/>
      <c r="JHA24" s="80"/>
      <c r="JHB24" s="76"/>
      <c r="JHC24" s="80"/>
      <c r="JHD24" s="80"/>
      <c r="JHE24" s="76"/>
      <c r="JHF24" s="76"/>
      <c r="JHG24" s="76"/>
      <c r="JHH24" s="76"/>
      <c r="JHI24" s="80"/>
      <c r="JHJ24" s="80"/>
      <c r="JHK24" s="76"/>
      <c r="JHL24" s="80"/>
      <c r="JHM24" s="76"/>
      <c r="JHN24" s="80"/>
      <c r="JHO24" s="80"/>
      <c r="JHP24" s="76"/>
      <c r="JHQ24" s="76"/>
      <c r="JHR24" s="76"/>
      <c r="JHS24" s="76"/>
      <c r="JHT24" s="80"/>
      <c r="JHU24" s="80"/>
      <c r="JHV24" s="76"/>
      <c r="JHW24" s="80"/>
      <c r="JHX24" s="76"/>
      <c r="JHY24" s="80"/>
      <c r="JHZ24" s="80"/>
      <c r="JIA24" s="76"/>
      <c r="JIB24" s="76"/>
      <c r="JIC24" s="76"/>
      <c r="JID24" s="76"/>
      <c r="JIE24" s="80"/>
      <c r="JIF24" s="80"/>
      <c r="JIG24" s="76"/>
      <c r="JIH24" s="80"/>
      <c r="JII24" s="76"/>
      <c r="JIJ24" s="80"/>
      <c r="JIK24" s="80"/>
      <c r="JIL24" s="76"/>
      <c r="JIM24" s="76"/>
      <c r="JIN24" s="76"/>
      <c r="JIO24" s="76"/>
      <c r="JIP24" s="80"/>
      <c r="JIQ24" s="80"/>
      <c r="JIR24" s="76"/>
      <c r="JIS24" s="80"/>
      <c r="JIT24" s="76"/>
      <c r="JIU24" s="80"/>
      <c r="JIV24" s="80"/>
      <c r="JIW24" s="76"/>
      <c r="JIX24" s="76"/>
      <c r="JIY24" s="76"/>
      <c r="JIZ24" s="76"/>
      <c r="JJA24" s="80"/>
      <c r="JJB24" s="80"/>
      <c r="JJC24" s="76"/>
      <c r="JJD24" s="80"/>
      <c r="JJE24" s="76"/>
      <c r="JJF24" s="80"/>
      <c r="JJG24" s="80"/>
      <c r="JJH24" s="76"/>
      <c r="JJI24" s="76"/>
      <c r="JJJ24" s="76"/>
      <c r="JJK24" s="76"/>
      <c r="JJL24" s="80"/>
      <c r="JJM24" s="80"/>
      <c r="JJN24" s="76"/>
      <c r="JJO24" s="80"/>
      <c r="JJP24" s="76"/>
      <c r="JJQ24" s="80"/>
      <c r="JJR24" s="80"/>
      <c r="JJS24" s="76"/>
      <c r="JJT24" s="76"/>
      <c r="JJU24" s="76"/>
      <c r="JJV24" s="76"/>
      <c r="JJW24" s="80"/>
      <c r="JJX24" s="80"/>
      <c r="JJY24" s="76"/>
      <c r="JJZ24" s="80"/>
      <c r="JKA24" s="76"/>
      <c r="JKB24" s="80"/>
      <c r="JKC24" s="80"/>
      <c r="JKD24" s="76"/>
      <c r="JKE24" s="76"/>
      <c r="JKF24" s="76"/>
      <c r="JKG24" s="76"/>
      <c r="JKH24" s="80"/>
      <c r="JKI24" s="80"/>
      <c r="JKJ24" s="76"/>
      <c r="JKK24" s="80"/>
      <c r="JKL24" s="76"/>
      <c r="JKM24" s="80"/>
      <c r="JKN24" s="80"/>
      <c r="JKO24" s="76"/>
      <c r="JKP24" s="76"/>
      <c r="JKQ24" s="76"/>
      <c r="JKR24" s="76"/>
      <c r="JKS24" s="80"/>
      <c r="JKT24" s="80"/>
      <c r="JKU24" s="76"/>
      <c r="JKV24" s="80"/>
      <c r="JKW24" s="76"/>
      <c r="JKX24" s="80"/>
      <c r="JKY24" s="80"/>
      <c r="JKZ24" s="76"/>
      <c r="JLA24" s="76"/>
      <c r="JLB24" s="76"/>
      <c r="JLC24" s="76"/>
      <c r="JLD24" s="80"/>
      <c r="JLE24" s="80"/>
      <c r="JLF24" s="76"/>
      <c r="JLG24" s="80"/>
      <c r="JLH24" s="76"/>
      <c r="JLI24" s="80"/>
      <c r="JLJ24" s="80"/>
      <c r="JLK24" s="76"/>
      <c r="JLL24" s="76"/>
      <c r="JLM24" s="76"/>
      <c r="JLN24" s="76"/>
      <c r="JLO24" s="80"/>
      <c r="JLP24" s="80"/>
      <c r="JLQ24" s="76"/>
      <c r="JLR24" s="80"/>
      <c r="JLS24" s="76"/>
      <c r="JLT24" s="80"/>
      <c r="JLU24" s="80"/>
      <c r="JLV24" s="76"/>
      <c r="JLW24" s="76"/>
      <c r="JLX24" s="76"/>
      <c r="JLY24" s="76"/>
      <c r="JLZ24" s="80"/>
      <c r="JMA24" s="80"/>
      <c r="JMB24" s="76"/>
      <c r="JMC24" s="80"/>
      <c r="JMD24" s="76"/>
      <c r="JME24" s="80"/>
      <c r="JMF24" s="80"/>
      <c r="JMG24" s="76"/>
      <c r="JMH24" s="76"/>
      <c r="JMI24" s="76"/>
      <c r="JMJ24" s="76"/>
      <c r="JMK24" s="80"/>
      <c r="JML24" s="80"/>
      <c r="JMM24" s="76"/>
      <c r="JMN24" s="80"/>
      <c r="JMO24" s="76"/>
      <c r="JMP24" s="80"/>
      <c r="JMQ24" s="80"/>
      <c r="JMR24" s="76"/>
      <c r="JMS24" s="76"/>
      <c r="JMT24" s="76"/>
      <c r="JMU24" s="76"/>
      <c r="JMV24" s="80"/>
      <c r="JMW24" s="80"/>
      <c r="JMX24" s="76"/>
      <c r="JMY24" s="80"/>
      <c r="JMZ24" s="76"/>
      <c r="JNA24" s="80"/>
      <c r="JNB24" s="80"/>
      <c r="JNC24" s="76"/>
      <c r="JND24" s="76"/>
      <c r="JNE24" s="76"/>
      <c r="JNF24" s="76"/>
      <c r="JNG24" s="80"/>
      <c r="JNH24" s="80"/>
      <c r="JNI24" s="76"/>
      <c r="JNJ24" s="80"/>
      <c r="JNK24" s="76"/>
      <c r="JNL24" s="80"/>
      <c r="JNM24" s="80"/>
      <c r="JNN24" s="76"/>
      <c r="JNO24" s="76"/>
      <c r="JNP24" s="76"/>
      <c r="JNQ24" s="76"/>
      <c r="JNR24" s="80"/>
      <c r="JNS24" s="80"/>
      <c r="JNT24" s="76"/>
      <c r="JNU24" s="80"/>
      <c r="JNV24" s="76"/>
      <c r="JNW24" s="80"/>
      <c r="JNX24" s="80"/>
      <c r="JNY24" s="76"/>
      <c r="JNZ24" s="76"/>
      <c r="JOA24" s="76"/>
      <c r="JOB24" s="76"/>
      <c r="JOC24" s="80"/>
      <c r="JOD24" s="80"/>
      <c r="JOE24" s="76"/>
      <c r="JOF24" s="80"/>
      <c r="JOG24" s="76"/>
      <c r="JOH24" s="80"/>
      <c r="JOI24" s="80"/>
      <c r="JOJ24" s="76"/>
      <c r="JOK24" s="76"/>
      <c r="JOL24" s="76"/>
      <c r="JOM24" s="76"/>
      <c r="JON24" s="80"/>
      <c r="JOO24" s="80"/>
      <c r="JOP24" s="76"/>
      <c r="JOQ24" s="80"/>
      <c r="JOR24" s="76"/>
      <c r="JOS24" s="80"/>
      <c r="JOT24" s="80"/>
      <c r="JOU24" s="76"/>
      <c r="JOV24" s="76"/>
      <c r="JOW24" s="76"/>
      <c r="JOX24" s="76"/>
      <c r="JOY24" s="80"/>
      <c r="JOZ24" s="80"/>
      <c r="JPA24" s="76"/>
      <c r="JPB24" s="80"/>
      <c r="JPC24" s="76"/>
      <c r="JPD24" s="80"/>
      <c r="JPE24" s="80"/>
      <c r="JPF24" s="76"/>
      <c r="JPG24" s="76"/>
      <c r="JPH24" s="76"/>
      <c r="JPI24" s="76"/>
      <c r="JPJ24" s="80"/>
      <c r="JPK24" s="80"/>
      <c r="JPL24" s="76"/>
      <c r="JPM24" s="80"/>
      <c r="JPN24" s="76"/>
      <c r="JPO24" s="80"/>
      <c r="JPP24" s="80"/>
      <c r="JPQ24" s="76"/>
      <c r="JPR24" s="76"/>
      <c r="JPS24" s="76"/>
      <c r="JPT24" s="76"/>
      <c r="JPU24" s="80"/>
      <c r="JPV24" s="80"/>
      <c r="JPW24" s="76"/>
      <c r="JPX24" s="80"/>
      <c r="JPY24" s="76"/>
      <c r="JPZ24" s="80"/>
      <c r="JQA24" s="80"/>
      <c r="JQB24" s="76"/>
      <c r="JQC24" s="76"/>
      <c r="JQD24" s="76"/>
      <c r="JQE24" s="76"/>
      <c r="JQF24" s="80"/>
      <c r="JQG24" s="80"/>
      <c r="JQH24" s="76"/>
      <c r="JQI24" s="80"/>
      <c r="JQJ24" s="76"/>
      <c r="JQK24" s="80"/>
      <c r="JQL24" s="80"/>
      <c r="JQM24" s="76"/>
      <c r="JQN24" s="76"/>
      <c r="JQO24" s="76"/>
      <c r="JQP24" s="76"/>
      <c r="JQQ24" s="80"/>
      <c r="JQR24" s="80"/>
      <c r="JQS24" s="76"/>
      <c r="JQT24" s="80"/>
      <c r="JQU24" s="76"/>
      <c r="JQV24" s="80"/>
      <c r="JQW24" s="80"/>
      <c r="JQX24" s="76"/>
      <c r="JQY24" s="76"/>
      <c r="JQZ24" s="76"/>
      <c r="JRA24" s="76"/>
      <c r="JRB24" s="80"/>
      <c r="JRC24" s="80"/>
      <c r="JRD24" s="76"/>
      <c r="JRE24" s="80"/>
      <c r="JRF24" s="76"/>
      <c r="JRG24" s="80"/>
      <c r="JRH24" s="80"/>
      <c r="JRI24" s="76"/>
      <c r="JRJ24" s="76"/>
      <c r="JRK24" s="76"/>
      <c r="JRL24" s="76"/>
      <c r="JRM24" s="80"/>
      <c r="JRN24" s="80"/>
      <c r="JRO24" s="76"/>
      <c r="JRP24" s="80"/>
      <c r="JRQ24" s="76"/>
      <c r="JRR24" s="80"/>
      <c r="JRS24" s="80"/>
      <c r="JRT24" s="76"/>
      <c r="JRU24" s="76"/>
      <c r="JRV24" s="76"/>
      <c r="JRW24" s="76"/>
      <c r="JRX24" s="80"/>
      <c r="JRY24" s="80"/>
      <c r="JRZ24" s="76"/>
      <c r="JSA24" s="80"/>
      <c r="JSB24" s="76"/>
      <c r="JSC24" s="80"/>
      <c r="JSD24" s="80"/>
      <c r="JSE24" s="76"/>
      <c r="JSF24" s="76"/>
      <c r="JSG24" s="76"/>
      <c r="JSH24" s="76"/>
      <c r="JSI24" s="80"/>
      <c r="JSJ24" s="80"/>
      <c r="JSK24" s="76"/>
      <c r="JSL24" s="80"/>
      <c r="JSM24" s="76"/>
      <c r="JSN24" s="80"/>
      <c r="JSO24" s="80"/>
      <c r="JSP24" s="76"/>
      <c r="JSQ24" s="76"/>
      <c r="JSR24" s="76"/>
      <c r="JSS24" s="76"/>
      <c r="JST24" s="80"/>
      <c r="JSU24" s="80"/>
      <c r="JSV24" s="76"/>
      <c r="JSW24" s="80"/>
      <c r="JSX24" s="76"/>
      <c r="JSY24" s="80"/>
      <c r="JSZ24" s="80"/>
      <c r="JTA24" s="76"/>
      <c r="JTB24" s="76"/>
      <c r="JTC24" s="76"/>
      <c r="JTD24" s="76"/>
      <c r="JTE24" s="80"/>
      <c r="JTF24" s="80"/>
      <c r="JTG24" s="76"/>
      <c r="JTH24" s="80"/>
      <c r="JTI24" s="76"/>
      <c r="JTJ24" s="80"/>
      <c r="JTK24" s="80"/>
      <c r="JTL24" s="76"/>
      <c r="JTM24" s="76"/>
      <c r="JTN24" s="76"/>
      <c r="JTO24" s="76"/>
      <c r="JTP24" s="80"/>
      <c r="JTQ24" s="80"/>
      <c r="JTR24" s="76"/>
      <c r="JTS24" s="80"/>
      <c r="JTT24" s="76"/>
      <c r="JTU24" s="80"/>
      <c r="JTV24" s="80"/>
      <c r="JTW24" s="76"/>
      <c r="JTX24" s="76"/>
      <c r="JTY24" s="76"/>
      <c r="JTZ24" s="76"/>
      <c r="JUA24" s="80"/>
      <c r="JUB24" s="80"/>
      <c r="JUC24" s="76"/>
      <c r="JUD24" s="80"/>
      <c r="JUE24" s="76"/>
      <c r="JUF24" s="80"/>
      <c r="JUG24" s="80"/>
      <c r="JUH24" s="76"/>
      <c r="JUI24" s="76"/>
      <c r="JUJ24" s="76"/>
      <c r="JUK24" s="76"/>
      <c r="JUL24" s="80"/>
      <c r="JUM24" s="80"/>
      <c r="JUN24" s="76"/>
      <c r="JUO24" s="80"/>
      <c r="JUP24" s="76"/>
      <c r="JUQ24" s="80"/>
      <c r="JUR24" s="80"/>
      <c r="JUS24" s="76"/>
      <c r="JUT24" s="76"/>
      <c r="JUU24" s="76"/>
      <c r="JUV24" s="76"/>
      <c r="JUW24" s="80"/>
      <c r="JUX24" s="80"/>
      <c r="JUY24" s="76"/>
      <c r="JUZ24" s="80"/>
      <c r="JVA24" s="76"/>
      <c r="JVB24" s="80"/>
      <c r="JVC24" s="80"/>
      <c r="JVD24" s="76"/>
      <c r="JVE24" s="76"/>
      <c r="JVF24" s="76"/>
      <c r="JVG24" s="76"/>
      <c r="JVH24" s="80"/>
      <c r="JVI24" s="80"/>
      <c r="JVJ24" s="76"/>
      <c r="JVK24" s="80"/>
      <c r="JVL24" s="76"/>
      <c r="JVM24" s="80"/>
      <c r="JVN24" s="80"/>
      <c r="JVO24" s="76"/>
      <c r="JVP24" s="76"/>
      <c r="JVQ24" s="76"/>
      <c r="JVR24" s="76"/>
      <c r="JVS24" s="80"/>
      <c r="JVT24" s="80"/>
      <c r="JVU24" s="76"/>
      <c r="JVV24" s="80"/>
      <c r="JVW24" s="76"/>
      <c r="JVX24" s="80"/>
      <c r="JVY24" s="80"/>
      <c r="JVZ24" s="76"/>
      <c r="JWA24" s="76"/>
      <c r="JWB24" s="76"/>
      <c r="JWC24" s="76"/>
      <c r="JWD24" s="80"/>
      <c r="JWE24" s="80"/>
      <c r="JWF24" s="76"/>
      <c r="JWG24" s="80"/>
      <c r="JWH24" s="76"/>
      <c r="JWI24" s="80"/>
      <c r="JWJ24" s="80"/>
      <c r="JWK24" s="76"/>
      <c r="JWL24" s="76"/>
      <c r="JWM24" s="76"/>
      <c r="JWN24" s="76"/>
      <c r="JWO24" s="80"/>
      <c r="JWP24" s="80"/>
      <c r="JWQ24" s="76"/>
      <c r="JWR24" s="80"/>
      <c r="JWS24" s="76"/>
      <c r="JWT24" s="80"/>
      <c r="JWU24" s="80"/>
      <c r="JWV24" s="76"/>
      <c r="JWW24" s="76"/>
      <c r="JWX24" s="76"/>
      <c r="JWY24" s="76"/>
      <c r="JWZ24" s="80"/>
      <c r="JXA24" s="80"/>
      <c r="JXB24" s="76"/>
      <c r="JXC24" s="80"/>
      <c r="JXD24" s="76"/>
      <c r="JXE24" s="80"/>
      <c r="JXF24" s="80"/>
      <c r="JXG24" s="76"/>
      <c r="JXH24" s="76"/>
      <c r="JXI24" s="76"/>
      <c r="JXJ24" s="76"/>
      <c r="JXK24" s="80"/>
      <c r="JXL24" s="80"/>
      <c r="JXM24" s="76"/>
      <c r="JXN24" s="80"/>
      <c r="JXO24" s="76"/>
      <c r="JXP24" s="80"/>
      <c r="JXQ24" s="80"/>
      <c r="JXR24" s="76"/>
      <c r="JXS24" s="76"/>
      <c r="JXT24" s="76"/>
      <c r="JXU24" s="76"/>
      <c r="JXV24" s="80"/>
      <c r="JXW24" s="80"/>
      <c r="JXX24" s="76"/>
      <c r="JXY24" s="80"/>
      <c r="JXZ24" s="76"/>
      <c r="JYA24" s="80"/>
      <c r="JYB24" s="80"/>
      <c r="JYC24" s="76"/>
      <c r="JYD24" s="76"/>
      <c r="JYE24" s="76"/>
      <c r="JYF24" s="76"/>
      <c r="JYG24" s="80"/>
      <c r="JYH24" s="80"/>
      <c r="JYI24" s="76"/>
      <c r="JYJ24" s="80"/>
      <c r="JYK24" s="76"/>
      <c r="JYL24" s="80"/>
      <c r="JYM24" s="80"/>
      <c r="JYN24" s="76"/>
      <c r="JYO24" s="76"/>
      <c r="JYP24" s="76"/>
      <c r="JYQ24" s="76"/>
      <c r="JYR24" s="80"/>
      <c r="JYS24" s="80"/>
      <c r="JYT24" s="76"/>
      <c r="JYU24" s="80"/>
      <c r="JYV24" s="76"/>
      <c r="JYW24" s="80"/>
      <c r="JYX24" s="80"/>
      <c r="JYY24" s="76"/>
      <c r="JYZ24" s="76"/>
      <c r="JZA24" s="76"/>
      <c r="JZB24" s="76"/>
      <c r="JZC24" s="80"/>
      <c r="JZD24" s="80"/>
      <c r="JZE24" s="76"/>
      <c r="JZF24" s="80"/>
      <c r="JZG24" s="76"/>
      <c r="JZH24" s="80"/>
      <c r="JZI24" s="80"/>
      <c r="JZJ24" s="76"/>
      <c r="JZK24" s="76"/>
      <c r="JZL24" s="76"/>
      <c r="JZM24" s="76"/>
      <c r="JZN24" s="80"/>
      <c r="JZO24" s="80"/>
      <c r="JZP24" s="76"/>
      <c r="JZQ24" s="80"/>
      <c r="JZR24" s="76"/>
      <c r="JZS24" s="80"/>
      <c r="JZT24" s="80"/>
      <c r="JZU24" s="76"/>
      <c r="JZV24" s="76"/>
      <c r="JZW24" s="76"/>
      <c r="JZX24" s="76"/>
      <c r="JZY24" s="80"/>
      <c r="JZZ24" s="80"/>
      <c r="KAA24" s="76"/>
      <c r="KAB24" s="80"/>
      <c r="KAC24" s="76"/>
      <c r="KAD24" s="80"/>
      <c r="KAE24" s="80"/>
      <c r="KAF24" s="76"/>
      <c r="KAG24" s="76"/>
      <c r="KAH24" s="76"/>
      <c r="KAI24" s="76"/>
      <c r="KAJ24" s="80"/>
      <c r="KAK24" s="80"/>
      <c r="KAL24" s="76"/>
      <c r="KAM24" s="80"/>
      <c r="KAN24" s="76"/>
      <c r="KAO24" s="80"/>
      <c r="KAP24" s="80"/>
      <c r="KAQ24" s="76"/>
      <c r="KAR24" s="76"/>
      <c r="KAS24" s="76"/>
      <c r="KAT24" s="76"/>
      <c r="KAU24" s="80"/>
      <c r="KAV24" s="80"/>
      <c r="KAW24" s="76"/>
      <c r="KAX24" s="80"/>
      <c r="KAY24" s="76"/>
      <c r="KAZ24" s="80"/>
      <c r="KBA24" s="80"/>
      <c r="KBB24" s="76"/>
      <c r="KBC24" s="76"/>
      <c r="KBD24" s="76"/>
      <c r="KBE24" s="76"/>
      <c r="KBF24" s="80"/>
      <c r="KBG24" s="80"/>
      <c r="KBH24" s="76"/>
      <c r="KBI24" s="80"/>
      <c r="KBJ24" s="76"/>
      <c r="KBK24" s="80"/>
      <c r="KBL24" s="80"/>
      <c r="KBM24" s="76"/>
      <c r="KBN24" s="76"/>
      <c r="KBO24" s="76"/>
      <c r="KBP24" s="76"/>
      <c r="KBQ24" s="80"/>
      <c r="KBR24" s="80"/>
      <c r="KBS24" s="76"/>
      <c r="KBT24" s="80"/>
      <c r="KBU24" s="76"/>
      <c r="KBV24" s="80"/>
      <c r="KBW24" s="80"/>
      <c r="KBX24" s="76"/>
      <c r="KBY24" s="76"/>
      <c r="KBZ24" s="76"/>
      <c r="KCA24" s="76"/>
      <c r="KCB24" s="80"/>
      <c r="KCC24" s="80"/>
      <c r="KCD24" s="76"/>
      <c r="KCE24" s="80"/>
      <c r="KCF24" s="76"/>
      <c r="KCG24" s="80"/>
      <c r="KCH24" s="80"/>
      <c r="KCI24" s="76"/>
      <c r="KCJ24" s="76"/>
      <c r="KCK24" s="76"/>
      <c r="KCL24" s="76"/>
      <c r="KCM24" s="80"/>
      <c r="KCN24" s="80"/>
      <c r="KCO24" s="76"/>
      <c r="KCP24" s="80"/>
      <c r="KCQ24" s="76"/>
      <c r="KCR24" s="80"/>
      <c r="KCS24" s="80"/>
      <c r="KCT24" s="76"/>
      <c r="KCU24" s="76"/>
      <c r="KCV24" s="76"/>
      <c r="KCW24" s="76"/>
      <c r="KCX24" s="80"/>
      <c r="KCY24" s="80"/>
      <c r="KCZ24" s="76"/>
      <c r="KDA24" s="80"/>
      <c r="KDB24" s="76"/>
      <c r="KDC24" s="80"/>
      <c r="KDD24" s="80"/>
      <c r="KDE24" s="76"/>
      <c r="KDF24" s="76"/>
      <c r="KDG24" s="76"/>
      <c r="KDH24" s="76"/>
      <c r="KDI24" s="80"/>
      <c r="KDJ24" s="80"/>
      <c r="KDK24" s="76"/>
      <c r="KDL24" s="80"/>
      <c r="KDM24" s="76"/>
      <c r="KDN24" s="80"/>
      <c r="KDO24" s="80"/>
      <c r="KDP24" s="76"/>
      <c r="KDQ24" s="76"/>
      <c r="KDR24" s="76"/>
      <c r="KDS24" s="76"/>
      <c r="KDT24" s="80"/>
      <c r="KDU24" s="80"/>
      <c r="KDV24" s="76"/>
      <c r="KDW24" s="80"/>
      <c r="KDX24" s="76"/>
      <c r="KDY24" s="80"/>
      <c r="KDZ24" s="80"/>
      <c r="KEA24" s="76"/>
      <c r="KEB24" s="76"/>
      <c r="KEC24" s="76"/>
      <c r="KED24" s="76"/>
      <c r="KEE24" s="80"/>
      <c r="KEF24" s="80"/>
      <c r="KEG24" s="76"/>
      <c r="KEH24" s="80"/>
      <c r="KEI24" s="76"/>
      <c r="KEJ24" s="80"/>
      <c r="KEK24" s="80"/>
      <c r="KEL24" s="76"/>
      <c r="KEM24" s="76"/>
      <c r="KEN24" s="76"/>
      <c r="KEO24" s="76"/>
      <c r="KEP24" s="80"/>
      <c r="KEQ24" s="80"/>
      <c r="KER24" s="76"/>
      <c r="KES24" s="80"/>
      <c r="KET24" s="76"/>
      <c r="KEU24" s="80"/>
      <c r="KEV24" s="80"/>
      <c r="KEW24" s="76"/>
      <c r="KEX24" s="76"/>
      <c r="KEY24" s="76"/>
      <c r="KEZ24" s="76"/>
      <c r="KFA24" s="80"/>
      <c r="KFB24" s="80"/>
      <c r="KFC24" s="76"/>
      <c r="KFD24" s="80"/>
      <c r="KFE24" s="76"/>
      <c r="KFF24" s="80"/>
      <c r="KFG24" s="80"/>
      <c r="KFH24" s="76"/>
      <c r="KFI24" s="76"/>
      <c r="KFJ24" s="76"/>
      <c r="KFK24" s="76"/>
      <c r="KFL24" s="80"/>
      <c r="KFM24" s="80"/>
      <c r="KFN24" s="76"/>
      <c r="KFO24" s="80"/>
      <c r="KFP24" s="76"/>
      <c r="KFQ24" s="80"/>
      <c r="KFR24" s="80"/>
      <c r="KFS24" s="76"/>
      <c r="KFT24" s="76"/>
      <c r="KFU24" s="76"/>
      <c r="KFV24" s="76"/>
      <c r="KFW24" s="80"/>
      <c r="KFX24" s="80"/>
      <c r="KFY24" s="76"/>
      <c r="KFZ24" s="80"/>
      <c r="KGA24" s="76"/>
      <c r="KGB24" s="80"/>
      <c r="KGC24" s="80"/>
      <c r="KGD24" s="76"/>
      <c r="KGE24" s="76"/>
      <c r="KGF24" s="76"/>
      <c r="KGG24" s="76"/>
      <c r="KGH24" s="80"/>
      <c r="KGI24" s="80"/>
      <c r="KGJ24" s="76"/>
      <c r="KGK24" s="80"/>
      <c r="KGL24" s="76"/>
      <c r="KGM24" s="80"/>
      <c r="KGN24" s="80"/>
      <c r="KGO24" s="76"/>
      <c r="KGP24" s="76"/>
      <c r="KGQ24" s="76"/>
      <c r="KGR24" s="76"/>
      <c r="KGS24" s="80"/>
      <c r="KGT24" s="80"/>
      <c r="KGU24" s="76"/>
      <c r="KGV24" s="80"/>
      <c r="KGW24" s="76"/>
      <c r="KGX24" s="80"/>
      <c r="KGY24" s="80"/>
      <c r="KGZ24" s="76"/>
      <c r="KHA24" s="76"/>
      <c r="KHB24" s="76"/>
      <c r="KHC24" s="76"/>
      <c r="KHD24" s="80"/>
      <c r="KHE24" s="80"/>
      <c r="KHF24" s="76"/>
      <c r="KHG24" s="80"/>
      <c r="KHH24" s="76"/>
      <c r="KHI24" s="80"/>
      <c r="KHJ24" s="80"/>
      <c r="KHK24" s="76"/>
      <c r="KHL24" s="76"/>
      <c r="KHM24" s="76"/>
      <c r="KHN24" s="76"/>
      <c r="KHO24" s="80"/>
      <c r="KHP24" s="80"/>
      <c r="KHQ24" s="76"/>
      <c r="KHR24" s="80"/>
      <c r="KHS24" s="76"/>
      <c r="KHT24" s="80"/>
      <c r="KHU24" s="80"/>
      <c r="KHV24" s="76"/>
      <c r="KHW24" s="76"/>
      <c r="KHX24" s="76"/>
      <c r="KHY24" s="76"/>
      <c r="KHZ24" s="80"/>
      <c r="KIA24" s="80"/>
      <c r="KIB24" s="76"/>
      <c r="KIC24" s="80"/>
      <c r="KID24" s="76"/>
      <c r="KIE24" s="80"/>
      <c r="KIF24" s="80"/>
      <c r="KIG24" s="76"/>
      <c r="KIH24" s="76"/>
      <c r="KII24" s="76"/>
      <c r="KIJ24" s="76"/>
      <c r="KIK24" s="80"/>
      <c r="KIL24" s="80"/>
      <c r="KIM24" s="76"/>
      <c r="KIN24" s="80"/>
      <c r="KIO24" s="76"/>
      <c r="KIP24" s="80"/>
      <c r="KIQ24" s="80"/>
      <c r="KIR24" s="76"/>
      <c r="KIS24" s="76"/>
      <c r="KIT24" s="76"/>
      <c r="KIU24" s="76"/>
      <c r="KIV24" s="80"/>
      <c r="KIW24" s="80"/>
      <c r="KIX24" s="76"/>
      <c r="KIY24" s="80"/>
      <c r="KIZ24" s="76"/>
      <c r="KJA24" s="80"/>
      <c r="KJB24" s="80"/>
      <c r="KJC24" s="76"/>
      <c r="KJD24" s="76"/>
      <c r="KJE24" s="76"/>
      <c r="KJF24" s="76"/>
      <c r="KJG24" s="80"/>
      <c r="KJH24" s="80"/>
      <c r="KJI24" s="76"/>
      <c r="KJJ24" s="80"/>
      <c r="KJK24" s="76"/>
      <c r="KJL24" s="80"/>
      <c r="KJM24" s="80"/>
      <c r="KJN24" s="76"/>
      <c r="KJO24" s="76"/>
      <c r="KJP24" s="76"/>
      <c r="KJQ24" s="76"/>
      <c r="KJR24" s="80"/>
      <c r="KJS24" s="80"/>
      <c r="KJT24" s="76"/>
      <c r="KJU24" s="80"/>
      <c r="KJV24" s="76"/>
      <c r="KJW24" s="80"/>
      <c r="KJX24" s="80"/>
      <c r="KJY24" s="76"/>
      <c r="KJZ24" s="76"/>
      <c r="KKA24" s="76"/>
      <c r="KKB24" s="76"/>
      <c r="KKC24" s="80"/>
      <c r="KKD24" s="80"/>
      <c r="KKE24" s="76"/>
      <c r="KKF24" s="80"/>
      <c r="KKG24" s="76"/>
      <c r="KKH24" s="80"/>
      <c r="KKI24" s="80"/>
      <c r="KKJ24" s="76"/>
      <c r="KKK24" s="76"/>
      <c r="KKL24" s="76"/>
      <c r="KKM24" s="76"/>
      <c r="KKN24" s="80"/>
      <c r="KKO24" s="80"/>
      <c r="KKP24" s="76"/>
      <c r="KKQ24" s="80"/>
      <c r="KKR24" s="76"/>
      <c r="KKS24" s="80"/>
      <c r="KKT24" s="80"/>
      <c r="KKU24" s="76"/>
      <c r="KKV24" s="76"/>
      <c r="KKW24" s="76"/>
      <c r="KKX24" s="76"/>
      <c r="KKY24" s="80"/>
      <c r="KKZ24" s="80"/>
      <c r="KLA24" s="76"/>
      <c r="KLB24" s="80"/>
      <c r="KLC24" s="76"/>
      <c r="KLD24" s="80"/>
      <c r="KLE24" s="80"/>
      <c r="KLF24" s="76"/>
      <c r="KLG24" s="76"/>
      <c r="KLH24" s="76"/>
      <c r="KLI24" s="76"/>
      <c r="KLJ24" s="80"/>
      <c r="KLK24" s="80"/>
      <c r="KLL24" s="76"/>
      <c r="KLM24" s="80"/>
      <c r="KLN24" s="76"/>
      <c r="KLO24" s="80"/>
      <c r="KLP24" s="80"/>
      <c r="KLQ24" s="76"/>
      <c r="KLR24" s="76"/>
      <c r="KLS24" s="76"/>
      <c r="KLT24" s="76"/>
      <c r="KLU24" s="80"/>
      <c r="KLV24" s="80"/>
      <c r="KLW24" s="76"/>
      <c r="KLX24" s="80"/>
      <c r="KLY24" s="76"/>
      <c r="KLZ24" s="80"/>
      <c r="KMA24" s="80"/>
      <c r="KMB24" s="76"/>
      <c r="KMC24" s="76"/>
      <c r="KMD24" s="76"/>
      <c r="KME24" s="76"/>
      <c r="KMF24" s="80"/>
      <c r="KMG24" s="80"/>
      <c r="KMH24" s="76"/>
      <c r="KMI24" s="80"/>
      <c r="KMJ24" s="76"/>
      <c r="KMK24" s="80"/>
      <c r="KML24" s="80"/>
      <c r="KMM24" s="76"/>
      <c r="KMN24" s="76"/>
      <c r="KMO24" s="76"/>
      <c r="KMP24" s="76"/>
      <c r="KMQ24" s="80"/>
      <c r="KMR24" s="80"/>
      <c r="KMS24" s="76"/>
      <c r="KMT24" s="80"/>
      <c r="KMU24" s="76"/>
      <c r="KMV24" s="80"/>
      <c r="KMW24" s="80"/>
      <c r="KMX24" s="76"/>
      <c r="KMY24" s="76"/>
      <c r="KMZ24" s="76"/>
      <c r="KNA24" s="76"/>
      <c r="KNB24" s="80"/>
      <c r="KNC24" s="80"/>
      <c r="KND24" s="76"/>
      <c r="KNE24" s="80"/>
      <c r="KNF24" s="76"/>
      <c r="KNG24" s="80"/>
      <c r="KNH24" s="80"/>
      <c r="KNI24" s="76"/>
      <c r="KNJ24" s="76"/>
      <c r="KNK24" s="76"/>
      <c r="KNL24" s="76"/>
      <c r="KNM24" s="80"/>
      <c r="KNN24" s="80"/>
      <c r="KNO24" s="76"/>
      <c r="KNP24" s="80"/>
      <c r="KNQ24" s="76"/>
      <c r="KNR24" s="80"/>
      <c r="KNS24" s="80"/>
      <c r="KNT24" s="76"/>
      <c r="KNU24" s="76"/>
      <c r="KNV24" s="76"/>
      <c r="KNW24" s="76"/>
      <c r="KNX24" s="80"/>
      <c r="KNY24" s="80"/>
      <c r="KNZ24" s="76"/>
      <c r="KOA24" s="80"/>
      <c r="KOB24" s="76"/>
      <c r="KOC24" s="80"/>
      <c r="KOD24" s="80"/>
      <c r="KOE24" s="76"/>
      <c r="KOF24" s="76"/>
      <c r="KOG24" s="76"/>
      <c r="KOH24" s="76"/>
      <c r="KOI24" s="80"/>
      <c r="KOJ24" s="80"/>
      <c r="KOK24" s="76"/>
      <c r="KOL24" s="80"/>
      <c r="KOM24" s="76"/>
      <c r="KON24" s="80"/>
      <c r="KOO24" s="80"/>
      <c r="KOP24" s="76"/>
      <c r="KOQ24" s="76"/>
      <c r="KOR24" s="76"/>
      <c r="KOS24" s="76"/>
      <c r="KOT24" s="80"/>
      <c r="KOU24" s="80"/>
      <c r="KOV24" s="76"/>
      <c r="KOW24" s="80"/>
      <c r="KOX24" s="76"/>
      <c r="KOY24" s="80"/>
      <c r="KOZ24" s="80"/>
      <c r="KPA24" s="76"/>
      <c r="KPB24" s="76"/>
      <c r="KPC24" s="76"/>
      <c r="KPD24" s="76"/>
      <c r="KPE24" s="80"/>
      <c r="KPF24" s="80"/>
      <c r="KPG24" s="76"/>
      <c r="KPH24" s="80"/>
      <c r="KPI24" s="76"/>
      <c r="KPJ24" s="80"/>
      <c r="KPK24" s="80"/>
      <c r="KPL24" s="76"/>
      <c r="KPM24" s="76"/>
      <c r="KPN24" s="76"/>
      <c r="KPO24" s="76"/>
      <c r="KPP24" s="80"/>
      <c r="KPQ24" s="80"/>
      <c r="KPR24" s="76"/>
      <c r="KPS24" s="80"/>
      <c r="KPT24" s="76"/>
      <c r="KPU24" s="80"/>
      <c r="KPV24" s="80"/>
      <c r="KPW24" s="76"/>
      <c r="KPX24" s="76"/>
      <c r="KPY24" s="76"/>
      <c r="KPZ24" s="76"/>
      <c r="KQA24" s="80"/>
      <c r="KQB24" s="80"/>
      <c r="KQC24" s="76"/>
      <c r="KQD24" s="80"/>
      <c r="KQE24" s="76"/>
      <c r="KQF24" s="80"/>
      <c r="KQG24" s="80"/>
      <c r="KQH24" s="76"/>
      <c r="KQI24" s="76"/>
      <c r="KQJ24" s="76"/>
      <c r="KQK24" s="76"/>
      <c r="KQL24" s="80"/>
      <c r="KQM24" s="80"/>
      <c r="KQN24" s="76"/>
      <c r="KQO24" s="80"/>
      <c r="KQP24" s="76"/>
      <c r="KQQ24" s="80"/>
      <c r="KQR24" s="80"/>
      <c r="KQS24" s="76"/>
      <c r="KQT24" s="76"/>
      <c r="KQU24" s="76"/>
      <c r="KQV24" s="76"/>
      <c r="KQW24" s="80"/>
      <c r="KQX24" s="80"/>
      <c r="KQY24" s="76"/>
      <c r="KQZ24" s="80"/>
      <c r="KRA24" s="76"/>
      <c r="KRB24" s="80"/>
      <c r="KRC24" s="80"/>
      <c r="KRD24" s="76"/>
      <c r="KRE24" s="76"/>
      <c r="KRF24" s="76"/>
      <c r="KRG24" s="76"/>
      <c r="KRH24" s="80"/>
      <c r="KRI24" s="80"/>
      <c r="KRJ24" s="76"/>
      <c r="KRK24" s="80"/>
      <c r="KRL24" s="76"/>
      <c r="KRM24" s="80"/>
      <c r="KRN24" s="80"/>
      <c r="KRO24" s="76"/>
      <c r="KRP24" s="76"/>
      <c r="KRQ24" s="76"/>
      <c r="KRR24" s="76"/>
      <c r="KRS24" s="80"/>
      <c r="KRT24" s="80"/>
      <c r="KRU24" s="76"/>
      <c r="KRV24" s="80"/>
      <c r="KRW24" s="76"/>
      <c r="KRX24" s="80"/>
      <c r="KRY24" s="80"/>
      <c r="KRZ24" s="76"/>
      <c r="KSA24" s="76"/>
      <c r="KSB24" s="76"/>
      <c r="KSC24" s="76"/>
      <c r="KSD24" s="80"/>
      <c r="KSE24" s="80"/>
      <c r="KSF24" s="76"/>
      <c r="KSG24" s="80"/>
      <c r="KSH24" s="76"/>
      <c r="KSI24" s="80"/>
      <c r="KSJ24" s="80"/>
      <c r="KSK24" s="76"/>
      <c r="KSL24" s="76"/>
      <c r="KSM24" s="76"/>
      <c r="KSN24" s="76"/>
      <c r="KSO24" s="80"/>
      <c r="KSP24" s="80"/>
      <c r="KSQ24" s="76"/>
      <c r="KSR24" s="80"/>
      <c r="KSS24" s="76"/>
      <c r="KST24" s="80"/>
      <c r="KSU24" s="80"/>
      <c r="KSV24" s="76"/>
      <c r="KSW24" s="76"/>
      <c r="KSX24" s="76"/>
      <c r="KSY24" s="76"/>
      <c r="KSZ24" s="80"/>
      <c r="KTA24" s="80"/>
      <c r="KTB24" s="76"/>
      <c r="KTC24" s="80"/>
      <c r="KTD24" s="76"/>
      <c r="KTE24" s="80"/>
      <c r="KTF24" s="80"/>
      <c r="KTG24" s="76"/>
      <c r="KTH24" s="76"/>
      <c r="KTI24" s="76"/>
      <c r="KTJ24" s="76"/>
      <c r="KTK24" s="80"/>
      <c r="KTL24" s="80"/>
      <c r="KTM24" s="76"/>
      <c r="KTN24" s="80"/>
      <c r="KTO24" s="76"/>
      <c r="KTP24" s="80"/>
      <c r="KTQ24" s="80"/>
      <c r="KTR24" s="76"/>
      <c r="KTS24" s="76"/>
      <c r="KTT24" s="76"/>
      <c r="KTU24" s="76"/>
      <c r="KTV24" s="80"/>
      <c r="KTW24" s="80"/>
      <c r="KTX24" s="76"/>
      <c r="KTY24" s="80"/>
      <c r="KTZ24" s="76"/>
      <c r="KUA24" s="80"/>
      <c r="KUB24" s="80"/>
      <c r="KUC24" s="76"/>
      <c r="KUD24" s="76"/>
      <c r="KUE24" s="76"/>
      <c r="KUF24" s="76"/>
      <c r="KUG24" s="80"/>
      <c r="KUH24" s="80"/>
      <c r="KUI24" s="76"/>
      <c r="KUJ24" s="80"/>
      <c r="KUK24" s="76"/>
      <c r="KUL24" s="80"/>
      <c r="KUM24" s="80"/>
      <c r="KUN24" s="76"/>
      <c r="KUO24" s="76"/>
      <c r="KUP24" s="76"/>
      <c r="KUQ24" s="76"/>
      <c r="KUR24" s="80"/>
      <c r="KUS24" s="80"/>
      <c r="KUT24" s="76"/>
      <c r="KUU24" s="80"/>
      <c r="KUV24" s="76"/>
      <c r="KUW24" s="80"/>
      <c r="KUX24" s="80"/>
      <c r="KUY24" s="76"/>
      <c r="KUZ24" s="76"/>
      <c r="KVA24" s="76"/>
      <c r="KVB24" s="76"/>
      <c r="KVC24" s="80"/>
      <c r="KVD24" s="80"/>
      <c r="KVE24" s="76"/>
      <c r="KVF24" s="80"/>
      <c r="KVG24" s="76"/>
      <c r="KVH24" s="80"/>
      <c r="KVI24" s="80"/>
      <c r="KVJ24" s="76"/>
      <c r="KVK24" s="76"/>
      <c r="KVL24" s="76"/>
      <c r="KVM24" s="76"/>
      <c r="KVN24" s="80"/>
      <c r="KVO24" s="80"/>
      <c r="KVP24" s="76"/>
      <c r="KVQ24" s="80"/>
      <c r="KVR24" s="76"/>
      <c r="KVS24" s="80"/>
      <c r="KVT24" s="80"/>
      <c r="KVU24" s="76"/>
      <c r="KVV24" s="76"/>
      <c r="KVW24" s="76"/>
      <c r="KVX24" s="76"/>
      <c r="KVY24" s="80"/>
      <c r="KVZ24" s="80"/>
      <c r="KWA24" s="76"/>
      <c r="KWB24" s="80"/>
      <c r="KWC24" s="76"/>
      <c r="KWD24" s="80"/>
      <c r="KWE24" s="80"/>
      <c r="KWF24" s="76"/>
      <c r="KWG24" s="76"/>
      <c r="KWH24" s="76"/>
      <c r="KWI24" s="76"/>
      <c r="KWJ24" s="80"/>
      <c r="KWK24" s="80"/>
      <c r="KWL24" s="76"/>
      <c r="KWM24" s="80"/>
      <c r="KWN24" s="76"/>
      <c r="KWO24" s="80"/>
      <c r="KWP24" s="80"/>
      <c r="KWQ24" s="76"/>
      <c r="KWR24" s="76"/>
      <c r="KWS24" s="76"/>
      <c r="KWT24" s="76"/>
      <c r="KWU24" s="80"/>
      <c r="KWV24" s="80"/>
      <c r="KWW24" s="76"/>
      <c r="KWX24" s="80"/>
      <c r="KWY24" s="76"/>
      <c r="KWZ24" s="80"/>
      <c r="KXA24" s="80"/>
      <c r="KXB24" s="76"/>
      <c r="KXC24" s="76"/>
      <c r="KXD24" s="76"/>
      <c r="KXE24" s="76"/>
      <c r="KXF24" s="80"/>
      <c r="KXG24" s="80"/>
      <c r="KXH24" s="76"/>
      <c r="KXI24" s="80"/>
      <c r="KXJ24" s="76"/>
      <c r="KXK24" s="80"/>
      <c r="KXL24" s="80"/>
      <c r="KXM24" s="76"/>
      <c r="KXN24" s="76"/>
      <c r="KXO24" s="76"/>
      <c r="KXP24" s="76"/>
      <c r="KXQ24" s="80"/>
      <c r="KXR24" s="80"/>
      <c r="KXS24" s="76"/>
      <c r="KXT24" s="80"/>
      <c r="KXU24" s="76"/>
      <c r="KXV24" s="80"/>
      <c r="KXW24" s="80"/>
      <c r="KXX24" s="76"/>
      <c r="KXY24" s="76"/>
      <c r="KXZ24" s="76"/>
      <c r="KYA24" s="76"/>
      <c r="KYB24" s="80"/>
      <c r="KYC24" s="80"/>
      <c r="KYD24" s="76"/>
      <c r="KYE24" s="80"/>
      <c r="KYF24" s="76"/>
      <c r="KYG24" s="80"/>
      <c r="KYH24" s="80"/>
      <c r="KYI24" s="76"/>
      <c r="KYJ24" s="76"/>
      <c r="KYK24" s="76"/>
      <c r="KYL24" s="76"/>
      <c r="KYM24" s="80"/>
      <c r="KYN24" s="80"/>
      <c r="KYO24" s="76"/>
      <c r="KYP24" s="80"/>
      <c r="KYQ24" s="76"/>
      <c r="KYR24" s="80"/>
      <c r="KYS24" s="80"/>
      <c r="KYT24" s="76"/>
      <c r="KYU24" s="76"/>
      <c r="KYV24" s="76"/>
      <c r="KYW24" s="76"/>
      <c r="KYX24" s="80"/>
      <c r="KYY24" s="80"/>
      <c r="KYZ24" s="76"/>
      <c r="KZA24" s="80"/>
      <c r="KZB24" s="76"/>
      <c r="KZC24" s="80"/>
      <c r="KZD24" s="80"/>
      <c r="KZE24" s="76"/>
      <c r="KZF24" s="76"/>
      <c r="KZG24" s="76"/>
      <c r="KZH24" s="76"/>
      <c r="KZI24" s="80"/>
      <c r="KZJ24" s="80"/>
      <c r="KZK24" s="76"/>
      <c r="KZL24" s="80"/>
      <c r="KZM24" s="76"/>
      <c r="KZN24" s="80"/>
      <c r="KZO24" s="80"/>
      <c r="KZP24" s="76"/>
      <c r="KZQ24" s="76"/>
      <c r="KZR24" s="76"/>
      <c r="KZS24" s="76"/>
      <c r="KZT24" s="80"/>
      <c r="KZU24" s="80"/>
      <c r="KZV24" s="76"/>
      <c r="KZW24" s="80"/>
      <c r="KZX24" s="76"/>
      <c r="KZY24" s="80"/>
      <c r="KZZ24" s="80"/>
      <c r="LAA24" s="76"/>
      <c r="LAB24" s="76"/>
      <c r="LAC24" s="76"/>
      <c r="LAD24" s="76"/>
      <c r="LAE24" s="80"/>
      <c r="LAF24" s="80"/>
      <c r="LAG24" s="76"/>
      <c r="LAH24" s="80"/>
      <c r="LAI24" s="76"/>
      <c r="LAJ24" s="80"/>
      <c r="LAK24" s="80"/>
      <c r="LAL24" s="76"/>
      <c r="LAM24" s="76"/>
      <c r="LAN24" s="76"/>
      <c r="LAO24" s="76"/>
      <c r="LAP24" s="80"/>
      <c r="LAQ24" s="80"/>
      <c r="LAR24" s="76"/>
      <c r="LAS24" s="80"/>
      <c r="LAT24" s="76"/>
      <c r="LAU24" s="80"/>
      <c r="LAV24" s="80"/>
      <c r="LAW24" s="76"/>
      <c r="LAX24" s="76"/>
      <c r="LAY24" s="76"/>
      <c r="LAZ24" s="76"/>
      <c r="LBA24" s="80"/>
      <c r="LBB24" s="80"/>
      <c r="LBC24" s="76"/>
      <c r="LBD24" s="80"/>
      <c r="LBE24" s="76"/>
      <c r="LBF24" s="80"/>
      <c r="LBG24" s="80"/>
      <c r="LBH24" s="76"/>
      <c r="LBI24" s="76"/>
      <c r="LBJ24" s="76"/>
      <c r="LBK24" s="76"/>
      <c r="LBL24" s="80"/>
      <c r="LBM24" s="80"/>
      <c r="LBN24" s="76"/>
      <c r="LBO24" s="80"/>
      <c r="LBP24" s="76"/>
      <c r="LBQ24" s="80"/>
      <c r="LBR24" s="80"/>
      <c r="LBS24" s="76"/>
      <c r="LBT24" s="76"/>
      <c r="LBU24" s="76"/>
      <c r="LBV24" s="76"/>
      <c r="LBW24" s="80"/>
      <c r="LBX24" s="80"/>
      <c r="LBY24" s="76"/>
      <c r="LBZ24" s="80"/>
      <c r="LCA24" s="76"/>
      <c r="LCB24" s="80"/>
      <c r="LCC24" s="80"/>
      <c r="LCD24" s="76"/>
      <c r="LCE24" s="76"/>
      <c r="LCF24" s="76"/>
      <c r="LCG24" s="76"/>
      <c r="LCH24" s="80"/>
      <c r="LCI24" s="80"/>
      <c r="LCJ24" s="76"/>
      <c r="LCK24" s="80"/>
      <c r="LCL24" s="76"/>
      <c r="LCM24" s="80"/>
      <c r="LCN24" s="80"/>
      <c r="LCO24" s="76"/>
      <c r="LCP24" s="76"/>
      <c r="LCQ24" s="76"/>
      <c r="LCR24" s="76"/>
      <c r="LCS24" s="80"/>
      <c r="LCT24" s="80"/>
      <c r="LCU24" s="76"/>
      <c r="LCV24" s="80"/>
      <c r="LCW24" s="76"/>
      <c r="LCX24" s="80"/>
      <c r="LCY24" s="80"/>
      <c r="LCZ24" s="76"/>
      <c r="LDA24" s="76"/>
      <c r="LDB24" s="76"/>
      <c r="LDC24" s="76"/>
      <c r="LDD24" s="80"/>
      <c r="LDE24" s="80"/>
      <c r="LDF24" s="76"/>
      <c r="LDG24" s="80"/>
      <c r="LDH24" s="76"/>
      <c r="LDI24" s="80"/>
      <c r="LDJ24" s="80"/>
      <c r="LDK24" s="76"/>
      <c r="LDL24" s="76"/>
      <c r="LDM24" s="76"/>
      <c r="LDN24" s="76"/>
      <c r="LDO24" s="80"/>
      <c r="LDP24" s="80"/>
      <c r="LDQ24" s="76"/>
      <c r="LDR24" s="80"/>
      <c r="LDS24" s="76"/>
      <c r="LDT24" s="80"/>
      <c r="LDU24" s="80"/>
      <c r="LDV24" s="76"/>
      <c r="LDW24" s="76"/>
      <c r="LDX24" s="76"/>
      <c r="LDY24" s="76"/>
      <c r="LDZ24" s="80"/>
      <c r="LEA24" s="80"/>
      <c r="LEB24" s="76"/>
      <c r="LEC24" s="80"/>
      <c r="LED24" s="76"/>
      <c r="LEE24" s="80"/>
      <c r="LEF24" s="80"/>
      <c r="LEG24" s="76"/>
      <c r="LEH24" s="76"/>
      <c r="LEI24" s="76"/>
      <c r="LEJ24" s="76"/>
      <c r="LEK24" s="80"/>
      <c r="LEL24" s="80"/>
      <c r="LEM24" s="76"/>
      <c r="LEN24" s="80"/>
      <c r="LEO24" s="76"/>
      <c r="LEP24" s="80"/>
      <c r="LEQ24" s="80"/>
      <c r="LER24" s="76"/>
      <c r="LES24" s="76"/>
      <c r="LET24" s="76"/>
      <c r="LEU24" s="76"/>
      <c r="LEV24" s="80"/>
      <c r="LEW24" s="80"/>
      <c r="LEX24" s="76"/>
      <c r="LEY24" s="80"/>
      <c r="LEZ24" s="76"/>
      <c r="LFA24" s="80"/>
      <c r="LFB24" s="80"/>
      <c r="LFC24" s="76"/>
      <c r="LFD24" s="76"/>
      <c r="LFE24" s="76"/>
      <c r="LFF24" s="76"/>
      <c r="LFG24" s="80"/>
      <c r="LFH24" s="80"/>
      <c r="LFI24" s="76"/>
      <c r="LFJ24" s="80"/>
      <c r="LFK24" s="76"/>
      <c r="LFL24" s="80"/>
      <c r="LFM24" s="80"/>
      <c r="LFN24" s="76"/>
      <c r="LFO24" s="76"/>
      <c r="LFP24" s="76"/>
      <c r="LFQ24" s="76"/>
      <c r="LFR24" s="80"/>
      <c r="LFS24" s="80"/>
      <c r="LFT24" s="76"/>
      <c r="LFU24" s="80"/>
      <c r="LFV24" s="76"/>
      <c r="LFW24" s="80"/>
      <c r="LFX24" s="80"/>
      <c r="LFY24" s="76"/>
      <c r="LFZ24" s="76"/>
      <c r="LGA24" s="76"/>
      <c r="LGB24" s="76"/>
      <c r="LGC24" s="80"/>
      <c r="LGD24" s="80"/>
      <c r="LGE24" s="76"/>
      <c r="LGF24" s="80"/>
      <c r="LGG24" s="76"/>
      <c r="LGH24" s="80"/>
      <c r="LGI24" s="80"/>
      <c r="LGJ24" s="76"/>
      <c r="LGK24" s="76"/>
      <c r="LGL24" s="76"/>
      <c r="LGM24" s="76"/>
      <c r="LGN24" s="80"/>
      <c r="LGO24" s="80"/>
      <c r="LGP24" s="76"/>
      <c r="LGQ24" s="80"/>
      <c r="LGR24" s="76"/>
      <c r="LGS24" s="80"/>
      <c r="LGT24" s="80"/>
      <c r="LGU24" s="76"/>
      <c r="LGV24" s="76"/>
      <c r="LGW24" s="76"/>
      <c r="LGX24" s="76"/>
      <c r="LGY24" s="80"/>
      <c r="LGZ24" s="80"/>
      <c r="LHA24" s="76"/>
      <c r="LHB24" s="80"/>
      <c r="LHC24" s="76"/>
      <c r="LHD24" s="80"/>
      <c r="LHE24" s="80"/>
      <c r="LHF24" s="76"/>
      <c r="LHG24" s="76"/>
      <c r="LHH24" s="76"/>
      <c r="LHI24" s="76"/>
      <c r="LHJ24" s="80"/>
      <c r="LHK24" s="80"/>
      <c r="LHL24" s="76"/>
      <c r="LHM24" s="80"/>
      <c r="LHN24" s="76"/>
      <c r="LHO24" s="80"/>
      <c r="LHP24" s="80"/>
      <c r="LHQ24" s="76"/>
      <c r="LHR24" s="76"/>
      <c r="LHS24" s="76"/>
      <c r="LHT24" s="76"/>
      <c r="LHU24" s="80"/>
      <c r="LHV24" s="80"/>
      <c r="LHW24" s="76"/>
      <c r="LHX24" s="80"/>
      <c r="LHY24" s="76"/>
      <c r="LHZ24" s="80"/>
      <c r="LIA24" s="80"/>
      <c r="LIB24" s="76"/>
      <c r="LIC24" s="76"/>
      <c r="LID24" s="76"/>
      <c r="LIE24" s="76"/>
      <c r="LIF24" s="80"/>
      <c r="LIG24" s="80"/>
      <c r="LIH24" s="76"/>
      <c r="LII24" s="80"/>
      <c r="LIJ24" s="76"/>
      <c r="LIK24" s="80"/>
      <c r="LIL24" s="80"/>
      <c r="LIM24" s="76"/>
      <c r="LIN24" s="76"/>
      <c r="LIO24" s="76"/>
      <c r="LIP24" s="76"/>
      <c r="LIQ24" s="80"/>
      <c r="LIR24" s="80"/>
      <c r="LIS24" s="76"/>
      <c r="LIT24" s="80"/>
      <c r="LIU24" s="76"/>
      <c r="LIV24" s="80"/>
      <c r="LIW24" s="80"/>
      <c r="LIX24" s="76"/>
      <c r="LIY24" s="76"/>
      <c r="LIZ24" s="76"/>
      <c r="LJA24" s="76"/>
      <c r="LJB24" s="80"/>
      <c r="LJC24" s="80"/>
      <c r="LJD24" s="76"/>
      <c r="LJE24" s="80"/>
      <c r="LJF24" s="76"/>
      <c r="LJG24" s="80"/>
      <c r="LJH24" s="80"/>
      <c r="LJI24" s="76"/>
      <c r="LJJ24" s="76"/>
      <c r="LJK24" s="76"/>
      <c r="LJL24" s="76"/>
      <c r="LJM24" s="80"/>
      <c r="LJN24" s="80"/>
      <c r="LJO24" s="76"/>
      <c r="LJP24" s="80"/>
      <c r="LJQ24" s="76"/>
      <c r="LJR24" s="80"/>
      <c r="LJS24" s="80"/>
      <c r="LJT24" s="76"/>
      <c r="LJU24" s="76"/>
      <c r="LJV24" s="76"/>
      <c r="LJW24" s="76"/>
      <c r="LJX24" s="80"/>
      <c r="LJY24" s="80"/>
      <c r="LJZ24" s="76"/>
      <c r="LKA24" s="80"/>
      <c r="LKB24" s="76"/>
      <c r="LKC24" s="80"/>
      <c r="LKD24" s="80"/>
      <c r="LKE24" s="76"/>
      <c r="LKF24" s="76"/>
      <c r="LKG24" s="76"/>
      <c r="LKH24" s="76"/>
      <c r="LKI24" s="80"/>
      <c r="LKJ24" s="80"/>
      <c r="LKK24" s="76"/>
      <c r="LKL24" s="80"/>
      <c r="LKM24" s="76"/>
      <c r="LKN24" s="80"/>
      <c r="LKO24" s="80"/>
      <c r="LKP24" s="76"/>
      <c r="LKQ24" s="76"/>
      <c r="LKR24" s="76"/>
      <c r="LKS24" s="76"/>
      <c r="LKT24" s="80"/>
      <c r="LKU24" s="80"/>
      <c r="LKV24" s="76"/>
      <c r="LKW24" s="80"/>
      <c r="LKX24" s="76"/>
      <c r="LKY24" s="80"/>
      <c r="LKZ24" s="80"/>
      <c r="LLA24" s="76"/>
      <c r="LLB24" s="76"/>
      <c r="LLC24" s="76"/>
      <c r="LLD24" s="76"/>
      <c r="LLE24" s="80"/>
      <c r="LLF24" s="80"/>
      <c r="LLG24" s="76"/>
      <c r="LLH24" s="80"/>
      <c r="LLI24" s="76"/>
      <c r="LLJ24" s="80"/>
      <c r="LLK24" s="80"/>
      <c r="LLL24" s="76"/>
      <c r="LLM24" s="76"/>
      <c r="LLN24" s="76"/>
      <c r="LLO24" s="76"/>
      <c r="LLP24" s="80"/>
      <c r="LLQ24" s="80"/>
      <c r="LLR24" s="76"/>
      <c r="LLS24" s="80"/>
      <c r="LLT24" s="76"/>
      <c r="LLU24" s="80"/>
      <c r="LLV24" s="80"/>
      <c r="LLW24" s="76"/>
      <c r="LLX24" s="76"/>
      <c r="LLY24" s="76"/>
      <c r="LLZ24" s="76"/>
      <c r="LMA24" s="80"/>
      <c r="LMB24" s="80"/>
      <c r="LMC24" s="76"/>
      <c r="LMD24" s="80"/>
      <c r="LME24" s="76"/>
      <c r="LMF24" s="80"/>
      <c r="LMG24" s="80"/>
      <c r="LMH24" s="76"/>
      <c r="LMI24" s="76"/>
      <c r="LMJ24" s="76"/>
      <c r="LMK24" s="76"/>
      <c r="LML24" s="80"/>
      <c r="LMM24" s="80"/>
      <c r="LMN24" s="76"/>
      <c r="LMO24" s="80"/>
      <c r="LMP24" s="76"/>
      <c r="LMQ24" s="80"/>
      <c r="LMR24" s="80"/>
      <c r="LMS24" s="76"/>
      <c r="LMT24" s="76"/>
      <c r="LMU24" s="76"/>
      <c r="LMV24" s="76"/>
      <c r="LMW24" s="80"/>
      <c r="LMX24" s="80"/>
      <c r="LMY24" s="76"/>
      <c r="LMZ24" s="80"/>
      <c r="LNA24" s="76"/>
      <c r="LNB24" s="80"/>
      <c r="LNC24" s="80"/>
      <c r="LND24" s="76"/>
      <c r="LNE24" s="76"/>
      <c r="LNF24" s="76"/>
      <c r="LNG24" s="76"/>
      <c r="LNH24" s="80"/>
      <c r="LNI24" s="80"/>
      <c r="LNJ24" s="76"/>
      <c r="LNK24" s="80"/>
      <c r="LNL24" s="76"/>
      <c r="LNM24" s="80"/>
      <c r="LNN24" s="80"/>
      <c r="LNO24" s="76"/>
      <c r="LNP24" s="76"/>
      <c r="LNQ24" s="76"/>
      <c r="LNR24" s="76"/>
      <c r="LNS24" s="80"/>
      <c r="LNT24" s="80"/>
      <c r="LNU24" s="76"/>
      <c r="LNV24" s="80"/>
      <c r="LNW24" s="76"/>
      <c r="LNX24" s="80"/>
      <c r="LNY24" s="80"/>
      <c r="LNZ24" s="76"/>
      <c r="LOA24" s="76"/>
      <c r="LOB24" s="76"/>
      <c r="LOC24" s="76"/>
      <c r="LOD24" s="80"/>
      <c r="LOE24" s="80"/>
      <c r="LOF24" s="76"/>
      <c r="LOG24" s="80"/>
      <c r="LOH24" s="76"/>
      <c r="LOI24" s="80"/>
      <c r="LOJ24" s="80"/>
      <c r="LOK24" s="76"/>
      <c r="LOL24" s="76"/>
      <c r="LOM24" s="76"/>
      <c r="LON24" s="76"/>
      <c r="LOO24" s="80"/>
      <c r="LOP24" s="80"/>
      <c r="LOQ24" s="76"/>
      <c r="LOR24" s="80"/>
      <c r="LOS24" s="76"/>
      <c r="LOT24" s="80"/>
      <c r="LOU24" s="80"/>
      <c r="LOV24" s="76"/>
      <c r="LOW24" s="76"/>
      <c r="LOX24" s="76"/>
      <c r="LOY24" s="76"/>
      <c r="LOZ24" s="80"/>
      <c r="LPA24" s="80"/>
      <c r="LPB24" s="76"/>
      <c r="LPC24" s="80"/>
      <c r="LPD24" s="76"/>
      <c r="LPE24" s="80"/>
      <c r="LPF24" s="80"/>
      <c r="LPG24" s="76"/>
      <c r="LPH24" s="76"/>
      <c r="LPI24" s="76"/>
      <c r="LPJ24" s="76"/>
      <c r="LPK24" s="80"/>
      <c r="LPL24" s="80"/>
      <c r="LPM24" s="76"/>
      <c r="LPN24" s="80"/>
      <c r="LPO24" s="76"/>
      <c r="LPP24" s="80"/>
      <c r="LPQ24" s="80"/>
      <c r="LPR24" s="76"/>
      <c r="LPS24" s="76"/>
      <c r="LPT24" s="76"/>
      <c r="LPU24" s="76"/>
      <c r="LPV24" s="80"/>
      <c r="LPW24" s="80"/>
      <c r="LPX24" s="76"/>
      <c r="LPY24" s="80"/>
      <c r="LPZ24" s="76"/>
      <c r="LQA24" s="80"/>
      <c r="LQB24" s="80"/>
      <c r="LQC24" s="76"/>
      <c r="LQD24" s="76"/>
      <c r="LQE24" s="76"/>
      <c r="LQF24" s="76"/>
      <c r="LQG24" s="80"/>
      <c r="LQH24" s="80"/>
      <c r="LQI24" s="76"/>
      <c r="LQJ24" s="80"/>
      <c r="LQK24" s="76"/>
      <c r="LQL24" s="80"/>
      <c r="LQM24" s="80"/>
      <c r="LQN24" s="76"/>
      <c r="LQO24" s="76"/>
      <c r="LQP24" s="76"/>
      <c r="LQQ24" s="76"/>
      <c r="LQR24" s="80"/>
      <c r="LQS24" s="80"/>
      <c r="LQT24" s="76"/>
      <c r="LQU24" s="80"/>
      <c r="LQV24" s="76"/>
      <c r="LQW24" s="80"/>
      <c r="LQX24" s="80"/>
      <c r="LQY24" s="76"/>
      <c r="LQZ24" s="76"/>
      <c r="LRA24" s="76"/>
      <c r="LRB24" s="76"/>
      <c r="LRC24" s="80"/>
      <c r="LRD24" s="80"/>
      <c r="LRE24" s="76"/>
      <c r="LRF24" s="80"/>
      <c r="LRG24" s="76"/>
      <c r="LRH24" s="80"/>
      <c r="LRI24" s="80"/>
      <c r="LRJ24" s="76"/>
      <c r="LRK24" s="76"/>
      <c r="LRL24" s="76"/>
      <c r="LRM24" s="76"/>
      <c r="LRN24" s="80"/>
      <c r="LRO24" s="80"/>
      <c r="LRP24" s="76"/>
      <c r="LRQ24" s="80"/>
      <c r="LRR24" s="76"/>
      <c r="LRS24" s="80"/>
      <c r="LRT24" s="80"/>
      <c r="LRU24" s="76"/>
      <c r="LRV24" s="76"/>
      <c r="LRW24" s="76"/>
      <c r="LRX24" s="76"/>
      <c r="LRY24" s="80"/>
      <c r="LRZ24" s="80"/>
      <c r="LSA24" s="76"/>
      <c r="LSB24" s="80"/>
      <c r="LSC24" s="76"/>
      <c r="LSD24" s="80"/>
      <c r="LSE24" s="80"/>
      <c r="LSF24" s="76"/>
      <c r="LSG24" s="76"/>
      <c r="LSH24" s="76"/>
      <c r="LSI24" s="76"/>
      <c r="LSJ24" s="80"/>
      <c r="LSK24" s="80"/>
      <c r="LSL24" s="76"/>
      <c r="LSM24" s="80"/>
      <c r="LSN24" s="76"/>
      <c r="LSO24" s="80"/>
      <c r="LSP24" s="80"/>
      <c r="LSQ24" s="76"/>
      <c r="LSR24" s="76"/>
      <c r="LSS24" s="76"/>
      <c r="LST24" s="76"/>
      <c r="LSU24" s="80"/>
      <c r="LSV24" s="80"/>
      <c r="LSW24" s="76"/>
      <c r="LSX24" s="80"/>
      <c r="LSY24" s="76"/>
      <c r="LSZ24" s="80"/>
      <c r="LTA24" s="80"/>
      <c r="LTB24" s="76"/>
      <c r="LTC24" s="76"/>
      <c r="LTD24" s="76"/>
      <c r="LTE24" s="76"/>
      <c r="LTF24" s="80"/>
      <c r="LTG24" s="80"/>
      <c r="LTH24" s="76"/>
      <c r="LTI24" s="80"/>
      <c r="LTJ24" s="76"/>
      <c r="LTK24" s="80"/>
      <c r="LTL24" s="80"/>
      <c r="LTM24" s="76"/>
      <c r="LTN24" s="76"/>
      <c r="LTO24" s="76"/>
      <c r="LTP24" s="76"/>
      <c r="LTQ24" s="80"/>
      <c r="LTR24" s="80"/>
      <c r="LTS24" s="76"/>
      <c r="LTT24" s="80"/>
      <c r="LTU24" s="76"/>
      <c r="LTV24" s="80"/>
      <c r="LTW24" s="80"/>
      <c r="LTX24" s="76"/>
      <c r="LTY24" s="76"/>
      <c r="LTZ24" s="76"/>
      <c r="LUA24" s="76"/>
      <c r="LUB24" s="80"/>
      <c r="LUC24" s="80"/>
      <c r="LUD24" s="76"/>
      <c r="LUE24" s="80"/>
      <c r="LUF24" s="76"/>
      <c r="LUG24" s="80"/>
      <c r="LUH24" s="80"/>
      <c r="LUI24" s="76"/>
      <c r="LUJ24" s="76"/>
      <c r="LUK24" s="76"/>
      <c r="LUL24" s="76"/>
      <c r="LUM24" s="80"/>
      <c r="LUN24" s="80"/>
      <c r="LUO24" s="76"/>
      <c r="LUP24" s="80"/>
      <c r="LUQ24" s="76"/>
      <c r="LUR24" s="80"/>
      <c r="LUS24" s="80"/>
      <c r="LUT24" s="76"/>
      <c r="LUU24" s="76"/>
      <c r="LUV24" s="76"/>
      <c r="LUW24" s="76"/>
      <c r="LUX24" s="80"/>
      <c r="LUY24" s="80"/>
      <c r="LUZ24" s="76"/>
      <c r="LVA24" s="80"/>
      <c r="LVB24" s="76"/>
      <c r="LVC24" s="80"/>
      <c r="LVD24" s="80"/>
      <c r="LVE24" s="76"/>
      <c r="LVF24" s="76"/>
      <c r="LVG24" s="76"/>
      <c r="LVH24" s="76"/>
      <c r="LVI24" s="80"/>
      <c r="LVJ24" s="80"/>
      <c r="LVK24" s="76"/>
      <c r="LVL24" s="80"/>
      <c r="LVM24" s="76"/>
      <c r="LVN24" s="80"/>
      <c r="LVO24" s="80"/>
      <c r="LVP24" s="76"/>
      <c r="LVQ24" s="76"/>
      <c r="LVR24" s="76"/>
      <c r="LVS24" s="76"/>
      <c r="LVT24" s="80"/>
      <c r="LVU24" s="80"/>
      <c r="LVV24" s="76"/>
      <c r="LVW24" s="80"/>
      <c r="LVX24" s="76"/>
      <c r="LVY24" s="80"/>
      <c r="LVZ24" s="80"/>
      <c r="LWA24" s="76"/>
      <c r="LWB24" s="76"/>
      <c r="LWC24" s="76"/>
      <c r="LWD24" s="76"/>
      <c r="LWE24" s="80"/>
      <c r="LWF24" s="80"/>
      <c r="LWG24" s="76"/>
      <c r="LWH24" s="80"/>
      <c r="LWI24" s="76"/>
      <c r="LWJ24" s="80"/>
      <c r="LWK24" s="80"/>
      <c r="LWL24" s="76"/>
      <c r="LWM24" s="76"/>
      <c r="LWN24" s="76"/>
      <c r="LWO24" s="76"/>
      <c r="LWP24" s="80"/>
      <c r="LWQ24" s="80"/>
      <c r="LWR24" s="76"/>
      <c r="LWS24" s="80"/>
      <c r="LWT24" s="76"/>
      <c r="LWU24" s="80"/>
      <c r="LWV24" s="80"/>
      <c r="LWW24" s="76"/>
      <c r="LWX24" s="76"/>
      <c r="LWY24" s="76"/>
      <c r="LWZ24" s="76"/>
      <c r="LXA24" s="80"/>
      <c r="LXB24" s="80"/>
      <c r="LXC24" s="76"/>
      <c r="LXD24" s="80"/>
      <c r="LXE24" s="76"/>
      <c r="LXF24" s="80"/>
      <c r="LXG24" s="80"/>
      <c r="LXH24" s="76"/>
      <c r="LXI24" s="76"/>
      <c r="LXJ24" s="76"/>
      <c r="LXK24" s="76"/>
      <c r="LXL24" s="80"/>
      <c r="LXM24" s="80"/>
      <c r="LXN24" s="76"/>
      <c r="LXO24" s="80"/>
      <c r="LXP24" s="76"/>
      <c r="LXQ24" s="80"/>
      <c r="LXR24" s="80"/>
      <c r="LXS24" s="76"/>
      <c r="LXT24" s="76"/>
      <c r="LXU24" s="76"/>
      <c r="LXV24" s="76"/>
      <c r="LXW24" s="80"/>
      <c r="LXX24" s="80"/>
      <c r="LXY24" s="76"/>
      <c r="LXZ24" s="80"/>
      <c r="LYA24" s="76"/>
      <c r="LYB24" s="80"/>
      <c r="LYC24" s="80"/>
      <c r="LYD24" s="76"/>
      <c r="LYE24" s="76"/>
      <c r="LYF24" s="76"/>
      <c r="LYG24" s="76"/>
      <c r="LYH24" s="80"/>
      <c r="LYI24" s="80"/>
      <c r="LYJ24" s="76"/>
      <c r="LYK24" s="80"/>
      <c r="LYL24" s="76"/>
      <c r="LYM24" s="80"/>
      <c r="LYN24" s="80"/>
      <c r="LYO24" s="76"/>
      <c r="LYP24" s="76"/>
      <c r="LYQ24" s="76"/>
      <c r="LYR24" s="76"/>
      <c r="LYS24" s="80"/>
      <c r="LYT24" s="80"/>
      <c r="LYU24" s="76"/>
      <c r="LYV24" s="80"/>
      <c r="LYW24" s="76"/>
      <c r="LYX24" s="80"/>
      <c r="LYY24" s="80"/>
      <c r="LYZ24" s="76"/>
      <c r="LZA24" s="76"/>
      <c r="LZB24" s="76"/>
      <c r="LZC24" s="76"/>
      <c r="LZD24" s="80"/>
      <c r="LZE24" s="80"/>
      <c r="LZF24" s="76"/>
      <c r="LZG24" s="80"/>
      <c r="LZH24" s="76"/>
      <c r="LZI24" s="80"/>
      <c r="LZJ24" s="80"/>
      <c r="LZK24" s="76"/>
      <c r="LZL24" s="76"/>
      <c r="LZM24" s="76"/>
      <c r="LZN24" s="76"/>
      <c r="LZO24" s="80"/>
      <c r="LZP24" s="80"/>
      <c r="LZQ24" s="76"/>
      <c r="LZR24" s="80"/>
      <c r="LZS24" s="76"/>
      <c r="LZT24" s="80"/>
      <c r="LZU24" s="80"/>
      <c r="LZV24" s="76"/>
      <c r="LZW24" s="76"/>
      <c r="LZX24" s="76"/>
      <c r="LZY24" s="76"/>
      <c r="LZZ24" s="80"/>
      <c r="MAA24" s="80"/>
      <c r="MAB24" s="76"/>
      <c r="MAC24" s="80"/>
      <c r="MAD24" s="76"/>
      <c r="MAE24" s="80"/>
      <c r="MAF24" s="80"/>
      <c r="MAG24" s="76"/>
      <c r="MAH24" s="76"/>
      <c r="MAI24" s="76"/>
      <c r="MAJ24" s="76"/>
      <c r="MAK24" s="80"/>
      <c r="MAL24" s="80"/>
      <c r="MAM24" s="76"/>
      <c r="MAN24" s="80"/>
      <c r="MAO24" s="76"/>
      <c r="MAP24" s="80"/>
      <c r="MAQ24" s="80"/>
      <c r="MAR24" s="76"/>
      <c r="MAS24" s="76"/>
      <c r="MAT24" s="76"/>
      <c r="MAU24" s="76"/>
      <c r="MAV24" s="80"/>
      <c r="MAW24" s="80"/>
      <c r="MAX24" s="76"/>
      <c r="MAY24" s="80"/>
      <c r="MAZ24" s="76"/>
      <c r="MBA24" s="80"/>
      <c r="MBB24" s="80"/>
      <c r="MBC24" s="76"/>
      <c r="MBD24" s="76"/>
      <c r="MBE24" s="76"/>
      <c r="MBF24" s="76"/>
      <c r="MBG24" s="80"/>
      <c r="MBH24" s="80"/>
      <c r="MBI24" s="76"/>
      <c r="MBJ24" s="80"/>
      <c r="MBK24" s="76"/>
      <c r="MBL24" s="80"/>
      <c r="MBM24" s="80"/>
      <c r="MBN24" s="76"/>
      <c r="MBO24" s="76"/>
      <c r="MBP24" s="76"/>
      <c r="MBQ24" s="76"/>
      <c r="MBR24" s="80"/>
      <c r="MBS24" s="80"/>
      <c r="MBT24" s="76"/>
      <c r="MBU24" s="80"/>
      <c r="MBV24" s="76"/>
      <c r="MBW24" s="80"/>
      <c r="MBX24" s="80"/>
      <c r="MBY24" s="76"/>
      <c r="MBZ24" s="76"/>
      <c r="MCA24" s="76"/>
      <c r="MCB24" s="76"/>
      <c r="MCC24" s="80"/>
      <c r="MCD24" s="80"/>
      <c r="MCE24" s="76"/>
      <c r="MCF24" s="80"/>
      <c r="MCG24" s="76"/>
      <c r="MCH24" s="80"/>
      <c r="MCI24" s="80"/>
      <c r="MCJ24" s="76"/>
      <c r="MCK24" s="76"/>
      <c r="MCL24" s="76"/>
      <c r="MCM24" s="76"/>
      <c r="MCN24" s="80"/>
      <c r="MCO24" s="80"/>
      <c r="MCP24" s="76"/>
      <c r="MCQ24" s="80"/>
      <c r="MCR24" s="76"/>
      <c r="MCS24" s="80"/>
      <c r="MCT24" s="80"/>
      <c r="MCU24" s="76"/>
      <c r="MCV24" s="76"/>
      <c r="MCW24" s="76"/>
      <c r="MCX24" s="76"/>
      <c r="MCY24" s="80"/>
      <c r="MCZ24" s="80"/>
      <c r="MDA24" s="76"/>
      <c r="MDB24" s="80"/>
      <c r="MDC24" s="76"/>
      <c r="MDD24" s="80"/>
      <c r="MDE24" s="80"/>
      <c r="MDF24" s="76"/>
      <c r="MDG24" s="76"/>
      <c r="MDH24" s="76"/>
      <c r="MDI24" s="76"/>
      <c r="MDJ24" s="80"/>
      <c r="MDK24" s="80"/>
      <c r="MDL24" s="76"/>
      <c r="MDM24" s="80"/>
      <c r="MDN24" s="76"/>
      <c r="MDO24" s="80"/>
      <c r="MDP24" s="80"/>
      <c r="MDQ24" s="76"/>
      <c r="MDR24" s="76"/>
      <c r="MDS24" s="76"/>
      <c r="MDT24" s="76"/>
      <c r="MDU24" s="80"/>
      <c r="MDV24" s="80"/>
      <c r="MDW24" s="76"/>
      <c r="MDX24" s="80"/>
      <c r="MDY24" s="76"/>
      <c r="MDZ24" s="80"/>
      <c r="MEA24" s="80"/>
      <c r="MEB24" s="76"/>
      <c r="MEC24" s="76"/>
      <c r="MED24" s="76"/>
      <c r="MEE24" s="76"/>
      <c r="MEF24" s="80"/>
      <c r="MEG24" s="80"/>
      <c r="MEH24" s="76"/>
      <c r="MEI24" s="80"/>
      <c r="MEJ24" s="76"/>
      <c r="MEK24" s="80"/>
      <c r="MEL24" s="80"/>
      <c r="MEM24" s="76"/>
      <c r="MEN24" s="76"/>
      <c r="MEO24" s="76"/>
      <c r="MEP24" s="76"/>
      <c r="MEQ24" s="80"/>
      <c r="MER24" s="80"/>
      <c r="MES24" s="76"/>
      <c r="MET24" s="80"/>
      <c r="MEU24" s="76"/>
      <c r="MEV24" s="80"/>
      <c r="MEW24" s="80"/>
      <c r="MEX24" s="76"/>
      <c r="MEY24" s="76"/>
      <c r="MEZ24" s="76"/>
      <c r="MFA24" s="76"/>
      <c r="MFB24" s="80"/>
      <c r="MFC24" s="80"/>
      <c r="MFD24" s="76"/>
      <c r="MFE24" s="80"/>
      <c r="MFF24" s="76"/>
      <c r="MFG24" s="80"/>
      <c r="MFH24" s="80"/>
      <c r="MFI24" s="76"/>
      <c r="MFJ24" s="76"/>
      <c r="MFK24" s="76"/>
      <c r="MFL24" s="76"/>
      <c r="MFM24" s="80"/>
      <c r="MFN24" s="80"/>
      <c r="MFO24" s="76"/>
      <c r="MFP24" s="80"/>
      <c r="MFQ24" s="76"/>
      <c r="MFR24" s="80"/>
      <c r="MFS24" s="80"/>
      <c r="MFT24" s="76"/>
      <c r="MFU24" s="76"/>
      <c r="MFV24" s="76"/>
      <c r="MFW24" s="76"/>
      <c r="MFX24" s="80"/>
      <c r="MFY24" s="80"/>
      <c r="MFZ24" s="76"/>
      <c r="MGA24" s="80"/>
      <c r="MGB24" s="76"/>
      <c r="MGC24" s="80"/>
      <c r="MGD24" s="80"/>
      <c r="MGE24" s="76"/>
      <c r="MGF24" s="76"/>
      <c r="MGG24" s="76"/>
      <c r="MGH24" s="76"/>
      <c r="MGI24" s="80"/>
      <c r="MGJ24" s="80"/>
      <c r="MGK24" s="76"/>
      <c r="MGL24" s="80"/>
      <c r="MGM24" s="76"/>
      <c r="MGN24" s="80"/>
      <c r="MGO24" s="80"/>
      <c r="MGP24" s="76"/>
      <c r="MGQ24" s="76"/>
      <c r="MGR24" s="76"/>
      <c r="MGS24" s="76"/>
      <c r="MGT24" s="80"/>
      <c r="MGU24" s="80"/>
      <c r="MGV24" s="76"/>
      <c r="MGW24" s="80"/>
      <c r="MGX24" s="76"/>
      <c r="MGY24" s="80"/>
      <c r="MGZ24" s="80"/>
      <c r="MHA24" s="76"/>
      <c r="MHB24" s="76"/>
      <c r="MHC24" s="76"/>
      <c r="MHD24" s="76"/>
      <c r="MHE24" s="80"/>
      <c r="MHF24" s="80"/>
      <c r="MHG24" s="76"/>
      <c r="MHH24" s="80"/>
      <c r="MHI24" s="76"/>
      <c r="MHJ24" s="80"/>
      <c r="MHK24" s="80"/>
      <c r="MHL24" s="76"/>
      <c r="MHM24" s="76"/>
      <c r="MHN24" s="76"/>
      <c r="MHO24" s="76"/>
      <c r="MHP24" s="80"/>
      <c r="MHQ24" s="80"/>
      <c r="MHR24" s="76"/>
      <c r="MHS24" s="80"/>
      <c r="MHT24" s="76"/>
      <c r="MHU24" s="80"/>
      <c r="MHV24" s="80"/>
      <c r="MHW24" s="76"/>
      <c r="MHX24" s="76"/>
      <c r="MHY24" s="76"/>
      <c r="MHZ24" s="76"/>
      <c r="MIA24" s="80"/>
      <c r="MIB24" s="80"/>
      <c r="MIC24" s="76"/>
      <c r="MID24" s="80"/>
      <c r="MIE24" s="76"/>
      <c r="MIF24" s="80"/>
      <c r="MIG24" s="80"/>
      <c r="MIH24" s="76"/>
      <c r="MII24" s="76"/>
      <c r="MIJ24" s="76"/>
      <c r="MIK24" s="76"/>
      <c r="MIL24" s="80"/>
      <c r="MIM24" s="80"/>
      <c r="MIN24" s="76"/>
      <c r="MIO24" s="80"/>
      <c r="MIP24" s="76"/>
      <c r="MIQ24" s="80"/>
      <c r="MIR24" s="80"/>
      <c r="MIS24" s="76"/>
      <c r="MIT24" s="76"/>
      <c r="MIU24" s="76"/>
      <c r="MIV24" s="76"/>
      <c r="MIW24" s="80"/>
      <c r="MIX24" s="80"/>
      <c r="MIY24" s="76"/>
      <c r="MIZ24" s="80"/>
      <c r="MJA24" s="76"/>
      <c r="MJB24" s="80"/>
      <c r="MJC24" s="80"/>
      <c r="MJD24" s="76"/>
      <c r="MJE24" s="76"/>
      <c r="MJF24" s="76"/>
      <c r="MJG24" s="76"/>
      <c r="MJH24" s="80"/>
      <c r="MJI24" s="80"/>
      <c r="MJJ24" s="76"/>
      <c r="MJK24" s="80"/>
      <c r="MJL24" s="76"/>
      <c r="MJM24" s="80"/>
      <c r="MJN24" s="80"/>
      <c r="MJO24" s="76"/>
      <c r="MJP24" s="76"/>
      <c r="MJQ24" s="76"/>
      <c r="MJR24" s="76"/>
      <c r="MJS24" s="80"/>
      <c r="MJT24" s="80"/>
      <c r="MJU24" s="76"/>
      <c r="MJV24" s="80"/>
      <c r="MJW24" s="76"/>
      <c r="MJX24" s="80"/>
      <c r="MJY24" s="80"/>
      <c r="MJZ24" s="76"/>
      <c r="MKA24" s="76"/>
      <c r="MKB24" s="76"/>
      <c r="MKC24" s="76"/>
      <c r="MKD24" s="80"/>
      <c r="MKE24" s="80"/>
      <c r="MKF24" s="76"/>
      <c r="MKG24" s="80"/>
      <c r="MKH24" s="76"/>
      <c r="MKI24" s="80"/>
      <c r="MKJ24" s="80"/>
      <c r="MKK24" s="76"/>
      <c r="MKL24" s="76"/>
      <c r="MKM24" s="76"/>
      <c r="MKN24" s="76"/>
      <c r="MKO24" s="80"/>
      <c r="MKP24" s="80"/>
      <c r="MKQ24" s="76"/>
      <c r="MKR24" s="80"/>
      <c r="MKS24" s="76"/>
      <c r="MKT24" s="80"/>
      <c r="MKU24" s="80"/>
      <c r="MKV24" s="76"/>
      <c r="MKW24" s="76"/>
      <c r="MKX24" s="76"/>
      <c r="MKY24" s="76"/>
      <c r="MKZ24" s="80"/>
      <c r="MLA24" s="80"/>
      <c r="MLB24" s="76"/>
      <c r="MLC24" s="80"/>
      <c r="MLD24" s="76"/>
      <c r="MLE24" s="80"/>
      <c r="MLF24" s="80"/>
      <c r="MLG24" s="76"/>
      <c r="MLH24" s="76"/>
      <c r="MLI24" s="76"/>
      <c r="MLJ24" s="76"/>
      <c r="MLK24" s="80"/>
      <c r="MLL24" s="80"/>
      <c r="MLM24" s="76"/>
      <c r="MLN24" s="80"/>
      <c r="MLO24" s="76"/>
      <c r="MLP24" s="80"/>
      <c r="MLQ24" s="80"/>
      <c r="MLR24" s="76"/>
      <c r="MLS24" s="76"/>
      <c r="MLT24" s="76"/>
      <c r="MLU24" s="76"/>
      <c r="MLV24" s="80"/>
      <c r="MLW24" s="80"/>
      <c r="MLX24" s="76"/>
      <c r="MLY24" s="80"/>
      <c r="MLZ24" s="76"/>
      <c r="MMA24" s="80"/>
      <c r="MMB24" s="80"/>
      <c r="MMC24" s="76"/>
      <c r="MMD24" s="76"/>
      <c r="MME24" s="76"/>
      <c r="MMF24" s="76"/>
      <c r="MMG24" s="80"/>
      <c r="MMH24" s="80"/>
      <c r="MMI24" s="76"/>
      <c r="MMJ24" s="80"/>
      <c r="MMK24" s="76"/>
      <c r="MML24" s="80"/>
      <c r="MMM24" s="80"/>
      <c r="MMN24" s="76"/>
      <c r="MMO24" s="76"/>
      <c r="MMP24" s="76"/>
      <c r="MMQ24" s="76"/>
      <c r="MMR24" s="80"/>
      <c r="MMS24" s="80"/>
      <c r="MMT24" s="76"/>
      <c r="MMU24" s="80"/>
      <c r="MMV24" s="76"/>
      <c r="MMW24" s="80"/>
      <c r="MMX24" s="80"/>
      <c r="MMY24" s="76"/>
      <c r="MMZ24" s="76"/>
      <c r="MNA24" s="76"/>
      <c r="MNB24" s="76"/>
      <c r="MNC24" s="80"/>
      <c r="MND24" s="80"/>
      <c r="MNE24" s="76"/>
      <c r="MNF24" s="80"/>
      <c r="MNG24" s="76"/>
      <c r="MNH24" s="80"/>
      <c r="MNI24" s="80"/>
      <c r="MNJ24" s="76"/>
      <c r="MNK24" s="76"/>
      <c r="MNL24" s="76"/>
      <c r="MNM24" s="76"/>
      <c r="MNN24" s="80"/>
      <c r="MNO24" s="80"/>
      <c r="MNP24" s="76"/>
      <c r="MNQ24" s="80"/>
      <c r="MNR24" s="76"/>
      <c r="MNS24" s="80"/>
      <c r="MNT24" s="80"/>
      <c r="MNU24" s="76"/>
      <c r="MNV24" s="76"/>
      <c r="MNW24" s="76"/>
      <c r="MNX24" s="76"/>
      <c r="MNY24" s="80"/>
      <c r="MNZ24" s="80"/>
      <c r="MOA24" s="76"/>
      <c r="MOB24" s="80"/>
      <c r="MOC24" s="76"/>
      <c r="MOD24" s="80"/>
      <c r="MOE24" s="80"/>
      <c r="MOF24" s="76"/>
      <c r="MOG24" s="76"/>
      <c r="MOH24" s="76"/>
      <c r="MOI24" s="76"/>
      <c r="MOJ24" s="80"/>
      <c r="MOK24" s="80"/>
      <c r="MOL24" s="76"/>
      <c r="MOM24" s="80"/>
      <c r="MON24" s="76"/>
      <c r="MOO24" s="80"/>
      <c r="MOP24" s="80"/>
      <c r="MOQ24" s="76"/>
      <c r="MOR24" s="76"/>
      <c r="MOS24" s="76"/>
      <c r="MOT24" s="76"/>
      <c r="MOU24" s="80"/>
      <c r="MOV24" s="80"/>
      <c r="MOW24" s="76"/>
      <c r="MOX24" s="80"/>
      <c r="MOY24" s="76"/>
      <c r="MOZ24" s="80"/>
      <c r="MPA24" s="80"/>
      <c r="MPB24" s="76"/>
      <c r="MPC24" s="76"/>
      <c r="MPD24" s="76"/>
      <c r="MPE24" s="76"/>
      <c r="MPF24" s="80"/>
      <c r="MPG24" s="80"/>
      <c r="MPH24" s="76"/>
      <c r="MPI24" s="80"/>
      <c r="MPJ24" s="76"/>
      <c r="MPK24" s="80"/>
      <c r="MPL24" s="80"/>
      <c r="MPM24" s="76"/>
      <c r="MPN24" s="76"/>
      <c r="MPO24" s="76"/>
      <c r="MPP24" s="76"/>
      <c r="MPQ24" s="80"/>
      <c r="MPR24" s="80"/>
      <c r="MPS24" s="76"/>
      <c r="MPT24" s="80"/>
      <c r="MPU24" s="76"/>
      <c r="MPV24" s="80"/>
      <c r="MPW24" s="80"/>
      <c r="MPX24" s="76"/>
      <c r="MPY24" s="76"/>
      <c r="MPZ24" s="76"/>
      <c r="MQA24" s="76"/>
      <c r="MQB24" s="80"/>
      <c r="MQC24" s="80"/>
      <c r="MQD24" s="76"/>
      <c r="MQE24" s="80"/>
      <c r="MQF24" s="76"/>
      <c r="MQG24" s="80"/>
      <c r="MQH24" s="80"/>
      <c r="MQI24" s="76"/>
      <c r="MQJ24" s="76"/>
      <c r="MQK24" s="76"/>
      <c r="MQL24" s="76"/>
      <c r="MQM24" s="80"/>
      <c r="MQN24" s="80"/>
      <c r="MQO24" s="76"/>
      <c r="MQP24" s="80"/>
      <c r="MQQ24" s="76"/>
      <c r="MQR24" s="80"/>
      <c r="MQS24" s="80"/>
      <c r="MQT24" s="76"/>
      <c r="MQU24" s="76"/>
      <c r="MQV24" s="76"/>
      <c r="MQW24" s="76"/>
      <c r="MQX24" s="80"/>
      <c r="MQY24" s="80"/>
      <c r="MQZ24" s="76"/>
      <c r="MRA24" s="80"/>
      <c r="MRB24" s="76"/>
      <c r="MRC24" s="80"/>
      <c r="MRD24" s="80"/>
      <c r="MRE24" s="76"/>
      <c r="MRF24" s="76"/>
      <c r="MRG24" s="76"/>
      <c r="MRH24" s="76"/>
      <c r="MRI24" s="80"/>
      <c r="MRJ24" s="80"/>
      <c r="MRK24" s="76"/>
      <c r="MRL24" s="80"/>
      <c r="MRM24" s="76"/>
      <c r="MRN24" s="80"/>
      <c r="MRO24" s="80"/>
      <c r="MRP24" s="76"/>
      <c r="MRQ24" s="76"/>
      <c r="MRR24" s="76"/>
      <c r="MRS24" s="76"/>
      <c r="MRT24" s="80"/>
      <c r="MRU24" s="80"/>
      <c r="MRV24" s="76"/>
      <c r="MRW24" s="80"/>
      <c r="MRX24" s="76"/>
      <c r="MRY24" s="80"/>
      <c r="MRZ24" s="80"/>
      <c r="MSA24" s="76"/>
      <c r="MSB24" s="76"/>
      <c r="MSC24" s="76"/>
      <c r="MSD24" s="76"/>
      <c r="MSE24" s="80"/>
      <c r="MSF24" s="80"/>
      <c r="MSG24" s="76"/>
      <c r="MSH24" s="80"/>
      <c r="MSI24" s="76"/>
      <c r="MSJ24" s="80"/>
      <c r="MSK24" s="80"/>
      <c r="MSL24" s="76"/>
      <c r="MSM24" s="76"/>
      <c r="MSN24" s="76"/>
      <c r="MSO24" s="76"/>
      <c r="MSP24" s="80"/>
      <c r="MSQ24" s="80"/>
      <c r="MSR24" s="76"/>
      <c r="MSS24" s="80"/>
      <c r="MST24" s="76"/>
      <c r="MSU24" s="80"/>
      <c r="MSV24" s="80"/>
      <c r="MSW24" s="76"/>
      <c r="MSX24" s="76"/>
      <c r="MSY24" s="76"/>
      <c r="MSZ24" s="76"/>
      <c r="MTA24" s="80"/>
      <c r="MTB24" s="80"/>
      <c r="MTC24" s="76"/>
      <c r="MTD24" s="80"/>
      <c r="MTE24" s="76"/>
      <c r="MTF24" s="80"/>
      <c r="MTG24" s="80"/>
      <c r="MTH24" s="76"/>
      <c r="MTI24" s="76"/>
      <c r="MTJ24" s="76"/>
      <c r="MTK24" s="76"/>
      <c r="MTL24" s="80"/>
      <c r="MTM24" s="80"/>
      <c r="MTN24" s="76"/>
      <c r="MTO24" s="80"/>
      <c r="MTP24" s="76"/>
      <c r="MTQ24" s="80"/>
      <c r="MTR24" s="80"/>
      <c r="MTS24" s="76"/>
      <c r="MTT24" s="76"/>
      <c r="MTU24" s="76"/>
      <c r="MTV24" s="76"/>
      <c r="MTW24" s="80"/>
      <c r="MTX24" s="80"/>
      <c r="MTY24" s="76"/>
      <c r="MTZ24" s="80"/>
      <c r="MUA24" s="76"/>
      <c r="MUB24" s="80"/>
      <c r="MUC24" s="80"/>
      <c r="MUD24" s="76"/>
      <c r="MUE24" s="76"/>
      <c r="MUF24" s="76"/>
      <c r="MUG24" s="76"/>
      <c r="MUH24" s="80"/>
      <c r="MUI24" s="80"/>
      <c r="MUJ24" s="76"/>
      <c r="MUK24" s="80"/>
      <c r="MUL24" s="76"/>
      <c r="MUM24" s="80"/>
      <c r="MUN24" s="80"/>
      <c r="MUO24" s="76"/>
      <c r="MUP24" s="76"/>
      <c r="MUQ24" s="76"/>
      <c r="MUR24" s="76"/>
      <c r="MUS24" s="80"/>
      <c r="MUT24" s="80"/>
      <c r="MUU24" s="76"/>
      <c r="MUV24" s="80"/>
      <c r="MUW24" s="76"/>
      <c r="MUX24" s="80"/>
      <c r="MUY24" s="80"/>
      <c r="MUZ24" s="76"/>
      <c r="MVA24" s="76"/>
      <c r="MVB24" s="76"/>
      <c r="MVC24" s="76"/>
      <c r="MVD24" s="80"/>
      <c r="MVE24" s="80"/>
      <c r="MVF24" s="76"/>
      <c r="MVG24" s="80"/>
      <c r="MVH24" s="76"/>
      <c r="MVI24" s="80"/>
      <c r="MVJ24" s="80"/>
      <c r="MVK24" s="76"/>
      <c r="MVL24" s="76"/>
      <c r="MVM24" s="76"/>
      <c r="MVN24" s="76"/>
      <c r="MVO24" s="80"/>
      <c r="MVP24" s="80"/>
      <c r="MVQ24" s="76"/>
      <c r="MVR24" s="80"/>
      <c r="MVS24" s="76"/>
      <c r="MVT24" s="80"/>
      <c r="MVU24" s="80"/>
      <c r="MVV24" s="76"/>
      <c r="MVW24" s="76"/>
      <c r="MVX24" s="76"/>
      <c r="MVY24" s="76"/>
      <c r="MVZ24" s="80"/>
      <c r="MWA24" s="80"/>
      <c r="MWB24" s="76"/>
      <c r="MWC24" s="80"/>
      <c r="MWD24" s="76"/>
      <c r="MWE24" s="80"/>
      <c r="MWF24" s="80"/>
      <c r="MWG24" s="76"/>
      <c r="MWH24" s="76"/>
      <c r="MWI24" s="76"/>
      <c r="MWJ24" s="76"/>
      <c r="MWK24" s="80"/>
      <c r="MWL24" s="80"/>
      <c r="MWM24" s="76"/>
      <c r="MWN24" s="80"/>
      <c r="MWO24" s="76"/>
      <c r="MWP24" s="80"/>
      <c r="MWQ24" s="80"/>
      <c r="MWR24" s="76"/>
      <c r="MWS24" s="76"/>
      <c r="MWT24" s="76"/>
      <c r="MWU24" s="76"/>
      <c r="MWV24" s="80"/>
      <c r="MWW24" s="80"/>
      <c r="MWX24" s="76"/>
      <c r="MWY24" s="80"/>
      <c r="MWZ24" s="76"/>
      <c r="MXA24" s="80"/>
      <c r="MXB24" s="80"/>
      <c r="MXC24" s="76"/>
      <c r="MXD24" s="76"/>
      <c r="MXE24" s="76"/>
      <c r="MXF24" s="76"/>
      <c r="MXG24" s="80"/>
      <c r="MXH24" s="80"/>
      <c r="MXI24" s="76"/>
      <c r="MXJ24" s="80"/>
      <c r="MXK24" s="76"/>
      <c r="MXL24" s="80"/>
      <c r="MXM24" s="80"/>
      <c r="MXN24" s="76"/>
      <c r="MXO24" s="76"/>
      <c r="MXP24" s="76"/>
      <c r="MXQ24" s="76"/>
      <c r="MXR24" s="80"/>
      <c r="MXS24" s="80"/>
      <c r="MXT24" s="76"/>
      <c r="MXU24" s="80"/>
      <c r="MXV24" s="76"/>
      <c r="MXW24" s="80"/>
      <c r="MXX24" s="80"/>
      <c r="MXY24" s="76"/>
      <c r="MXZ24" s="76"/>
      <c r="MYA24" s="76"/>
      <c r="MYB24" s="76"/>
      <c r="MYC24" s="80"/>
      <c r="MYD24" s="80"/>
      <c r="MYE24" s="76"/>
      <c r="MYF24" s="80"/>
      <c r="MYG24" s="76"/>
      <c r="MYH24" s="80"/>
      <c r="MYI24" s="80"/>
      <c r="MYJ24" s="76"/>
      <c r="MYK24" s="76"/>
      <c r="MYL24" s="76"/>
      <c r="MYM24" s="76"/>
      <c r="MYN24" s="80"/>
      <c r="MYO24" s="80"/>
      <c r="MYP24" s="76"/>
      <c r="MYQ24" s="80"/>
      <c r="MYR24" s="76"/>
      <c r="MYS24" s="80"/>
      <c r="MYT24" s="80"/>
      <c r="MYU24" s="76"/>
      <c r="MYV24" s="76"/>
      <c r="MYW24" s="76"/>
      <c r="MYX24" s="76"/>
      <c r="MYY24" s="80"/>
      <c r="MYZ24" s="80"/>
      <c r="MZA24" s="76"/>
      <c r="MZB24" s="80"/>
      <c r="MZC24" s="76"/>
      <c r="MZD24" s="80"/>
      <c r="MZE24" s="80"/>
      <c r="MZF24" s="76"/>
      <c r="MZG24" s="76"/>
      <c r="MZH24" s="76"/>
      <c r="MZI24" s="76"/>
      <c r="MZJ24" s="80"/>
      <c r="MZK24" s="80"/>
      <c r="MZL24" s="76"/>
      <c r="MZM24" s="80"/>
      <c r="MZN24" s="76"/>
      <c r="MZO24" s="80"/>
      <c r="MZP24" s="80"/>
      <c r="MZQ24" s="76"/>
      <c r="MZR24" s="76"/>
      <c r="MZS24" s="76"/>
      <c r="MZT24" s="76"/>
      <c r="MZU24" s="80"/>
      <c r="MZV24" s="80"/>
      <c r="MZW24" s="76"/>
      <c r="MZX24" s="80"/>
      <c r="MZY24" s="76"/>
      <c r="MZZ24" s="80"/>
      <c r="NAA24" s="80"/>
      <c r="NAB24" s="76"/>
      <c r="NAC24" s="76"/>
      <c r="NAD24" s="76"/>
      <c r="NAE24" s="76"/>
      <c r="NAF24" s="80"/>
      <c r="NAG24" s="80"/>
      <c r="NAH24" s="76"/>
      <c r="NAI24" s="80"/>
      <c r="NAJ24" s="76"/>
      <c r="NAK24" s="80"/>
      <c r="NAL24" s="80"/>
      <c r="NAM24" s="76"/>
      <c r="NAN24" s="76"/>
      <c r="NAO24" s="76"/>
      <c r="NAP24" s="76"/>
      <c r="NAQ24" s="80"/>
      <c r="NAR24" s="80"/>
      <c r="NAS24" s="76"/>
      <c r="NAT24" s="80"/>
      <c r="NAU24" s="76"/>
      <c r="NAV24" s="80"/>
      <c r="NAW24" s="80"/>
      <c r="NAX24" s="76"/>
      <c r="NAY24" s="76"/>
      <c r="NAZ24" s="76"/>
      <c r="NBA24" s="76"/>
      <c r="NBB24" s="80"/>
      <c r="NBC24" s="80"/>
      <c r="NBD24" s="76"/>
      <c r="NBE24" s="80"/>
      <c r="NBF24" s="76"/>
      <c r="NBG24" s="80"/>
      <c r="NBH24" s="80"/>
      <c r="NBI24" s="76"/>
      <c r="NBJ24" s="76"/>
      <c r="NBK24" s="76"/>
      <c r="NBL24" s="76"/>
      <c r="NBM24" s="80"/>
      <c r="NBN24" s="80"/>
      <c r="NBO24" s="76"/>
      <c r="NBP24" s="80"/>
      <c r="NBQ24" s="76"/>
      <c r="NBR24" s="80"/>
      <c r="NBS24" s="80"/>
      <c r="NBT24" s="76"/>
      <c r="NBU24" s="76"/>
      <c r="NBV24" s="76"/>
      <c r="NBW24" s="76"/>
      <c r="NBX24" s="80"/>
      <c r="NBY24" s="80"/>
      <c r="NBZ24" s="76"/>
      <c r="NCA24" s="80"/>
      <c r="NCB24" s="76"/>
      <c r="NCC24" s="80"/>
      <c r="NCD24" s="80"/>
      <c r="NCE24" s="76"/>
      <c r="NCF24" s="76"/>
      <c r="NCG24" s="76"/>
      <c r="NCH24" s="76"/>
      <c r="NCI24" s="80"/>
      <c r="NCJ24" s="80"/>
      <c r="NCK24" s="76"/>
      <c r="NCL24" s="80"/>
      <c r="NCM24" s="76"/>
      <c r="NCN24" s="80"/>
      <c r="NCO24" s="80"/>
      <c r="NCP24" s="76"/>
      <c r="NCQ24" s="76"/>
      <c r="NCR24" s="76"/>
      <c r="NCS24" s="76"/>
      <c r="NCT24" s="80"/>
      <c r="NCU24" s="80"/>
      <c r="NCV24" s="76"/>
      <c r="NCW24" s="80"/>
      <c r="NCX24" s="76"/>
      <c r="NCY24" s="80"/>
      <c r="NCZ24" s="80"/>
      <c r="NDA24" s="76"/>
      <c r="NDB24" s="76"/>
      <c r="NDC24" s="76"/>
      <c r="NDD24" s="76"/>
      <c r="NDE24" s="80"/>
      <c r="NDF24" s="80"/>
      <c r="NDG24" s="76"/>
      <c r="NDH24" s="80"/>
      <c r="NDI24" s="76"/>
      <c r="NDJ24" s="80"/>
      <c r="NDK24" s="80"/>
      <c r="NDL24" s="76"/>
      <c r="NDM24" s="76"/>
      <c r="NDN24" s="76"/>
      <c r="NDO24" s="76"/>
      <c r="NDP24" s="80"/>
      <c r="NDQ24" s="80"/>
      <c r="NDR24" s="76"/>
      <c r="NDS24" s="80"/>
      <c r="NDT24" s="76"/>
      <c r="NDU24" s="80"/>
      <c r="NDV24" s="80"/>
      <c r="NDW24" s="76"/>
      <c r="NDX24" s="76"/>
      <c r="NDY24" s="76"/>
      <c r="NDZ24" s="76"/>
      <c r="NEA24" s="80"/>
      <c r="NEB24" s="80"/>
      <c r="NEC24" s="76"/>
      <c r="NED24" s="80"/>
      <c r="NEE24" s="76"/>
      <c r="NEF24" s="80"/>
      <c r="NEG24" s="80"/>
      <c r="NEH24" s="76"/>
      <c r="NEI24" s="76"/>
      <c r="NEJ24" s="76"/>
      <c r="NEK24" s="76"/>
      <c r="NEL24" s="80"/>
      <c r="NEM24" s="80"/>
      <c r="NEN24" s="76"/>
      <c r="NEO24" s="80"/>
      <c r="NEP24" s="76"/>
      <c r="NEQ24" s="80"/>
      <c r="NER24" s="80"/>
      <c r="NES24" s="76"/>
      <c r="NET24" s="76"/>
      <c r="NEU24" s="76"/>
      <c r="NEV24" s="76"/>
      <c r="NEW24" s="80"/>
      <c r="NEX24" s="80"/>
      <c r="NEY24" s="76"/>
      <c r="NEZ24" s="80"/>
      <c r="NFA24" s="76"/>
      <c r="NFB24" s="80"/>
      <c r="NFC24" s="80"/>
      <c r="NFD24" s="76"/>
      <c r="NFE24" s="76"/>
      <c r="NFF24" s="76"/>
      <c r="NFG24" s="76"/>
      <c r="NFH24" s="80"/>
      <c r="NFI24" s="80"/>
      <c r="NFJ24" s="76"/>
      <c r="NFK24" s="80"/>
      <c r="NFL24" s="76"/>
      <c r="NFM24" s="80"/>
      <c r="NFN24" s="80"/>
      <c r="NFO24" s="76"/>
      <c r="NFP24" s="76"/>
      <c r="NFQ24" s="76"/>
      <c r="NFR24" s="76"/>
      <c r="NFS24" s="80"/>
      <c r="NFT24" s="80"/>
      <c r="NFU24" s="76"/>
      <c r="NFV24" s="80"/>
      <c r="NFW24" s="76"/>
      <c r="NFX24" s="80"/>
      <c r="NFY24" s="80"/>
      <c r="NFZ24" s="76"/>
      <c r="NGA24" s="76"/>
      <c r="NGB24" s="76"/>
      <c r="NGC24" s="76"/>
      <c r="NGD24" s="80"/>
      <c r="NGE24" s="80"/>
      <c r="NGF24" s="76"/>
      <c r="NGG24" s="80"/>
      <c r="NGH24" s="76"/>
      <c r="NGI24" s="80"/>
      <c r="NGJ24" s="80"/>
      <c r="NGK24" s="76"/>
      <c r="NGL24" s="76"/>
      <c r="NGM24" s="76"/>
      <c r="NGN24" s="76"/>
      <c r="NGO24" s="80"/>
      <c r="NGP24" s="80"/>
      <c r="NGQ24" s="76"/>
      <c r="NGR24" s="80"/>
      <c r="NGS24" s="76"/>
      <c r="NGT24" s="80"/>
      <c r="NGU24" s="80"/>
      <c r="NGV24" s="76"/>
      <c r="NGW24" s="76"/>
      <c r="NGX24" s="76"/>
      <c r="NGY24" s="76"/>
      <c r="NGZ24" s="80"/>
      <c r="NHA24" s="80"/>
      <c r="NHB24" s="76"/>
      <c r="NHC24" s="80"/>
      <c r="NHD24" s="76"/>
      <c r="NHE24" s="80"/>
      <c r="NHF24" s="80"/>
      <c r="NHG24" s="76"/>
      <c r="NHH24" s="76"/>
      <c r="NHI24" s="76"/>
      <c r="NHJ24" s="76"/>
      <c r="NHK24" s="80"/>
      <c r="NHL24" s="80"/>
      <c r="NHM24" s="76"/>
      <c r="NHN24" s="80"/>
      <c r="NHO24" s="76"/>
      <c r="NHP24" s="80"/>
      <c r="NHQ24" s="80"/>
      <c r="NHR24" s="76"/>
      <c r="NHS24" s="76"/>
      <c r="NHT24" s="76"/>
      <c r="NHU24" s="76"/>
      <c r="NHV24" s="80"/>
      <c r="NHW24" s="80"/>
      <c r="NHX24" s="76"/>
      <c r="NHY24" s="80"/>
      <c r="NHZ24" s="76"/>
      <c r="NIA24" s="80"/>
      <c r="NIB24" s="80"/>
      <c r="NIC24" s="76"/>
      <c r="NID24" s="76"/>
      <c r="NIE24" s="76"/>
      <c r="NIF24" s="76"/>
      <c r="NIG24" s="80"/>
      <c r="NIH24" s="80"/>
      <c r="NII24" s="76"/>
      <c r="NIJ24" s="80"/>
      <c r="NIK24" s="76"/>
      <c r="NIL24" s="80"/>
      <c r="NIM24" s="80"/>
      <c r="NIN24" s="76"/>
      <c r="NIO24" s="76"/>
      <c r="NIP24" s="76"/>
      <c r="NIQ24" s="76"/>
      <c r="NIR24" s="80"/>
      <c r="NIS24" s="80"/>
      <c r="NIT24" s="76"/>
      <c r="NIU24" s="80"/>
      <c r="NIV24" s="76"/>
      <c r="NIW24" s="80"/>
      <c r="NIX24" s="80"/>
      <c r="NIY24" s="76"/>
      <c r="NIZ24" s="76"/>
      <c r="NJA24" s="76"/>
      <c r="NJB24" s="76"/>
      <c r="NJC24" s="80"/>
      <c r="NJD24" s="80"/>
      <c r="NJE24" s="76"/>
      <c r="NJF24" s="80"/>
      <c r="NJG24" s="76"/>
      <c r="NJH24" s="80"/>
      <c r="NJI24" s="80"/>
      <c r="NJJ24" s="76"/>
      <c r="NJK24" s="76"/>
      <c r="NJL24" s="76"/>
      <c r="NJM24" s="76"/>
      <c r="NJN24" s="80"/>
      <c r="NJO24" s="80"/>
      <c r="NJP24" s="76"/>
      <c r="NJQ24" s="80"/>
      <c r="NJR24" s="76"/>
      <c r="NJS24" s="80"/>
      <c r="NJT24" s="80"/>
      <c r="NJU24" s="76"/>
      <c r="NJV24" s="76"/>
      <c r="NJW24" s="76"/>
      <c r="NJX24" s="76"/>
      <c r="NJY24" s="80"/>
      <c r="NJZ24" s="80"/>
      <c r="NKA24" s="76"/>
      <c r="NKB24" s="80"/>
      <c r="NKC24" s="76"/>
      <c r="NKD24" s="80"/>
      <c r="NKE24" s="80"/>
      <c r="NKF24" s="76"/>
      <c r="NKG24" s="76"/>
      <c r="NKH24" s="76"/>
      <c r="NKI24" s="76"/>
      <c r="NKJ24" s="80"/>
      <c r="NKK24" s="80"/>
      <c r="NKL24" s="76"/>
      <c r="NKM24" s="80"/>
      <c r="NKN24" s="76"/>
      <c r="NKO24" s="80"/>
      <c r="NKP24" s="80"/>
      <c r="NKQ24" s="76"/>
      <c r="NKR24" s="76"/>
      <c r="NKS24" s="76"/>
      <c r="NKT24" s="76"/>
      <c r="NKU24" s="80"/>
      <c r="NKV24" s="80"/>
      <c r="NKW24" s="76"/>
      <c r="NKX24" s="80"/>
      <c r="NKY24" s="76"/>
      <c r="NKZ24" s="80"/>
      <c r="NLA24" s="80"/>
      <c r="NLB24" s="76"/>
      <c r="NLC24" s="76"/>
      <c r="NLD24" s="76"/>
      <c r="NLE24" s="76"/>
      <c r="NLF24" s="80"/>
      <c r="NLG24" s="80"/>
      <c r="NLH24" s="76"/>
      <c r="NLI24" s="80"/>
      <c r="NLJ24" s="76"/>
      <c r="NLK24" s="80"/>
      <c r="NLL24" s="80"/>
      <c r="NLM24" s="76"/>
      <c r="NLN24" s="76"/>
      <c r="NLO24" s="76"/>
      <c r="NLP24" s="76"/>
      <c r="NLQ24" s="80"/>
      <c r="NLR24" s="80"/>
      <c r="NLS24" s="76"/>
      <c r="NLT24" s="80"/>
      <c r="NLU24" s="76"/>
      <c r="NLV24" s="80"/>
      <c r="NLW24" s="80"/>
      <c r="NLX24" s="76"/>
      <c r="NLY24" s="76"/>
      <c r="NLZ24" s="76"/>
      <c r="NMA24" s="76"/>
      <c r="NMB24" s="80"/>
      <c r="NMC24" s="80"/>
      <c r="NMD24" s="76"/>
      <c r="NME24" s="80"/>
      <c r="NMF24" s="76"/>
      <c r="NMG24" s="80"/>
      <c r="NMH24" s="80"/>
      <c r="NMI24" s="76"/>
      <c r="NMJ24" s="76"/>
      <c r="NMK24" s="76"/>
      <c r="NML24" s="76"/>
      <c r="NMM24" s="80"/>
      <c r="NMN24" s="80"/>
      <c r="NMO24" s="76"/>
      <c r="NMP24" s="80"/>
      <c r="NMQ24" s="76"/>
      <c r="NMR24" s="80"/>
      <c r="NMS24" s="80"/>
      <c r="NMT24" s="76"/>
      <c r="NMU24" s="76"/>
      <c r="NMV24" s="76"/>
      <c r="NMW24" s="76"/>
      <c r="NMX24" s="80"/>
      <c r="NMY24" s="80"/>
      <c r="NMZ24" s="76"/>
      <c r="NNA24" s="80"/>
      <c r="NNB24" s="76"/>
      <c r="NNC24" s="80"/>
      <c r="NND24" s="80"/>
      <c r="NNE24" s="76"/>
      <c r="NNF24" s="76"/>
      <c r="NNG24" s="76"/>
      <c r="NNH24" s="76"/>
      <c r="NNI24" s="80"/>
      <c r="NNJ24" s="80"/>
      <c r="NNK24" s="76"/>
      <c r="NNL24" s="80"/>
      <c r="NNM24" s="76"/>
      <c r="NNN24" s="80"/>
      <c r="NNO24" s="80"/>
      <c r="NNP24" s="76"/>
      <c r="NNQ24" s="76"/>
      <c r="NNR24" s="76"/>
      <c r="NNS24" s="76"/>
      <c r="NNT24" s="80"/>
      <c r="NNU24" s="80"/>
      <c r="NNV24" s="76"/>
      <c r="NNW24" s="80"/>
      <c r="NNX24" s="76"/>
      <c r="NNY24" s="80"/>
      <c r="NNZ24" s="80"/>
      <c r="NOA24" s="76"/>
      <c r="NOB24" s="76"/>
      <c r="NOC24" s="76"/>
      <c r="NOD24" s="76"/>
      <c r="NOE24" s="80"/>
      <c r="NOF24" s="80"/>
      <c r="NOG24" s="76"/>
      <c r="NOH24" s="80"/>
      <c r="NOI24" s="76"/>
      <c r="NOJ24" s="80"/>
      <c r="NOK24" s="80"/>
      <c r="NOL24" s="76"/>
      <c r="NOM24" s="76"/>
      <c r="NON24" s="76"/>
      <c r="NOO24" s="76"/>
      <c r="NOP24" s="80"/>
      <c r="NOQ24" s="80"/>
      <c r="NOR24" s="76"/>
      <c r="NOS24" s="80"/>
      <c r="NOT24" s="76"/>
      <c r="NOU24" s="80"/>
      <c r="NOV24" s="80"/>
      <c r="NOW24" s="76"/>
      <c r="NOX24" s="76"/>
      <c r="NOY24" s="76"/>
      <c r="NOZ24" s="76"/>
      <c r="NPA24" s="80"/>
      <c r="NPB24" s="80"/>
      <c r="NPC24" s="76"/>
      <c r="NPD24" s="80"/>
      <c r="NPE24" s="76"/>
      <c r="NPF24" s="80"/>
      <c r="NPG24" s="80"/>
      <c r="NPH24" s="76"/>
      <c r="NPI24" s="76"/>
      <c r="NPJ24" s="76"/>
      <c r="NPK24" s="76"/>
      <c r="NPL24" s="80"/>
      <c r="NPM24" s="80"/>
      <c r="NPN24" s="76"/>
      <c r="NPO24" s="80"/>
      <c r="NPP24" s="76"/>
      <c r="NPQ24" s="80"/>
      <c r="NPR24" s="80"/>
      <c r="NPS24" s="76"/>
      <c r="NPT24" s="76"/>
      <c r="NPU24" s="76"/>
      <c r="NPV24" s="76"/>
      <c r="NPW24" s="80"/>
      <c r="NPX24" s="80"/>
      <c r="NPY24" s="76"/>
      <c r="NPZ24" s="80"/>
      <c r="NQA24" s="76"/>
      <c r="NQB24" s="80"/>
      <c r="NQC24" s="80"/>
      <c r="NQD24" s="76"/>
      <c r="NQE24" s="76"/>
      <c r="NQF24" s="76"/>
      <c r="NQG24" s="76"/>
      <c r="NQH24" s="80"/>
      <c r="NQI24" s="80"/>
      <c r="NQJ24" s="76"/>
      <c r="NQK24" s="80"/>
      <c r="NQL24" s="76"/>
      <c r="NQM24" s="80"/>
      <c r="NQN24" s="80"/>
      <c r="NQO24" s="76"/>
      <c r="NQP24" s="76"/>
      <c r="NQQ24" s="76"/>
      <c r="NQR24" s="76"/>
      <c r="NQS24" s="80"/>
      <c r="NQT24" s="80"/>
      <c r="NQU24" s="76"/>
      <c r="NQV24" s="80"/>
      <c r="NQW24" s="76"/>
      <c r="NQX24" s="80"/>
      <c r="NQY24" s="80"/>
      <c r="NQZ24" s="76"/>
      <c r="NRA24" s="76"/>
      <c r="NRB24" s="76"/>
      <c r="NRC24" s="76"/>
      <c r="NRD24" s="80"/>
      <c r="NRE24" s="80"/>
      <c r="NRF24" s="76"/>
      <c r="NRG24" s="80"/>
      <c r="NRH24" s="76"/>
      <c r="NRI24" s="80"/>
      <c r="NRJ24" s="80"/>
      <c r="NRK24" s="76"/>
      <c r="NRL24" s="76"/>
      <c r="NRM24" s="76"/>
      <c r="NRN24" s="76"/>
      <c r="NRO24" s="80"/>
      <c r="NRP24" s="80"/>
      <c r="NRQ24" s="76"/>
      <c r="NRR24" s="80"/>
      <c r="NRS24" s="76"/>
      <c r="NRT24" s="80"/>
      <c r="NRU24" s="80"/>
      <c r="NRV24" s="76"/>
      <c r="NRW24" s="76"/>
      <c r="NRX24" s="76"/>
      <c r="NRY24" s="76"/>
      <c r="NRZ24" s="80"/>
      <c r="NSA24" s="80"/>
      <c r="NSB24" s="76"/>
      <c r="NSC24" s="80"/>
      <c r="NSD24" s="76"/>
      <c r="NSE24" s="80"/>
      <c r="NSF24" s="80"/>
      <c r="NSG24" s="76"/>
      <c r="NSH24" s="76"/>
      <c r="NSI24" s="76"/>
      <c r="NSJ24" s="76"/>
      <c r="NSK24" s="80"/>
      <c r="NSL24" s="80"/>
      <c r="NSM24" s="76"/>
      <c r="NSN24" s="80"/>
      <c r="NSO24" s="76"/>
      <c r="NSP24" s="80"/>
      <c r="NSQ24" s="80"/>
      <c r="NSR24" s="76"/>
      <c r="NSS24" s="76"/>
      <c r="NST24" s="76"/>
      <c r="NSU24" s="76"/>
      <c r="NSV24" s="80"/>
      <c r="NSW24" s="80"/>
      <c r="NSX24" s="76"/>
      <c r="NSY24" s="80"/>
      <c r="NSZ24" s="76"/>
      <c r="NTA24" s="80"/>
      <c r="NTB24" s="80"/>
      <c r="NTC24" s="76"/>
      <c r="NTD24" s="76"/>
      <c r="NTE24" s="76"/>
      <c r="NTF24" s="76"/>
      <c r="NTG24" s="80"/>
      <c r="NTH24" s="80"/>
      <c r="NTI24" s="76"/>
      <c r="NTJ24" s="80"/>
      <c r="NTK24" s="76"/>
      <c r="NTL24" s="80"/>
      <c r="NTM24" s="80"/>
      <c r="NTN24" s="76"/>
      <c r="NTO24" s="76"/>
      <c r="NTP24" s="76"/>
      <c r="NTQ24" s="76"/>
      <c r="NTR24" s="80"/>
      <c r="NTS24" s="80"/>
      <c r="NTT24" s="76"/>
      <c r="NTU24" s="80"/>
      <c r="NTV24" s="76"/>
      <c r="NTW24" s="80"/>
      <c r="NTX24" s="80"/>
      <c r="NTY24" s="76"/>
      <c r="NTZ24" s="76"/>
      <c r="NUA24" s="76"/>
      <c r="NUB24" s="76"/>
      <c r="NUC24" s="80"/>
      <c r="NUD24" s="80"/>
      <c r="NUE24" s="76"/>
      <c r="NUF24" s="80"/>
      <c r="NUG24" s="76"/>
      <c r="NUH24" s="80"/>
      <c r="NUI24" s="80"/>
      <c r="NUJ24" s="76"/>
      <c r="NUK24" s="76"/>
      <c r="NUL24" s="76"/>
      <c r="NUM24" s="76"/>
      <c r="NUN24" s="80"/>
      <c r="NUO24" s="80"/>
      <c r="NUP24" s="76"/>
      <c r="NUQ24" s="80"/>
      <c r="NUR24" s="76"/>
      <c r="NUS24" s="80"/>
      <c r="NUT24" s="80"/>
      <c r="NUU24" s="76"/>
      <c r="NUV24" s="76"/>
      <c r="NUW24" s="76"/>
      <c r="NUX24" s="76"/>
      <c r="NUY24" s="80"/>
      <c r="NUZ24" s="80"/>
      <c r="NVA24" s="76"/>
      <c r="NVB24" s="80"/>
      <c r="NVC24" s="76"/>
      <c r="NVD24" s="80"/>
      <c r="NVE24" s="80"/>
      <c r="NVF24" s="76"/>
      <c r="NVG24" s="76"/>
      <c r="NVH24" s="76"/>
      <c r="NVI24" s="76"/>
      <c r="NVJ24" s="80"/>
      <c r="NVK24" s="80"/>
      <c r="NVL24" s="76"/>
      <c r="NVM24" s="80"/>
      <c r="NVN24" s="76"/>
      <c r="NVO24" s="80"/>
      <c r="NVP24" s="80"/>
      <c r="NVQ24" s="76"/>
      <c r="NVR24" s="76"/>
      <c r="NVS24" s="76"/>
      <c r="NVT24" s="76"/>
      <c r="NVU24" s="80"/>
      <c r="NVV24" s="80"/>
      <c r="NVW24" s="76"/>
      <c r="NVX24" s="80"/>
      <c r="NVY24" s="76"/>
      <c r="NVZ24" s="80"/>
      <c r="NWA24" s="80"/>
      <c r="NWB24" s="76"/>
      <c r="NWC24" s="76"/>
      <c r="NWD24" s="76"/>
      <c r="NWE24" s="76"/>
      <c r="NWF24" s="80"/>
      <c r="NWG24" s="80"/>
      <c r="NWH24" s="76"/>
      <c r="NWI24" s="80"/>
      <c r="NWJ24" s="76"/>
      <c r="NWK24" s="80"/>
      <c r="NWL24" s="80"/>
      <c r="NWM24" s="76"/>
      <c r="NWN24" s="76"/>
      <c r="NWO24" s="76"/>
      <c r="NWP24" s="76"/>
      <c r="NWQ24" s="80"/>
      <c r="NWR24" s="80"/>
      <c r="NWS24" s="76"/>
      <c r="NWT24" s="80"/>
      <c r="NWU24" s="76"/>
      <c r="NWV24" s="80"/>
      <c r="NWW24" s="80"/>
      <c r="NWX24" s="76"/>
      <c r="NWY24" s="76"/>
      <c r="NWZ24" s="76"/>
      <c r="NXA24" s="76"/>
      <c r="NXB24" s="80"/>
      <c r="NXC24" s="80"/>
      <c r="NXD24" s="76"/>
      <c r="NXE24" s="80"/>
      <c r="NXF24" s="76"/>
      <c r="NXG24" s="80"/>
      <c r="NXH24" s="80"/>
      <c r="NXI24" s="76"/>
      <c r="NXJ24" s="76"/>
      <c r="NXK24" s="76"/>
      <c r="NXL24" s="76"/>
      <c r="NXM24" s="80"/>
      <c r="NXN24" s="80"/>
      <c r="NXO24" s="76"/>
      <c r="NXP24" s="80"/>
      <c r="NXQ24" s="76"/>
      <c r="NXR24" s="80"/>
      <c r="NXS24" s="80"/>
      <c r="NXT24" s="76"/>
      <c r="NXU24" s="76"/>
      <c r="NXV24" s="76"/>
      <c r="NXW24" s="76"/>
      <c r="NXX24" s="80"/>
      <c r="NXY24" s="80"/>
      <c r="NXZ24" s="76"/>
      <c r="NYA24" s="80"/>
      <c r="NYB24" s="76"/>
      <c r="NYC24" s="80"/>
      <c r="NYD24" s="80"/>
      <c r="NYE24" s="76"/>
      <c r="NYF24" s="76"/>
      <c r="NYG24" s="76"/>
      <c r="NYH24" s="76"/>
      <c r="NYI24" s="80"/>
      <c r="NYJ24" s="80"/>
      <c r="NYK24" s="76"/>
      <c r="NYL24" s="80"/>
      <c r="NYM24" s="76"/>
      <c r="NYN24" s="80"/>
      <c r="NYO24" s="80"/>
      <c r="NYP24" s="76"/>
      <c r="NYQ24" s="76"/>
      <c r="NYR24" s="76"/>
      <c r="NYS24" s="76"/>
      <c r="NYT24" s="80"/>
      <c r="NYU24" s="80"/>
      <c r="NYV24" s="76"/>
      <c r="NYW24" s="80"/>
      <c r="NYX24" s="76"/>
      <c r="NYY24" s="80"/>
      <c r="NYZ24" s="80"/>
      <c r="NZA24" s="76"/>
      <c r="NZB24" s="76"/>
      <c r="NZC24" s="76"/>
      <c r="NZD24" s="76"/>
      <c r="NZE24" s="80"/>
      <c r="NZF24" s="80"/>
      <c r="NZG24" s="76"/>
      <c r="NZH24" s="80"/>
      <c r="NZI24" s="76"/>
      <c r="NZJ24" s="80"/>
      <c r="NZK24" s="80"/>
      <c r="NZL24" s="76"/>
      <c r="NZM24" s="76"/>
      <c r="NZN24" s="76"/>
      <c r="NZO24" s="76"/>
      <c r="NZP24" s="80"/>
      <c r="NZQ24" s="80"/>
      <c r="NZR24" s="76"/>
      <c r="NZS24" s="80"/>
      <c r="NZT24" s="76"/>
      <c r="NZU24" s="80"/>
      <c r="NZV24" s="80"/>
      <c r="NZW24" s="76"/>
      <c r="NZX24" s="76"/>
      <c r="NZY24" s="76"/>
      <c r="NZZ24" s="76"/>
      <c r="OAA24" s="80"/>
      <c r="OAB24" s="80"/>
      <c r="OAC24" s="76"/>
      <c r="OAD24" s="80"/>
      <c r="OAE24" s="76"/>
      <c r="OAF24" s="80"/>
      <c r="OAG24" s="80"/>
      <c r="OAH24" s="76"/>
      <c r="OAI24" s="76"/>
      <c r="OAJ24" s="76"/>
      <c r="OAK24" s="76"/>
      <c r="OAL24" s="80"/>
      <c r="OAM24" s="80"/>
      <c r="OAN24" s="76"/>
      <c r="OAO24" s="80"/>
      <c r="OAP24" s="76"/>
      <c r="OAQ24" s="80"/>
      <c r="OAR24" s="80"/>
      <c r="OAS24" s="76"/>
      <c r="OAT24" s="76"/>
      <c r="OAU24" s="76"/>
      <c r="OAV24" s="76"/>
      <c r="OAW24" s="80"/>
      <c r="OAX24" s="80"/>
      <c r="OAY24" s="76"/>
      <c r="OAZ24" s="80"/>
      <c r="OBA24" s="76"/>
      <c r="OBB24" s="80"/>
      <c r="OBC24" s="80"/>
      <c r="OBD24" s="76"/>
      <c r="OBE24" s="76"/>
      <c r="OBF24" s="76"/>
      <c r="OBG24" s="76"/>
      <c r="OBH24" s="80"/>
      <c r="OBI24" s="80"/>
      <c r="OBJ24" s="76"/>
      <c r="OBK24" s="80"/>
      <c r="OBL24" s="76"/>
      <c r="OBM24" s="80"/>
      <c r="OBN24" s="80"/>
      <c r="OBO24" s="76"/>
      <c r="OBP24" s="76"/>
      <c r="OBQ24" s="76"/>
      <c r="OBR24" s="76"/>
      <c r="OBS24" s="80"/>
      <c r="OBT24" s="80"/>
      <c r="OBU24" s="76"/>
      <c r="OBV24" s="80"/>
      <c r="OBW24" s="76"/>
      <c r="OBX24" s="80"/>
      <c r="OBY24" s="80"/>
      <c r="OBZ24" s="76"/>
      <c r="OCA24" s="76"/>
      <c r="OCB24" s="76"/>
      <c r="OCC24" s="76"/>
      <c r="OCD24" s="80"/>
      <c r="OCE24" s="80"/>
      <c r="OCF24" s="76"/>
      <c r="OCG24" s="80"/>
      <c r="OCH24" s="76"/>
      <c r="OCI24" s="80"/>
      <c r="OCJ24" s="80"/>
      <c r="OCK24" s="76"/>
      <c r="OCL24" s="76"/>
      <c r="OCM24" s="76"/>
      <c r="OCN24" s="76"/>
      <c r="OCO24" s="80"/>
      <c r="OCP24" s="80"/>
      <c r="OCQ24" s="76"/>
      <c r="OCR24" s="80"/>
      <c r="OCS24" s="76"/>
      <c r="OCT24" s="80"/>
      <c r="OCU24" s="80"/>
      <c r="OCV24" s="76"/>
      <c r="OCW24" s="76"/>
      <c r="OCX24" s="76"/>
      <c r="OCY24" s="76"/>
      <c r="OCZ24" s="80"/>
      <c r="ODA24" s="80"/>
      <c r="ODB24" s="76"/>
      <c r="ODC24" s="80"/>
      <c r="ODD24" s="76"/>
      <c r="ODE24" s="80"/>
      <c r="ODF24" s="80"/>
      <c r="ODG24" s="76"/>
      <c r="ODH24" s="76"/>
      <c r="ODI24" s="76"/>
      <c r="ODJ24" s="76"/>
      <c r="ODK24" s="80"/>
      <c r="ODL24" s="80"/>
      <c r="ODM24" s="76"/>
      <c r="ODN24" s="80"/>
      <c r="ODO24" s="76"/>
      <c r="ODP24" s="80"/>
      <c r="ODQ24" s="80"/>
      <c r="ODR24" s="76"/>
      <c r="ODS24" s="76"/>
      <c r="ODT24" s="76"/>
      <c r="ODU24" s="76"/>
      <c r="ODV24" s="80"/>
      <c r="ODW24" s="80"/>
      <c r="ODX24" s="76"/>
      <c r="ODY24" s="80"/>
      <c r="ODZ24" s="76"/>
      <c r="OEA24" s="80"/>
      <c r="OEB24" s="80"/>
      <c r="OEC24" s="76"/>
      <c r="OED24" s="76"/>
      <c r="OEE24" s="76"/>
      <c r="OEF24" s="76"/>
      <c r="OEG24" s="80"/>
      <c r="OEH24" s="80"/>
      <c r="OEI24" s="76"/>
      <c r="OEJ24" s="80"/>
      <c r="OEK24" s="76"/>
      <c r="OEL24" s="80"/>
      <c r="OEM24" s="80"/>
      <c r="OEN24" s="76"/>
      <c r="OEO24" s="76"/>
      <c r="OEP24" s="76"/>
      <c r="OEQ24" s="76"/>
      <c r="OER24" s="80"/>
      <c r="OES24" s="80"/>
      <c r="OET24" s="76"/>
      <c r="OEU24" s="80"/>
      <c r="OEV24" s="76"/>
      <c r="OEW24" s="80"/>
      <c r="OEX24" s="80"/>
      <c r="OEY24" s="76"/>
      <c r="OEZ24" s="76"/>
      <c r="OFA24" s="76"/>
      <c r="OFB24" s="76"/>
      <c r="OFC24" s="80"/>
      <c r="OFD24" s="80"/>
      <c r="OFE24" s="76"/>
      <c r="OFF24" s="80"/>
      <c r="OFG24" s="76"/>
      <c r="OFH24" s="80"/>
      <c r="OFI24" s="80"/>
      <c r="OFJ24" s="76"/>
      <c r="OFK24" s="76"/>
      <c r="OFL24" s="76"/>
      <c r="OFM24" s="76"/>
      <c r="OFN24" s="80"/>
      <c r="OFO24" s="80"/>
      <c r="OFP24" s="76"/>
      <c r="OFQ24" s="80"/>
      <c r="OFR24" s="76"/>
      <c r="OFS24" s="80"/>
      <c r="OFT24" s="80"/>
      <c r="OFU24" s="76"/>
      <c r="OFV24" s="76"/>
      <c r="OFW24" s="76"/>
      <c r="OFX24" s="76"/>
      <c r="OFY24" s="80"/>
      <c r="OFZ24" s="80"/>
      <c r="OGA24" s="76"/>
      <c r="OGB24" s="80"/>
      <c r="OGC24" s="76"/>
      <c r="OGD24" s="80"/>
      <c r="OGE24" s="80"/>
      <c r="OGF24" s="76"/>
      <c r="OGG24" s="76"/>
      <c r="OGH24" s="76"/>
      <c r="OGI24" s="76"/>
      <c r="OGJ24" s="80"/>
      <c r="OGK24" s="80"/>
      <c r="OGL24" s="76"/>
      <c r="OGM24" s="80"/>
      <c r="OGN24" s="76"/>
      <c r="OGO24" s="80"/>
      <c r="OGP24" s="80"/>
      <c r="OGQ24" s="76"/>
      <c r="OGR24" s="76"/>
      <c r="OGS24" s="76"/>
      <c r="OGT24" s="76"/>
      <c r="OGU24" s="80"/>
      <c r="OGV24" s="80"/>
      <c r="OGW24" s="76"/>
      <c r="OGX24" s="80"/>
      <c r="OGY24" s="76"/>
      <c r="OGZ24" s="80"/>
      <c r="OHA24" s="80"/>
      <c r="OHB24" s="76"/>
      <c r="OHC24" s="76"/>
      <c r="OHD24" s="76"/>
      <c r="OHE24" s="76"/>
      <c r="OHF24" s="80"/>
      <c r="OHG24" s="80"/>
      <c r="OHH24" s="76"/>
      <c r="OHI24" s="80"/>
      <c r="OHJ24" s="76"/>
      <c r="OHK24" s="80"/>
      <c r="OHL24" s="80"/>
      <c r="OHM24" s="76"/>
      <c r="OHN24" s="76"/>
      <c r="OHO24" s="76"/>
      <c r="OHP24" s="76"/>
      <c r="OHQ24" s="80"/>
      <c r="OHR24" s="80"/>
      <c r="OHS24" s="76"/>
      <c r="OHT24" s="80"/>
      <c r="OHU24" s="76"/>
      <c r="OHV24" s="80"/>
      <c r="OHW24" s="80"/>
      <c r="OHX24" s="76"/>
      <c r="OHY24" s="76"/>
      <c r="OHZ24" s="76"/>
      <c r="OIA24" s="76"/>
      <c r="OIB24" s="80"/>
      <c r="OIC24" s="80"/>
      <c r="OID24" s="76"/>
      <c r="OIE24" s="80"/>
      <c r="OIF24" s="76"/>
      <c r="OIG24" s="80"/>
      <c r="OIH24" s="80"/>
      <c r="OII24" s="76"/>
      <c r="OIJ24" s="76"/>
      <c r="OIK24" s="76"/>
      <c r="OIL24" s="76"/>
      <c r="OIM24" s="80"/>
      <c r="OIN24" s="80"/>
      <c r="OIO24" s="76"/>
      <c r="OIP24" s="80"/>
      <c r="OIQ24" s="76"/>
      <c r="OIR24" s="80"/>
      <c r="OIS24" s="80"/>
      <c r="OIT24" s="76"/>
      <c r="OIU24" s="76"/>
      <c r="OIV24" s="76"/>
      <c r="OIW24" s="76"/>
      <c r="OIX24" s="80"/>
      <c r="OIY24" s="80"/>
      <c r="OIZ24" s="76"/>
      <c r="OJA24" s="80"/>
      <c r="OJB24" s="76"/>
      <c r="OJC24" s="80"/>
      <c r="OJD24" s="80"/>
      <c r="OJE24" s="76"/>
      <c r="OJF24" s="76"/>
      <c r="OJG24" s="76"/>
      <c r="OJH24" s="76"/>
      <c r="OJI24" s="80"/>
      <c r="OJJ24" s="80"/>
      <c r="OJK24" s="76"/>
      <c r="OJL24" s="80"/>
      <c r="OJM24" s="76"/>
      <c r="OJN24" s="80"/>
      <c r="OJO24" s="80"/>
      <c r="OJP24" s="76"/>
      <c r="OJQ24" s="76"/>
      <c r="OJR24" s="76"/>
      <c r="OJS24" s="76"/>
      <c r="OJT24" s="80"/>
      <c r="OJU24" s="80"/>
      <c r="OJV24" s="76"/>
      <c r="OJW24" s="80"/>
      <c r="OJX24" s="76"/>
      <c r="OJY24" s="80"/>
      <c r="OJZ24" s="80"/>
      <c r="OKA24" s="76"/>
      <c r="OKB24" s="76"/>
      <c r="OKC24" s="76"/>
      <c r="OKD24" s="76"/>
      <c r="OKE24" s="80"/>
      <c r="OKF24" s="80"/>
      <c r="OKG24" s="76"/>
      <c r="OKH24" s="80"/>
      <c r="OKI24" s="76"/>
      <c r="OKJ24" s="80"/>
      <c r="OKK24" s="80"/>
      <c r="OKL24" s="76"/>
      <c r="OKM24" s="76"/>
      <c r="OKN24" s="76"/>
      <c r="OKO24" s="76"/>
      <c r="OKP24" s="80"/>
      <c r="OKQ24" s="80"/>
      <c r="OKR24" s="76"/>
      <c r="OKS24" s="80"/>
      <c r="OKT24" s="76"/>
      <c r="OKU24" s="80"/>
      <c r="OKV24" s="80"/>
      <c r="OKW24" s="76"/>
      <c r="OKX24" s="76"/>
      <c r="OKY24" s="76"/>
      <c r="OKZ24" s="76"/>
      <c r="OLA24" s="80"/>
      <c r="OLB24" s="80"/>
      <c r="OLC24" s="76"/>
      <c r="OLD24" s="80"/>
      <c r="OLE24" s="76"/>
      <c r="OLF24" s="80"/>
      <c r="OLG24" s="80"/>
      <c r="OLH24" s="76"/>
      <c r="OLI24" s="76"/>
      <c r="OLJ24" s="76"/>
      <c r="OLK24" s="76"/>
      <c r="OLL24" s="80"/>
      <c r="OLM24" s="80"/>
      <c r="OLN24" s="76"/>
      <c r="OLO24" s="80"/>
      <c r="OLP24" s="76"/>
      <c r="OLQ24" s="80"/>
      <c r="OLR24" s="80"/>
      <c r="OLS24" s="76"/>
      <c r="OLT24" s="76"/>
      <c r="OLU24" s="76"/>
      <c r="OLV24" s="76"/>
      <c r="OLW24" s="80"/>
      <c r="OLX24" s="80"/>
      <c r="OLY24" s="76"/>
      <c r="OLZ24" s="80"/>
      <c r="OMA24" s="76"/>
      <c r="OMB24" s="80"/>
      <c r="OMC24" s="80"/>
      <c r="OMD24" s="76"/>
      <c r="OME24" s="76"/>
      <c r="OMF24" s="76"/>
      <c r="OMG24" s="76"/>
      <c r="OMH24" s="80"/>
      <c r="OMI24" s="80"/>
      <c r="OMJ24" s="76"/>
      <c r="OMK24" s="80"/>
      <c r="OML24" s="76"/>
      <c r="OMM24" s="80"/>
      <c r="OMN24" s="80"/>
      <c r="OMO24" s="76"/>
      <c r="OMP24" s="76"/>
      <c r="OMQ24" s="76"/>
      <c r="OMR24" s="76"/>
      <c r="OMS24" s="80"/>
      <c r="OMT24" s="80"/>
      <c r="OMU24" s="76"/>
      <c r="OMV24" s="80"/>
      <c r="OMW24" s="76"/>
      <c r="OMX24" s="80"/>
      <c r="OMY24" s="80"/>
      <c r="OMZ24" s="76"/>
      <c r="ONA24" s="76"/>
      <c r="ONB24" s="76"/>
      <c r="ONC24" s="76"/>
      <c r="OND24" s="80"/>
      <c r="ONE24" s="80"/>
      <c r="ONF24" s="76"/>
      <c r="ONG24" s="80"/>
      <c r="ONH24" s="76"/>
      <c r="ONI24" s="80"/>
      <c r="ONJ24" s="80"/>
      <c r="ONK24" s="76"/>
      <c r="ONL24" s="76"/>
      <c r="ONM24" s="76"/>
      <c r="ONN24" s="76"/>
      <c r="ONO24" s="80"/>
      <c r="ONP24" s="80"/>
      <c r="ONQ24" s="76"/>
      <c r="ONR24" s="80"/>
      <c r="ONS24" s="76"/>
      <c r="ONT24" s="80"/>
      <c r="ONU24" s="80"/>
      <c r="ONV24" s="76"/>
      <c r="ONW24" s="76"/>
      <c r="ONX24" s="76"/>
      <c r="ONY24" s="76"/>
      <c r="ONZ24" s="80"/>
      <c r="OOA24" s="80"/>
      <c r="OOB24" s="76"/>
      <c r="OOC24" s="80"/>
      <c r="OOD24" s="76"/>
      <c r="OOE24" s="80"/>
      <c r="OOF24" s="80"/>
      <c r="OOG24" s="76"/>
      <c r="OOH24" s="76"/>
      <c r="OOI24" s="76"/>
      <c r="OOJ24" s="76"/>
      <c r="OOK24" s="80"/>
      <c r="OOL24" s="80"/>
      <c r="OOM24" s="76"/>
      <c r="OON24" s="80"/>
      <c r="OOO24" s="76"/>
      <c r="OOP24" s="80"/>
      <c r="OOQ24" s="80"/>
      <c r="OOR24" s="76"/>
      <c r="OOS24" s="76"/>
      <c r="OOT24" s="76"/>
      <c r="OOU24" s="76"/>
      <c r="OOV24" s="80"/>
      <c r="OOW24" s="80"/>
      <c r="OOX24" s="76"/>
      <c r="OOY24" s="80"/>
      <c r="OOZ24" s="76"/>
      <c r="OPA24" s="80"/>
      <c r="OPB24" s="80"/>
      <c r="OPC24" s="76"/>
      <c r="OPD24" s="76"/>
      <c r="OPE24" s="76"/>
      <c r="OPF24" s="76"/>
      <c r="OPG24" s="80"/>
      <c r="OPH24" s="80"/>
      <c r="OPI24" s="76"/>
      <c r="OPJ24" s="80"/>
      <c r="OPK24" s="76"/>
      <c r="OPL24" s="80"/>
      <c r="OPM24" s="80"/>
      <c r="OPN24" s="76"/>
      <c r="OPO24" s="76"/>
      <c r="OPP24" s="76"/>
      <c r="OPQ24" s="76"/>
      <c r="OPR24" s="80"/>
      <c r="OPS24" s="80"/>
      <c r="OPT24" s="76"/>
      <c r="OPU24" s="80"/>
      <c r="OPV24" s="76"/>
      <c r="OPW24" s="80"/>
      <c r="OPX24" s="80"/>
      <c r="OPY24" s="76"/>
      <c r="OPZ24" s="76"/>
      <c r="OQA24" s="76"/>
      <c r="OQB24" s="76"/>
      <c r="OQC24" s="80"/>
      <c r="OQD24" s="80"/>
      <c r="OQE24" s="76"/>
      <c r="OQF24" s="80"/>
      <c r="OQG24" s="76"/>
      <c r="OQH24" s="80"/>
      <c r="OQI24" s="80"/>
      <c r="OQJ24" s="76"/>
      <c r="OQK24" s="76"/>
      <c r="OQL24" s="76"/>
      <c r="OQM24" s="76"/>
      <c r="OQN24" s="80"/>
      <c r="OQO24" s="80"/>
      <c r="OQP24" s="76"/>
      <c r="OQQ24" s="80"/>
      <c r="OQR24" s="76"/>
      <c r="OQS24" s="80"/>
      <c r="OQT24" s="80"/>
      <c r="OQU24" s="76"/>
      <c r="OQV24" s="76"/>
      <c r="OQW24" s="76"/>
      <c r="OQX24" s="76"/>
      <c r="OQY24" s="80"/>
      <c r="OQZ24" s="80"/>
      <c r="ORA24" s="76"/>
      <c r="ORB24" s="80"/>
      <c r="ORC24" s="76"/>
      <c r="ORD24" s="80"/>
      <c r="ORE24" s="80"/>
      <c r="ORF24" s="76"/>
      <c r="ORG24" s="76"/>
      <c r="ORH24" s="76"/>
      <c r="ORI24" s="76"/>
      <c r="ORJ24" s="80"/>
      <c r="ORK24" s="80"/>
      <c r="ORL24" s="76"/>
      <c r="ORM24" s="80"/>
      <c r="ORN24" s="76"/>
      <c r="ORO24" s="80"/>
      <c r="ORP24" s="80"/>
      <c r="ORQ24" s="76"/>
      <c r="ORR24" s="76"/>
      <c r="ORS24" s="76"/>
      <c r="ORT24" s="76"/>
      <c r="ORU24" s="80"/>
      <c r="ORV24" s="80"/>
      <c r="ORW24" s="76"/>
      <c r="ORX24" s="80"/>
      <c r="ORY24" s="76"/>
      <c r="ORZ24" s="80"/>
      <c r="OSA24" s="80"/>
      <c r="OSB24" s="76"/>
      <c r="OSC24" s="76"/>
      <c r="OSD24" s="76"/>
      <c r="OSE24" s="76"/>
      <c r="OSF24" s="80"/>
      <c r="OSG24" s="80"/>
      <c r="OSH24" s="76"/>
      <c r="OSI24" s="80"/>
      <c r="OSJ24" s="76"/>
      <c r="OSK24" s="80"/>
      <c r="OSL24" s="80"/>
      <c r="OSM24" s="76"/>
      <c r="OSN24" s="76"/>
      <c r="OSO24" s="76"/>
      <c r="OSP24" s="76"/>
      <c r="OSQ24" s="80"/>
      <c r="OSR24" s="80"/>
      <c r="OSS24" s="76"/>
      <c r="OST24" s="80"/>
      <c r="OSU24" s="76"/>
      <c r="OSV24" s="80"/>
      <c r="OSW24" s="80"/>
      <c r="OSX24" s="76"/>
      <c r="OSY24" s="76"/>
      <c r="OSZ24" s="76"/>
      <c r="OTA24" s="76"/>
      <c r="OTB24" s="80"/>
      <c r="OTC24" s="80"/>
      <c r="OTD24" s="76"/>
      <c r="OTE24" s="80"/>
      <c r="OTF24" s="76"/>
      <c r="OTG24" s="80"/>
      <c r="OTH24" s="80"/>
      <c r="OTI24" s="76"/>
      <c r="OTJ24" s="76"/>
      <c r="OTK24" s="76"/>
      <c r="OTL24" s="76"/>
      <c r="OTM24" s="80"/>
      <c r="OTN24" s="80"/>
      <c r="OTO24" s="76"/>
      <c r="OTP24" s="80"/>
      <c r="OTQ24" s="76"/>
      <c r="OTR24" s="80"/>
      <c r="OTS24" s="80"/>
      <c r="OTT24" s="76"/>
      <c r="OTU24" s="76"/>
      <c r="OTV24" s="76"/>
      <c r="OTW24" s="76"/>
      <c r="OTX24" s="80"/>
      <c r="OTY24" s="80"/>
      <c r="OTZ24" s="76"/>
      <c r="OUA24" s="80"/>
      <c r="OUB24" s="76"/>
      <c r="OUC24" s="80"/>
      <c r="OUD24" s="80"/>
      <c r="OUE24" s="76"/>
      <c r="OUF24" s="76"/>
      <c r="OUG24" s="76"/>
      <c r="OUH24" s="76"/>
      <c r="OUI24" s="80"/>
      <c r="OUJ24" s="80"/>
      <c r="OUK24" s="76"/>
      <c r="OUL24" s="80"/>
      <c r="OUM24" s="76"/>
      <c r="OUN24" s="80"/>
      <c r="OUO24" s="80"/>
      <c r="OUP24" s="76"/>
      <c r="OUQ24" s="76"/>
      <c r="OUR24" s="76"/>
      <c r="OUS24" s="76"/>
      <c r="OUT24" s="80"/>
      <c r="OUU24" s="80"/>
      <c r="OUV24" s="76"/>
      <c r="OUW24" s="80"/>
      <c r="OUX24" s="76"/>
      <c r="OUY24" s="80"/>
      <c r="OUZ24" s="80"/>
      <c r="OVA24" s="76"/>
      <c r="OVB24" s="76"/>
      <c r="OVC24" s="76"/>
      <c r="OVD24" s="76"/>
      <c r="OVE24" s="80"/>
      <c r="OVF24" s="80"/>
      <c r="OVG24" s="76"/>
      <c r="OVH24" s="80"/>
      <c r="OVI24" s="76"/>
      <c r="OVJ24" s="80"/>
      <c r="OVK24" s="80"/>
      <c r="OVL24" s="76"/>
      <c r="OVM24" s="76"/>
      <c r="OVN24" s="76"/>
      <c r="OVO24" s="76"/>
      <c r="OVP24" s="80"/>
      <c r="OVQ24" s="80"/>
      <c r="OVR24" s="76"/>
      <c r="OVS24" s="80"/>
      <c r="OVT24" s="76"/>
      <c r="OVU24" s="80"/>
      <c r="OVV24" s="80"/>
      <c r="OVW24" s="76"/>
      <c r="OVX24" s="76"/>
      <c r="OVY24" s="76"/>
      <c r="OVZ24" s="76"/>
      <c r="OWA24" s="80"/>
      <c r="OWB24" s="80"/>
      <c r="OWC24" s="76"/>
      <c r="OWD24" s="80"/>
      <c r="OWE24" s="76"/>
      <c r="OWF24" s="80"/>
      <c r="OWG24" s="80"/>
      <c r="OWH24" s="76"/>
      <c r="OWI24" s="76"/>
      <c r="OWJ24" s="76"/>
      <c r="OWK24" s="76"/>
      <c r="OWL24" s="80"/>
      <c r="OWM24" s="80"/>
      <c r="OWN24" s="76"/>
      <c r="OWO24" s="80"/>
      <c r="OWP24" s="76"/>
      <c r="OWQ24" s="80"/>
      <c r="OWR24" s="80"/>
      <c r="OWS24" s="76"/>
      <c r="OWT24" s="76"/>
      <c r="OWU24" s="76"/>
      <c r="OWV24" s="76"/>
      <c r="OWW24" s="80"/>
      <c r="OWX24" s="80"/>
      <c r="OWY24" s="76"/>
      <c r="OWZ24" s="80"/>
      <c r="OXA24" s="76"/>
      <c r="OXB24" s="80"/>
      <c r="OXC24" s="80"/>
      <c r="OXD24" s="76"/>
      <c r="OXE24" s="76"/>
      <c r="OXF24" s="76"/>
      <c r="OXG24" s="76"/>
      <c r="OXH24" s="80"/>
      <c r="OXI24" s="80"/>
      <c r="OXJ24" s="76"/>
      <c r="OXK24" s="80"/>
      <c r="OXL24" s="76"/>
      <c r="OXM24" s="80"/>
      <c r="OXN24" s="80"/>
      <c r="OXO24" s="76"/>
      <c r="OXP24" s="76"/>
      <c r="OXQ24" s="76"/>
      <c r="OXR24" s="76"/>
      <c r="OXS24" s="80"/>
      <c r="OXT24" s="80"/>
      <c r="OXU24" s="76"/>
      <c r="OXV24" s="80"/>
      <c r="OXW24" s="76"/>
      <c r="OXX24" s="80"/>
      <c r="OXY24" s="80"/>
      <c r="OXZ24" s="76"/>
      <c r="OYA24" s="76"/>
      <c r="OYB24" s="76"/>
      <c r="OYC24" s="76"/>
      <c r="OYD24" s="80"/>
      <c r="OYE24" s="80"/>
      <c r="OYF24" s="76"/>
      <c r="OYG24" s="80"/>
      <c r="OYH24" s="76"/>
      <c r="OYI24" s="80"/>
      <c r="OYJ24" s="80"/>
      <c r="OYK24" s="76"/>
      <c r="OYL24" s="76"/>
      <c r="OYM24" s="76"/>
      <c r="OYN24" s="76"/>
      <c r="OYO24" s="80"/>
      <c r="OYP24" s="80"/>
      <c r="OYQ24" s="76"/>
      <c r="OYR24" s="80"/>
      <c r="OYS24" s="76"/>
      <c r="OYT24" s="80"/>
      <c r="OYU24" s="80"/>
      <c r="OYV24" s="76"/>
      <c r="OYW24" s="76"/>
      <c r="OYX24" s="76"/>
      <c r="OYY24" s="76"/>
      <c r="OYZ24" s="80"/>
      <c r="OZA24" s="80"/>
      <c r="OZB24" s="76"/>
      <c r="OZC24" s="80"/>
      <c r="OZD24" s="76"/>
      <c r="OZE24" s="80"/>
      <c r="OZF24" s="80"/>
      <c r="OZG24" s="76"/>
      <c r="OZH24" s="76"/>
      <c r="OZI24" s="76"/>
      <c r="OZJ24" s="76"/>
      <c r="OZK24" s="80"/>
      <c r="OZL24" s="80"/>
      <c r="OZM24" s="76"/>
      <c r="OZN24" s="80"/>
      <c r="OZO24" s="76"/>
      <c r="OZP24" s="80"/>
      <c r="OZQ24" s="80"/>
      <c r="OZR24" s="76"/>
      <c r="OZS24" s="76"/>
      <c r="OZT24" s="76"/>
      <c r="OZU24" s="76"/>
      <c r="OZV24" s="80"/>
      <c r="OZW24" s="80"/>
      <c r="OZX24" s="76"/>
      <c r="OZY24" s="80"/>
      <c r="OZZ24" s="76"/>
      <c r="PAA24" s="80"/>
      <c r="PAB24" s="80"/>
      <c r="PAC24" s="76"/>
      <c r="PAD24" s="76"/>
      <c r="PAE24" s="76"/>
      <c r="PAF24" s="76"/>
      <c r="PAG24" s="80"/>
      <c r="PAH24" s="80"/>
      <c r="PAI24" s="76"/>
      <c r="PAJ24" s="80"/>
      <c r="PAK24" s="76"/>
      <c r="PAL24" s="80"/>
      <c r="PAM24" s="80"/>
      <c r="PAN24" s="76"/>
      <c r="PAO24" s="76"/>
      <c r="PAP24" s="76"/>
      <c r="PAQ24" s="76"/>
      <c r="PAR24" s="80"/>
      <c r="PAS24" s="80"/>
      <c r="PAT24" s="76"/>
      <c r="PAU24" s="80"/>
      <c r="PAV24" s="76"/>
      <c r="PAW24" s="80"/>
      <c r="PAX24" s="80"/>
      <c r="PAY24" s="76"/>
      <c r="PAZ24" s="76"/>
      <c r="PBA24" s="76"/>
      <c r="PBB24" s="76"/>
      <c r="PBC24" s="80"/>
      <c r="PBD24" s="80"/>
      <c r="PBE24" s="76"/>
      <c r="PBF24" s="80"/>
      <c r="PBG24" s="76"/>
      <c r="PBH24" s="80"/>
      <c r="PBI24" s="80"/>
      <c r="PBJ24" s="76"/>
      <c r="PBK24" s="76"/>
      <c r="PBL24" s="76"/>
      <c r="PBM24" s="76"/>
      <c r="PBN24" s="80"/>
      <c r="PBO24" s="80"/>
      <c r="PBP24" s="76"/>
      <c r="PBQ24" s="80"/>
      <c r="PBR24" s="76"/>
      <c r="PBS24" s="80"/>
      <c r="PBT24" s="80"/>
      <c r="PBU24" s="76"/>
      <c r="PBV24" s="76"/>
      <c r="PBW24" s="76"/>
      <c r="PBX24" s="76"/>
      <c r="PBY24" s="80"/>
      <c r="PBZ24" s="80"/>
      <c r="PCA24" s="76"/>
      <c r="PCB24" s="80"/>
      <c r="PCC24" s="76"/>
      <c r="PCD24" s="80"/>
      <c r="PCE24" s="80"/>
      <c r="PCF24" s="76"/>
      <c r="PCG24" s="76"/>
      <c r="PCH24" s="76"/>
      <c r="PCI24" s="76"/>
      <c r="PCJ24" s="80"/>
      <c r="PCK24" s="80"/>
      <c r="PCL24" s="76"/>
      <c r="PCM24" s="80"/>
      <c r="PCN24" s="76"/>
      <c r="PCO24" s="80"/>
      <c r="PCP24" s="80"/>
      <c r="PCQ24" s="76"/>
      <c r="PCR24" s="76"/>
      <c r="PCS24" s="76"/>
      <c r="PCT24" s="76"/>
      <c r="PCU24" s="80"/>
      <c r="PCV24" s="80"/>
      <c r="PCW24" s="76"/>
      <c r="PCX24" s="80"/>
      <c r="PCY24" s="76"/>
      <c r="PCZ24" s="80"/>
      <c r="PDA24" s="80"/>
      <c r="PDB24" s="76"/>
      <c r="PDC24" s="76"/>
      <c r="PDD24" s="76"/>
      <c r="PDE24" s="76"/>
      <c r="PDF24" s="80"/>
      <c r="PDG24" s="80"/>
      <c r="PDH24" s="76"/>
      <c r="PDI24" s="80"/>
      <c r="PDJ24" s="76"/>
      <c r="PDK24" s="80"/>
      <c r="PDL24" s="80"/>
      <c r="PDM24" s="76"/>
      <c r="PDN24" s="76"/>
      <c r="PDO24" s="76"/>
      <c r="PDP24" s="76"/>
      <c r="PDQ24" s="80"/>
      <c r="PDR24" s="80"/>
      <c r="PDS24" s="76"/>
      <c r="PDT24" s="80"/>
      <c r="PDU24" s="76"/>
      <c r="PDV24" s="80"/>
      <c r="PDW24" s="80"/>
      <c r="PDX24" s="76"/>
      <c r="PDY24" s="76"/>
      <c r="PDZ24" s="76"/>
      <c r="PEA24" s="76"/>
      <c r="PEB24" s="80"/>
      <c r="PEC24" s="80"/>
      <c r="PED24" s="76"/>
      <c r="PEE24" s="80"/>
      <c r="PEF24" s="76"/>
      <c r="PEG24" s="80"/>
      <c r="PEH24" s="80"/>
      <c r="PEI24" s="76"/>
      <c r="PEJ24" s="76"/>
      <c r="PEK24" s="76"/>
      <c r="PEL24" s="76"/>
      <c r="PEM24" s="80"/>
      <c r="PEN24" s="80"/>
      <c r="PEO24" s="76"/>
      <c r="PEP24" s="80"/>
      <c r="PEQ24" s="76"/>
      <c r="PER24" s="80"/>
      <c r="PES24" s="80"/>
      <c r="PET24" s="76"/>
      <c r="PEU24" s="76"/>
      <c r="PEV24" s="76"/>
      <c r="PEW24" s="76"/>
      <c r="PEX24" s="80"/>
      <c r="PEY24" s="80"/>
      <c r="PEZ24" s="76"/>
      <c r="PFA24" s="80"/>
      <c r="PFB24" s="76"/>
      <c r="PFC24" s="80"/>
      <c r="PFD24" s="80"/>
      <c r="PFE24" s="76"/>
      <c r="PFF24" s="76"/>
      <c r="PFG24" s="76"/>
      <c r="PFH24" s="76"/>
      <c r="PFI24" s="80"/>
      <c r="PFJ24" s="80"/>
      <c r="PFK24" s="76"/>
      <c r="PFL24" s="80"/>
      <c r="PFM24" s="76"/>
      <c r="PFN24" s="80"/>
      <c r="PFO24" s="80"/>
      <c r="PFP24" s="76"/>
      <c r="PFQ24" s="76"/>
      <c r="PFR24" s="76"/>
      <c r="PFS24" s="76"/>
      <c r="PFT24" s="80"/>
      <c r="PFU24" s="80"/>
      <c r="PFV24" s="76"/>
      <c r="PFW24" s="80"/>
      <c r="PFX24" s="76"/>
      <c r="PFY24" s="80"/>
      <c r="PFZ24" s="80"/>
      <c r="PGA24" s="76"/>
      <c r="PGB24" s="76"/>
      <c r="PGC24" s="76"/>
      <c r="PGD24" s="76"/>
      <c r="PGE24" s="80"/>
      <c r="PGF24" s="80"/>
      <c r="PGG24" s="76"/>
      <c r="PGH24" s="80"/>
      <c r="PGI24" s="76"/>
      <c r="PGJ24" s="80"/>
      <c r="PGK24" s="80"/>
      <c r="PGL24" s="76"/>
      <c r="PGM24" s="76"/>
      <c r="PGN24" s="76"/>
      <c r="PGO24" s="76"/>
      <c r="PGP24" s="80"/>
      <c r="PGQ24" s="80"/>
      <c r="PGR24" s="76"/>
      <c r="PGS24" s="80"/>
      <c r="PGT24" s="76"/>
      <c r="PGU24" s="80"/>
      <c r="PGV24" s="80"/>
      <c r="PGW24" s="76"/>
      <c r="PGX24" s="76"/>
      <c r="PGY24" s="76"/>
      <c r="PGZ24" s="76"/>
      <c r="PHA24" s="80"/>
      <c r="PHB24" s="80"/>
      <c r="PHC24" s="76"/>
      <c r="PHD24" s="80"/>
      <c r="PHE24" s="76"/>
      <c r="PHF24" s="80"/>
      <c r="PHG24" s="80"/>
      <c r="PHH24" s="76"/>
      <c r="PHI24" s="76"/>
      <c r="PHJ24" s="76"/>
      <c r="PHK24" s="76"/>
      <c r="PHL24" s="80"/>
      <c r="PHM24" s="80"/>
      <c r="PHN24" s="76"/>
      <c r="PHO24" s="80"/>
      <c r="PHP24" s="76"/>
      <c r="PHQ24" s="80"/>
      <c r="PHR24" s="80"/>
      <c r="PHS24" s="76"/>
      <c r="PHT24" s="76"/>
      <c r="PHU24" s="76"/>
      <c r="PHV24" s="76"/>
      <c r="PHW24" s="80"/>
      <c r="PHX24" s="80"/>
      <c r="PHY24" s="76"/>
      <c r="PHZ24" s="80"/>
      <c r="PIA24" s="76"/>
      <c r="PIB24" s="80"/>
      <c r="PIC24" s="80"/>
      <c r="PID24" s="76"/>
      <c r="PIE24" s="76"/>
      <c r="PIF24" s="76"/>
      <c r="PIG24" s="76"/>
      <c r="PIH24" s="80"/>
      <c r="PII24" s="80"/>
      <c r="PIJ24" s="76"/>
      <c r="PIK24" s="80"/>
      <c r="PIL24" s="76"/>
      <c r="PIM24" s="80"/>
      <c r="PIN24" s="80"/>
      <c r="PIO24" s="76"/>
      <c r="PIP24" s="76"/>
      <c r="PIQ24" s="76"/>
      <c r="PIR24" s="76"/>
      <c r="PIS24" s="80"/>
      <c r="PIT24" s="80"/>
      <c r="PIU24" s="76"/>
      <c r="PIV24" s="80"/>
      <c r="PIW24" s="76"/>
      <c r="PIX24" s="80"/>
      <c r="PIY24" s="80"/>
      <c r="PIZ24" s="76"/>
      <c r="PJA24" s="76"/>
      <c r="PJB24" s="76"/>
      <c r="PJC24" s="76"/>
      <c r="PJD24" s="80"/>
      <c r="PJE24" s="80"/>
      <c r="PJF24" s="76"/>
      <c r="PJG24" s="80"/>
      <c r="PJH24" s="76"/>
      <c r="PJI24" s="80"/>
      <c r="PJJ24" s="80"/>
      <c r="PJK24" s="76"/>
      <c r="PJL24" s="76"/>
      <c r="PJM24" s="76"/>
      <c r="PJN24" s="76"/>
      <c r="PJO24" s="80"/>
      <c r="PJP24" s="80"/>
      <c r="PJQ24" s="76"/>
      <c r="PJR24" s="80"/>
      <c r="PJS24" s="76"/>
      <c r="PJT24" s="80"/>
      <c r="PJU24" s="80"/>
      <c r="PJV24" s="76"/>
      <c r="PJW24" s="76"/>
      <c r="PJX24" s="76"/>
      <c r="PJY24" s="76"/>
      <c r="PJZ24" s="80"/>
      <c r="PKA24" s="80"/>
      <c r="PKB24" s="76"/>
      <c r="PKC24" s="80"/>
      <c r="PKD24" s="76"/>
      <c r="PKE24" s="80"/>
      <c r="PKF24" s="80"/>
      <c r="PKG24" s="76"/>
      <c r="PKH24" s="76"/>
      <c r="PKI24" s="76"/>
      <c r="PKJ24" s="76"/>
      <c r="PKK24" s="80"/>
      <c r="PKL24" s="80"/>
      <c r="PKM24" s="76"/>
      <c r="PKN24" s="80"/>
      <c r="PKO24" s="76"/>
      <c r="PKP24" s="80"/>
      <c r="PKQ24" s="80"/>
      <c r="PKR24" s="76"/>
      <c r="PKS24" s="76"/>
      <c r="PKT24" s="76"/>
      <c r="PKU24" s="76"/>
      <c r="PKV24" s="80"/>
      <c r="PKW24" s="80"/>
      <c r="PKX24" s="76"/>
      <c r="PKY24" s="80"/>
      <c r="PKZ24" s="76"/>
      <c r="PLA24" s="80"/>
      <c r="PLB24" s="80"/>
      <c r="PLC24" s="76"/>
      <c r="PLD24" s="76"/>
      <c r="PLE24" s="76"/>
      <c r="PLF24" s="76"/>
      <c r="PLG24" s="80"/>
      <c r="PLH24" s="80"/>
      <c r="PLI24" s="76"/>
      <c r="PLJ24" s="80"/>
      <c r="PLK24" s="76"/>
      <c r="PLL24" s="80"/>
      <c r="PLM24" s="80"/>
      <c r="PLN24" s="76"/>
      <c r="PLO24" s="76"/>
      <c r="PLP24" s="76"/>
      <c r="PLQ24" s="76"/>
      <c r="PLR24" s="80"/>
      <c r="PLS24" s="80"/>
      <c r="PLT24" s="76"/>
      <c r="PLU24" s="80"/>
      <c r="PLV24" s="76"/>
      <c r="PLW24" s="80"/>
      <c r="PLX24" s="80"/>
      <c r="PLY24" s="76"/>
      <c r="PLZ24" s="76"/>
      <c r="PMA24" s="76"/>
      <c r="PMB24" s="76"/>
      <c r="PMC24" s="80"/>
      <c r="PMD24" s="80"/>
      <c r="PME24" s="76"/>
      <c r="PMF24" s="80"/>
      <c r="PMG24" s="76"/>
      <c r="PMH24" s="80"/>
      <c r="PMI24" s="80"/>
      <c r="PMJ24" s="76"/>
      <c r="PMK24" s="76"/>
      <c r="PML24" s="76"/>
      <c r="PMM24" s="76"/>
      <c r="PMN24" s="80"/>
      <c r="PMO24" s="80"/>
      <c r="PMP24" s="76"/>
      <c r="PMQ24" s="80"/>
      <c r="PMR24" s="76"/>
      <c r="PMS24" s="80"/>
      <c r="PMT24" s="80"/>
      <c r="PMU24" s="76"/>
      <c r="PMV24" s="76"/>
      <c r="PMW24" s="76"/>
      <c r="PMX24" s="76"/>
      <c r="PMY24" s="80"/>
      <c r="PMZ24" s="80"/>
      <c r="PNA24" s="76"/>
      <c r="PNB24" s="80"/>
      <c r="PNC24" s="76"/>
      <c r="PND24" s="80"/>
      <c r="PNE24" s="80"/>
      <c r="PNF24" s="76"/>
      <c r="PNG24" s="76"/>
      <c r="PNH24" s="76"/>
      <c r="PNI24" s="76"/>
      <c r="PNJ24" s="80"/>
      <c r="PNK24" s="80"/>
      <c r="PNL24" s="76"/>
      <c r="PNM24" s="80"/>
      <c r="PNN24" s="76"/>
      <c r="PNO24" s="80"/>
      <c r="PNP24" s="80"/>
      <c r="PNQ24" s="76"/>
      <c r="PNR24" s="76"/>
      <c r="PNS24" s="76"/>
      <c r="PNT24" s="76"/>
      <c r="PNU24" s="80"/>
      <c r="PNV24" s="80"/>
      <c r="PNW24" s="76"/>
      <c r="PNX24" s="80"/>
      <c r="PNY24" s="76"/>
      <c r="PNZ24" s="80"/>
      <c r="POA24" s="80"/>
      <c r="POB24" s="76"/>
      <c r="POC24" s="76"/>
      <c r="POD24" s="76"/>
      <c r="POE24" s="76"/>
      <c r="POF24" s="80"/>
      <c r="POG24" s="80"/>
      <c r="POH24" s="76"/>
      <c r="POI24" s="80"/>
      <c r="POJ24" s="76"/>
      <c r="POK24" s="80"/>
      <c r="POL24" s="80"/>
      <c r="POM24" s="76"/>
      <c r="PON24" s="76"/>
      <c r="POO24" s="76"/>
      <c r="POP24" s="76"/>
      <c r="POQ24" s="80"/>
      <c r="POR24" s="80"/>
      <c r="POS24" s="76"/>
      <c r="POT24" s="80"/>
      <c r="POU24" s="76"/>
      <c r="POV24" s="80"/>
      <c r="POW24" s="80"/>
      <c r="POX24" s="76"/>
      <c r="POY24" s="76"/>
      <c r="POZ24" s="76"/>
      <c r="PPA24" s="76"/>
      <c r="PPB24" s="80"/>
      <c r="PPC24" s="80"/>
      <c r="PPD24" s="76"/>
      <c r="PPE24" s="80"/>
      <c r="PPF24" s="76"/>
      <c r="PPG24" s="80"/>
      <c r="PPH24" s="80"/>
      <c r="PPI24" s="76"/>
      <c r="PPJ24" s="76"/>
      <c r="PPK24" s="76"/>
      <c r="PPL24" s="76"/>
      <c r="PPM24" s="80"/>
      <c r="PPN24" s="80"/>
      <c r="PPO24" s="76"/>
      <c r="PPP24" s="80"/>
      <c r="PPQ24" s="76"/>
      <c r="PPR24" s="80"/>
      <c r="PPS24" s="80"/>
      <c r="PPT24" s="76"/>
      <c r="PPU24" s="76"/>
      <c r="PPV24" s="76"/>
      <c r="PPW24" s="76"/>
      <c r="PPX24" s="80"/>
      <c r="PPY24" s="80"/>
      <c r="PPZ24" s="76"/>
      <c r="PQA24" s="80"/>
      <c r="PQB24" s="76"/>
      <c r="PQC24" s="80"/>
      <c r="PQD24" s="80"/>
      <c r="PQE24" s="76"/>
      <c r="PQF24" s="76"/>
      <c r="PQG24" s="76"/>
      <c r="PQH24" s="76"/>
      <c r="PQI24" s="80"/>
      <c r="PQJ24" s="80"/>
      <c r="PQK24" s="76"/>
      <c r="PQL24" s="80"/>
      <c r="PQM24" s="76"/>
      <c r="PQN24" s="80"/>
      <c r="PQO24" s="80"/>
      <c r="PQP24" s="76"/>
      <c r="PQQ24" s="76"/>
      <c r="PQR24" s="76"/>
      <c r="PQS24" s="76"/>
      <c r="PQT24" s="80"/>
      <c r="PQU24" s="80"/>
      <c r="PQV24" s="76"/>
      <c r="PQW24" s="80"/>
      <c r="PQX24" s="76"/>
      <c r="PQY24" s="80"/>
      <c r="PQZ24" s="80"/>
      <c r="PRA24" s="76"/>
      <c r="PRB24" s="76"/>
      <c r="PRC24" s="76"/>
      <c r="PRD24" s="76"/>
      <c r="PRE24" s="80"/>
      <c r="PRF24" s="80"/>
      <c r="PRG24" s="76"/>
      <c r="PRH24" s="80"/>
      <c r="PRI24" s="76"/>
      <c r="PRJ24" s="80"/>
      <c r="PRK24" s="80"/>
      <c r="PRL24" s="76"/>
      <c r="PRM24" s="76"/>
      <c r="PRN24" s="76"/>
      <c r="PRO24" s="76"/>
      <c r="PRP24" s="80"/>
      <c r="PRQ24" s="80"/>
      <c r="PRR24" s="76"/>
      <c r="PRS24" s="80"/>
      <c r="PRT24" s="76"/>
      <c r="PRU24" s="80"/>
      <c r="PRV24" s="80"/>
      <c r="PRW24" s="76"/>
      <c r="PRX24" s="76"/>
      <c r="PRY24" s="76"/>
      <c r="PRZ24" s="76"/>
      <c r="PSA24" s="80"/>
      <c r="PSB24" s="80"/>
      <c r="PSC24" s="76"/>
      <c r="PSD24" s="80"/>
      <c r="PSE24" s="76"/>
      <c r="PSF24" s="80"/>
      <c r="PSG24" s="80"/>
      <c r="PSH24" s="76"/>
      <c r="PSI24" s="76"/>
      <c r="PSJ24" s="76"/>
      <c r="PSK24" s="76"/>
      <c r="PSL24" s="80"/>
      <c r="PSM24" s="80"/>
      <c r="PSN24" s="76"/>
      <c r="PSO24" s="80"/>
      <c r="PSP24" s="76"/>
      <c r="PSQ24" s="80"/>
      <c r="PSR24" s="80"/>
      <c r="PSS24" s="76"/>
      <c r="PST24" s="76"/>
      <c r="PSU24" s="76"/>
      <c r="PSV24" s="76"/>
      <c r="PSW24" s="80"/>
      <c r="PSX24" s="80"/>
      <c r="PSY24" s="76"/>
      <c r="PSZ24" s="80"/>
      <c r="PTA24" s="76"/>
      <c r="PTB24" s="80"/>
      <c r="PTC24" s="80"/>
      <c r="PTD24" s="76"/>
      <c r="PTE24" s="76"/>
      <c r="PTF24" s="76"/>
      <c r="PTG24" s="76"/>
      <c r="PTH24" s="80"/>
      <c r="PTI24" s="80"/>
      <c r="PTJ24" s="76"/>
      <c r="PTK24" s="80"/>
      <c r="PTL24" s="76"/>
      <c r="PTM24" s="80"/>
      <c r="PTN24" s="80"/>
      <c r="PTO24" s="76"/>
      <c r="PTP24" s="76"/>
      <c r="PTQ24" s="76"/>
      <c r="PTR24" s="76"/>
      <c r="PTS24" s="80"/>
      <c r="PTT24" s="80"/>
      <c r="PTU24" s="76"/>
      <c r="PTV24" s="80"/>
      <c r="PTW24" s="76"/>
      <c r="PTX24" s="80"/>
      <c r="PTY24" s="80"/>
      <c r="PTZ24" s="76"/>
      <c r="PUA24" s="76"/>
      <c r="PUB24" s="76"/>
      <c r="PUC24" s="76"/>
      <c r="PUD24" s="80"/>
      <c r="PUE24" s="80"/>
      <c r="PUF24" s="76"/>
      <c r="PUG24" s="80"/>
      <c r="PUH24" s="76"/>
      <c r="PUI24" s="80"/>
      <c r="PUJ24" s="80"/>
      <c r="PUK24" s="76"/>
      <c r="PUL24" s="76"/>
      <c r="PUM24" s="76"/>
      <c r="PUN24" s="76"/>
      <c r="PUO24" s="80"/>
      <c r="PUP24" s="80"/>
      <c r="PUQ24" s="76"/>
      <c r="PUR24" s="80"/>
      <c r="PUS24" s="76"/>
      <c r="PUT24" s="80"/>
      <c r="PUU24" s="80"/>
      <c r="PUV24" s="76"/>
      <c r="PUW24" s="76"/>
      <c r="PUX24" s="76"/>
      <c r="PUY24" s="76"/>
      <c r="PUZ24" s="80"/>
      <c r="PVA24" s="80"/>
      <c r="PVB24" s="76"/>
      <c r="PVC24" s="80"/>
      <c r="PVD24" s="76"/>
      <c r="PVE24" s="80"/>
      <c r="PVF24" s="80"/>
      <c r="PVG24" s="76"/>
      <c r="PVH24" s="76"/>
      <c r="PVI24" s="76"/>
      <c r="PVJ24" s="76"/>
      <c r="PVK24" s="80"/>
      <c r="PVL24" s="80"/>
      <c r="PVM24" s="76"/>
      <c r="PVN24" s="80"/>
      <c r="PVO24" s="76"/>
      <c r="PVP24" s="80"/>
      <c r="PVQ24" s="80"/>
      <c r="PVR24" s="76"/>
      <c r="PVS24" s="76"/>
      <c r="PVT24" s="76"/>
      <c r="PVU24" s="76"/>
      <c r="PVV24" s="80"/>
      <c r="PVW24" s="80"/>
      <c r="PVX24" s="76"/>
      <c r="PVY24" s="80"/>
      <c r="PVZ24" s="76"/>
      <c r="PWA24" s="80"/>
      <c r="PWB24" s="80"/>
      <c r="PWC24" s="76"/>
      <c r="PWD24" s="76"/>
      <c r="PWE24" s="76"/>
      <c r="PWF24" s="76"/>
      <c r="PWG24" s="80"/>
      <c r="PWH24" s="80"/>
      <c r="PWI24" s="76"/>
      <c r="PWJ24" s="80"/>
      <c r="PWK24" s="76"/>
      <c r="PWL24" s="80"/>
      <c r="PWM24" s="80"/>
      <c r="PWN24" s="76"/>
      <c r="PWO24" s="76"/>
      <c r="PWP24" s="76"/>
      <c r="PWQ24" s="76"/>
      <c r="PWR24" s="80"/>
      <c r="PWS24" s="80"/>
      <c r="PWT24" s="76"/>
      <c r="PWU24" s="80"/>
      <c r="PWV24" s="76"/>
      <c r="PWW24" s="80"/>
      <c r="PWX24" s="80"/>
      <c r="PWY24" s="76"/>
      <c r="PWZ24" s="76"/>
      <c r="PXA24" s="76"/>
      <c r="PXB24" s="76"/>
      <c r="PXC24" s="80"/>
      <c r="PXD24" s="80"/>
      <c r="PXE24" s="76"/>
      <c r="PXF24" s="80"/>
      <c r="PXG24" s="76"/>
      <c r="PXH24" s="80"/>
      <c r="PXI24" s="80"/>
      <c r="PXJ24" s="76"/>
      <c r="PXK24" s="76"/>
      <c r="PXL24" s="76"/>
      <c r="PXM24" s="76"/>
      <c r="PXN24" s="80"/>
      <c r="PXO24" s="80"/>
      <c r="PXP24" s="76"/>
      <c r="PXQ24" s="80"/>
      <c r="PXR24" s="76"/>
      <c r="PXS24" s="80"/>
      <c r="PXT24" s="80"/>
      <c r="PXU24" s="76"/>
      <c r="PXV24" s="76"/>
      <c r="PXW24" s="76"/>
      <c r="PXX24" s="76"/>
      <c r="PXY24" s="80"/>
      <c r="PXZ24" s="80"/>
      <c r="PYA24" s="76"/>
      <c r="PYB24" s="80"/>
      <c r="PYC24" s="76"/>
      <c r="PYD24" s="80"/>
      <c r="PYE24" s="80"/>
      <c r="PYF24" s="76"/>
      <c r="PYG24" s="76"/>
      <c r="PYH24" s="76"/>
      <c r="PYI24" s="76"/>
      <c r="PYJ24" s="80"/>
      <c r="PYK24" s="80"/>
      <c r="PYL24" s="76"/>
      <c r="PYM24" s="80"/>
      <c r="PYN24" s="76"/>
      <c r="PYO24" s="80"/>
      <c r="PYP24" s="80"/>
      <c r="PYQ24" s="76"/>
      <c r="PYR24" s="76"/>
      <c r="PYS24" s="76"/>
      <c r="PYT24" s="76"/>
      <c r="PYU24" s="80"/>
      <c r="PYV24" s="80"/>
      <c r="PYW24" s="76"/>
      <c r="PYX24" s="80"/>
      <c r="PYY24" s="76"/>
      <c r="PYZ24" s="80"/>
      <c r="PZA24" s="80"/>
      <c r="PZB24" s="76"/>
      <c r="PZC24" s="76"/>
      <c r="PZD24" s="76"/>
      <c r="PZE24" s="76"/>
      <c r="PZF24" s="80"/>
      <c r="PZG24" s="80"/>
      <c r="PZH24" s="76"/>
      <c r="PZI24" s="80"/>
      <c r="PZJ24" s="76"/>
      <c r="PZK24" s="80"/>
      <c r="PZL24" s="80"/>
      <c r="PZM24" s="76"/>
      <c r="PZN24" s="76"/>
      <c r="PZO24" s="76"/>
      <c r="PZP24" s="76"/>
      <c r="PZQ24" s="80"/>
      <c r="PZR24" s="80"/>
      <c r="PZS24" s="76"/>
      <c r="PZT24" s="80"/>
      <c r="PZU24" s="76"/>
      <c r="PZV24" s="80"/>
      <c r="PZW24" s="80"/>
      <c r="PZX24" s="76"/>
      <c r="PZY24" s="76"/>
      <c r="PZZ24" s="76"/>
      <c r="QAA24" s="76"/>
      <c r="QAB24" s="80"/>
      <c r="QAC24" s="80"/>
      <c r="QAD24" s="76"/>
      <c r="QAE24" s="80"/>
      <c r="QAF24" s="76"/>
      <c r="QAG24" s="80"/>
      <c r="QAH24" s="80"/>
      <c r="QAI24" s="76"/>
      <c r="QAJ24" s="76"/>
      <c r="QAK24" s="76"/>
      <c r="QAL24" s="76"/>
      <c r="QAM24" s="80"/>
      <c r="QAN24" s="80"/>
      <c r="QAO24" s="76"/>
      <c r="QAP24" s="80"/>
      <c r="QAQ24" s="76"/>
      <c r="QAR24" s="80"/>
      <c r="QAS24" s="80"/>
      <c r="QAT24" s="76"/>
      <c r="QAU24" s="76"/>
      <c r="QAV24" s="76"/>
      <c r="QAW24" s="76"/>
      <c r="QAX24" s="80"/>
      <c r="QAY24" s="80"/>
      <c r="QAZ24" s="76"/>
      <c r="QBA24" s="80"/>
      <c r="QBB24" s="76"/>
      <c r="QBC24" s="80"/>
      <c r="QBD24" s="80"/>
      <c r="QBE24" s="76"/>
      <c r="QBF24" s="76"/>
      <c r="QBG24" s="76"/>
      <c r="QBH24" s="76"/>
      <c r="QBI24" s="80"/>
      <c r="QBJ24" s="80"/>
      <c r="QBK24" s="76"/>
      <c r="QBL24" s="80"/>
      <c r="QBM24" s="76"/>
      <c r="QBN24" s="80"/>
      <c r="QBO24" s="80"/>
      <c r="QBP24" s="76"/>
      <c r="QBQ24" s="76"/>
      <c r="QBR24" s="76"/>
      <c r="QBS24" s="76"/>
      <c r="QBT24" s="80"/>
      <c r="QBU24" s="80"/>
      <c r="QBV24" s="76"/>
      <c r="QBW24" s="80"/>
      <c r="QBX24" s="76"/>
      <c r="QBY24" s="80"/>
      <c r="QBZ24" s="80"/>
      <c r="QCA24" s="76"/>
      <c r="QCB24" s="76"/>
      <c r="QCC24" s="76"/>
      <c r="QCD24" s="76"/>
      <c r="QCE24" s="80"/>
      <c r="QCF24" s="80"/>
      <c r="QCG24" s="76"/>
      <c r="QCH24" s="80"/>
      <c r="QCI24" s="76"/>
      <c r="QCJ24" s="80"/>
      <c r="QCK24" s="80"/>
      <c r="QCL24" s="76"/>
      <c r="QCM24" s="76"/>
      <c r="QCN24" s="76"/>
      <c r="QCO24" s="76"/>
      <c r="QCP24" s="80"/>
      <c r="QCQ24" s="80"/>
      <c r="QCR24" s="76"/>
      <c r="QCS24" s="80"/>
      <c r="QCT24" s="76"/>
      <c r="QCU24" s="80"/>
      <c r="QCV24" s="80"/>
      <c r="QCW24" s="76"/>
      <c r="QCX24" s="76"/>
      <c r="QCY24" s="76"/>
      <c r="QCZ24" s="76"/>
      <c r="QDA24" s="80"/>
      <c r="QDB24" s="80"/>
      <c r="QDC24" s="76"/>
      <c r="QDD24" s="80"/>
      <c r="QDE24" s="76"/>
      <c r="QDF24" s="80"/>
      <c r="QDG24" s="80"/>
      <c r="QDH24" s="76"/>
      <c r="QDI24" s="76"/>
      <c r="QDJ24" s="76"/>
      <c r="QDK24" s="76"/>
      <c r="QDL24" s="80"/>
      <c r="QDM24" s="80"/>
      <c r="QDN24" s="76"/>
      <c r="QDO24" s="80"/>
      <c r="QDP24" s="76"/>
      <c r="QDQ24" s="80"/>
      <c r="QDR24" s="80"/>
      <c r="QDS24" s="76"/>
      <c r="QDT24" s="76"/>
      <c r="QDU24" s="76"/>
      <c r="QDV24" s="76"/>
      <c r="QDW24" s="80"/>
      <c r="QDX24" s="80"/>
      <c r="QDY24" s="76"/>
      <c r="QDZ24" s="80"/>
      <c r="QEA24" s="76"/>
      <c r="QEB24" s="80"/>
      <c r="QEC24" s="80"/>
      <c r="QED24" s="76"/>
      <c r="QEE24" s="76"/>
      <c r="QEF24" s="76"/>
      <c r="QEG24" s="76"/>
      <c r="QEH24" s="80"/>
      <c r="QEI24" s="80"/>
      <c r="QEJ24" s="76"/>
      <c r="QEK24" s="80"/>
      <c r="QEL24" s="76"/>
      <c r="QEM24" s="80"/>
      <c r="QEN24" s="80"/>
      <c r="QEO24" s="76"/>
      <c r="QEP24" s="76"/>
      <c r="QEQ24" s="76"/>
      <c r="QER24" s="76"/>
      <c r="QES24" s="80"/>
      <c r="QET24" s="80"/>
      <c r="QEU24" s="76"/>
      <c r="QEV24" s="80"/>
      <c r="QEW24" s="76"/>
      <c r="QEX24" s="80"/>
      <c r="QEY24" s="80"/>
      <c r="QEZ24" s="76"/>
      <c r="QFA24" s="76"/>
      <c r="QFB24" s="76"/>
      <c r="QFC24" s="76"/>
      <c r="QFD24" s="80"/>
      <c r="QFE24" s="80"/>
      <c r="QFF24" s="76"/>
      <c r="QFG24" s="80"/>
      <c r="QFH24" s="76"/>
      <c r="QFI24" s="80"/>
      <c r="QFJ24" s="80"/>
      <c r="QFK24" s="76"/>
      <c r="QFL24" s="76"/>
      <c r="QFM24" s="76"/>
      <c r="QFN24" s="76"/>
      <c r="QFO24" s="80"/>
      <c r="QFP24" s="80"/>
      <c r="QFQ24" s="76"/>
      <c r="QFR24" s="80"/>
      <c r="QFS24" s="76"/>
      <c r="QFT24" s="80"/>
      <c r="QFU24" s="80"/>
      <c r="QFV24" s="76"/>
      <c r="QFW24" s="76"/>
      <c r="QFX24" s="76"/>
      <c r="QFY24" s="76"/>
      <c r="QFZ24" s="80"/>
      <c r="QGA24" s="80"/>
      <c r="QGB24" s="76"/>
      <c r="QGC24" s="80"/>
      <c r="QGD24" s="76"/>
      <c r="QGE24" s="80"/>
      <c r="QGF24" s="80"/>
      <c r="QGG24" s="76"/>
      <c r="QGH24" s="76"/>
      <c r="QGI24" s="76"/>
      <c r="QGJ24" s="76"/>
      <c r="QGK24" s="80"/>
      <c r="QGL24" s="80"/>
      <c r="QGM24" s="76"/>
      <c r="QGN24" s="80"/>
      <c r="QGO24" s="76"/>
      <c r="QGP24" s="80"/>
      <c r="QGQ24" s="80"/>
      <c r="QGR24" s="76"/>
      <c r="QGS24" s="76"/>
      <c r="QGT24" s="76"/>
      <c r="QGU24" s="76"/>
      <c r="QGV24" s="80"/>
      <c r="QGW24" s="80"/>
      <c r="QGX24" s="76"/>
      <c r="QGY24" s="80"/>
      <c r="QGZ24" s="76"/>
      <c r="QHA24" s="80"/>
      <c r="QHB24" s="80"/>
      <c r="QHC24" s="76"/>
      <c r="QHD24" s="76"/>
      <c r="QHE24" s="76"/>
      <c r="QHF24" s="76"/>
      <c r="QHG24" s="80"/>
      <c r="QHH24" s="80"/>
      <c r="QHI24" s="76"/>
      <c r="QHJ24" s="80"/>
      <c r="QHK24" s="76"/>
      <c r="QHL24" s="80"/>
      <c r="QHM24" s="80"/>
      <c r="QHN24" s="76"/>
      <c r="QHO24" s="76"/>
      <c r="QHP24" s="76"/>
      <c r="QHQ24" s="76"/>
      <c r="QHR24" s="80"/>
      <c r="QHS24" s="80"/>
      <c r="QHT24" s="76"/>
      <c r="QHU24" s="80"/>
      <c r="QHV24" s="76"/>
      <c r="QHW24" s="80"/>
      <c r="QHX24" s="80"/>
      <c r="QHY24" s="76"/>
      <c r="QHZ24" s="76"/>
      <c r="QIA24" s="76"/>
      <c r="QIB24" s="76"/>
      <c r="QIC24" s="80"/>
      <c r="QID24" s="80"/>
      <c r="QIE24" s="76"/>
      <c r="QIF24" s="80"/>
      <c r="QIG24" s="76"/>
      <c r="QIH24" s="80"/>
      <c r="QII24" s="80"/>
      <c r="QIJ24" s="76"/>
      <c r="QIK24" s="76"/>
      <c r="QIL24" s="76"/>
      <c r="QIM24" s="76"/>
      <c r="QIN24" s="80"/>
      <c r="QIO24" s="80"/>
      <c r="QIP24" s="76"/>
      <c r="QIQ24" s="80"/>
      <c r="QIR24" s="76"/>
      <c r="QIS24" s="80"/>
      <c r="QIT24" s="80"/>
      <c r="QIU24" s="76"/>
      <c r="QIV24" s="76"/>
      <c r="QIW24" s="76"/>
      <c r="QIX24" s="76"/>
      <c r="QIY24" s="80"/>
      <c r="QIZ24" s="80"/>
      <c r="QJA24" s="76"/>
      <c r="QJB24" s="80"/>
      <c r="QJC24" s="76"/>
      <c r="QJD24" s="80"/>
      <c r="QJE24" s="80"/>
      <c r="QJF24" s="76"/>
      <c r="QJG24" s="76"/>
      <c r="QJH24" s="76"/>
      <c r="QJI24" s="76"/>
      <c r="QJJ24" s="80"/>
      <c r="QJK24" s="80"/>
      <c r="QJL24" s="76"/>
      <c r="QJM24" s="80"/>
      <c r="QJN24" s="76"/>
      <c r="QJO24" s="80"/>
      <c r="QJP24" s="80"/>
      <c r="QJQ24" s="76"/>
      <c r="QJR24" s="76"/>
      <c r="QJS24" s="76"/>
      <c r="QJT24" s="76"/>
      <c r="QJU24" s="80"/>
      <c r="QJV24" s="80"/>
      <c r="QJW24" s="76"/>
      <c r="QJX24" s="80"/>
      <c r="QJY24" s="76"/>
      <c r="QJZ24" s="80"/>
      <c r="QKA24" s="80"/>
      <c r="QKB24" s="76"/>
      <c r="QKC24" s="76"/>
      <c r="QKD24" s="76"/>
      <c r="QKE24" s="76"/>
      <c r="QKF24" s="80"/>
      <c r="QKG24" s="80"/>
      <c r="QKH24" s="76"/>
      <c r="QKI24" s="80"/>
      <c r="QKJ24" s="76"/>
      <c r="QKK24" s="80"/>
      <c r="QKL24" s="80"/>
      <c r="QKM24" s="76"/>
      <c r="QKN24" s="76"/>
      <c r="QKO24" s="76"/>
      <c r="QKP24" s="76"/>
      <c r="QKQ24" s="80"/>
      <c r="QKR24" s="80"/>
      <c r="QKS24" s="76"/>
      <c r="QKT24" s="80"/>
      <c r="QKU24" s="76"/>
      <c r="QKV24" s="80"/>
      <c r="QKW24" s="80"/>
      <c r="QKX24" s="76"/>
      <c r="QKY24" s="76"/>
      <c r="QKZ24" s="76"/>
      <c r="QLA24" s="76"/>
      <c r="QLB24" s="80"/>
      <c r="QLC24" s="80"/>
      <c r="QLD24" s="76"/>
      <c r="QLE24" s="80"/>
      <c r="QLF24" s="76"/>
      <c r="QLG24" s="80"/>
      <c r="QLH24" s="80"/>
      <c r="QLI24" s="76"/>
      <c r="QLJ24" s="76"/>
      <c r="QLK24" s="76"/>
      <c r="QLL24" s="76"/>
      <c r="QLM24" s="80"/>
      <c r="QLN24" s="80"/>
      <c r="QLO24" s="76"/>
      <c r="QLP24" s="80"/>
      <c r="QLQ24" s="76"/>
      <c r="QLR24" s="80"/>
      <c r="QLS24" s="80"/>
      <c r="QLT24" s="76"/>
      <c r="QLU24" s="76"/>
      <c r="QLV24" s="76"/>
      <c r="QLW24" s="76"/>
      <c r="QLX24" s="80"/>
      <c r="QLY24" s="80"/>
      <c r="QLZ24" s="76"/>
      <c r="QMA24" s="80"/>
      <c r="QMB24" s="76"/>
      <c r="QMC24" s="80"/>
      <c r="QMD24" s="80"/>
      <c r="QME24" s="76"/>
      <c r="QMF24" s="76"/>
      <c r="QMG24" s="76"/>
      <c r="QMH24" s="76"/>
      <c r="QMI24" s="80"/>
      <c r="QMJ24" s="80"/>
      <c r="QMK24" s="76"/>
      <c r="QML24" s="80"/>
      <c r="QMM24" s="76"/>
      <c r="QMN24" s="80"/>
      <c r="QMO24" s="80"/>
      <c r="QMP24" s="76"/>
      <c r="QMQ24" s="76"/>
      <c r="QMR24" s="76"/>
      <c r="QMS24" s="76"/>
      <c r="QMT24" s="80"/>
      <c r="QMU24" s="80"/>
      <c r="QMV24" s="76"/>
      <c r="QMW24" s="80"/>
      <c r="QMX24" s="76"/>
      <c r="QMY24" s="80"/>
      <c r="QMZ24" s="80"/>
      <c r="QNA24" s="76"/>
      <c r="QNB24" s="76"/>
      <c r="QNC24" s="76"/>
      <c r="QND24" s="76"/>
      <c r="QNE24" s="80"/>
      <c r="QNF24" s="80"/>
      <c r="QNG24" s="76"/>
      <c r="QNH24" s="80"/>
      <c r="QNI24" s="76"/>
      <c r="QNJ24" s="80"/>
      <c r="QNK24" s="80"/>
      <c r="QNL24" s="76"/>
      <c r="QNM24" s="76"/>
      <c r="QNN24" s="76"/>
      <c r="QNO24" s="76"/>
      <c r="QNP24" s="80"/>
      <c r="QNQ24" s="80"/>
      <c r="QNR24" s="76"/>
      <c r="QNS24" s="80"/>
      <c r="QNT24" s="76"/>
      <c r="QNU24" s="80"/>
      <c r="QNV24" s="80"/>
      <c r="QNW24" s="76"/>
      <c r="QNX24" s="76"/>
      <c r="QNY24" s="76"/>
      <c r="QNZ24" s="76"/>
      <c r="QOA24" s="80"/>
      <c r="QOB24" s="80"/>
      <c r="QOC24" s="76"/>
      <c r="QOD24" s="80"/>
      <c r="QOE24" s="76"/>
      <c r="QOF24" s="80"/>
      <c r="QOG24" s="80"/>
      <c r="QOH24" s="76"/>
      <c r="QOI24" s="76"/>
      <c r="QOJ24" s="76"/>
      <c r="QOK24" s="76"/>
      <c r="QOL24" s="80"/>
      <c r="QOM24" s="80"/>
      <c r="QON24" s="76"/>
      <c r="QOO24" s="80"/>
      <c r="QOP24" s="76"/>
      <c r="QOQ24" s="80"/>
      <c r="QOR24" s="80"/>
      <c r="QOS24" s="76"/>
      <c r="QOT24" s="76"/>
      <c r="QOU24" s="76"/>
      <c r="QOV24" s="76"/>
      <c r="QOW24" s="80"/>
      <c r="QOX24" s="80"/>
      <c r="QOY24" s="76"/>
      <c r="QOZ24" s="80"/>
      <c r="QPA24" s="76"/>
      <c r="QPB24" s="80"/>
      <c r="QPC24" s="80"/>
      <c r="QPD24" s="76"/>
      <c r="QPE24" s="76"/>
      <c r="QPF24" s="76"/>
      <c r="QPG24" s="76"/>
      <c r="QPH24" s="80"/>
      <c r="QPI24" s="80"/>
      <c r="QPJ24" s="76"/>
      <c r="QPK24" s="80"/>
      <c r="QPL24" s="76"/>
      <c r="QPM24" s="80"/>
      <c r="QPN24" s="80"/>
      <c r="QPO24" s="76"/>
      <c r="QPP24" s="76"/>
      <c r="QPQ24" s="76"/>
      <c r="QPR24" s="76"/>
      <c r="QPS24" s="80"/>
      <c r="QPT24" s="80"/>
      <c r="QPU24" s="76"/>
      <c r="QPV24" s="80"/>
      <c r="QPW24" s="76"/>
      <c r="QPX24" s="80"/>
      <c r="QPY24" s="80"/>
      <c r="QPZ24" s="76"/>
      <c r="QQA24" s="76"/>
      <c r="QQB24" s="76"/>
      <c r="QQC24" s="76"/>
      <c r="QQD24" s="80"/>
      <c r="QQE24" s="80"/>
      <c r="QQF24" s="76"/>
      <c r="QQG24" s="80"/>
      <c r="QQH24" s="76"/>
      <c r="QQI24" s="80"/>
      <c r="QQJ24" s="80"/>
      <c r="QQK24" s="76"/>
      <c r="QQL24" s="76"/>
      <c r="QQM24" s="76"/>
      <c r="QQN24" s="76"/>
      <c r="QQO24" s="80"/>
      <c r="QQP24" s="80"/>
      <c r="QQQ24" s="76"/>
      <c r="QQR24" s="80"/>
      <c r="QQS24" s="76"/>
      <c r="QQT24" s="80"/>
      <c r="QQU24" s="80"/>
      <c r="QQV24" s="76"/>
      <c r="QQW24" s="76"/>
      <c r="QQX24" s="76"/>
      <c r="QQY24" s="76"/>
      <c r="QQZ24" s="80"/>
      <c r="QRA24" s="80"/>
      <c r="QRB24" s="76"/>
      <c r="QRC24" s="80"/>
      <c r="QRD24" s="76"/>
      <c r="QRE24" s="80"/>
      <c r="QRF24" s="80"/>
      <c r="QRG24" s="76"/>
      <c r="QRH24" s="76"/>
      <c r="QRI24" s="76"/>
      <c r="QRJ24" s="76"/>
      <c r="QRK24" s="80"/>
      <c r="QRL24" s="80"/>
      <c r="QRM24" s="76"/>
      <c r="QRN24" s="80"/>
      <c r="QRO24" s="76"/>
      <c r="QRP24" s="80"/>
      <c r="QRQ24" s="80"/>
      <c r="QRR24" s="76"/>
      <c r="QRS24" s="76"/>
      <c r="QRT24" s="76"/>
      <c r="QRU24" s="76"/>
      <c r="QRV24" s="80"/>
      <c r="QRW24" s="80"/>
      <c r="QRX24" s="76"/>
      <c r="QRY24" s="80"/>
      <c r="QRZ24" s="76"/>
      <c r="QSA24" s="80"/>
      <c r="QSB24" s="80"/>
      <c r="QSC24" s="76"/>
      <c r="QSD24" s="76"/>
      <c r="QSE24" s="76"/>
      <c r="QSF24" s="76"/>
      <c r="QSG24" s="80"/>
      <c r="QSH24" s="80"/>
      <c r="QSI24" s="76"/>
      <c r="QSJ24" s="80"/>
      <c r="QSK24" s="76"/>
      <c r="QSL24" s="80"/>
      <c r="QSM24" s="80"/>
      <c r="QSN24" s="76"/>
      <c r="QSO24" s="76"/>
      <c r="QSP24" s="76"/>
      <c r="QSQ24" s="76"/>
      <c r="QSR24" s="80"/>
      <c r="QSS24" s="80"/>
      <c r="QST24" s="76"/>
      <c r="QSU24" s="80"/>
      <c r="QSV24" s="76"/>
      <c r="QSW24" s="80"/>
      <c r="QSX24" s="80"/>
      <c r="QSY24" s="76"/>
      <c r="QSZ24" s="76"/>
      <c r="QTA24" s="76"/>
      <c r="QTB24" s="76"/>
      <c r="QTC24" s="80"/>
      <c r="QTD24" s="80"/>
      <c r="QTE24" s="76"/>
      <c r="QTF24" s="80"/>
      <c r="QTG24" s="76"/>
      <c r="QTH24" s="80"/>
      <c r="QTI24" s="80"/>
      <c r="QTJ24" s="76"/>
      <c r="QTK24" s="76"/>
      <c r="QTL24" s="76"/>
      <c r="QTM24" s="76"/>
      <c r="QTN24" s="80"/>
      <c r="QTO24" s="80"/>
      <c r="QTP24" s="76"/>
      <c r="QTQ24" s="80"/>
      <c r="QTR24" s="76"/>
      <c r="QTS24" s="80"/>
      <c r="QTT24" s="80"/>
      <c r="QTU24" s="76"/>
      <c r="QTV24" s="76"/>
      <c r="QTW24" s="76"/>
      <c r="QTX24" s="76"/>
      <c r="QTY24" s="80"/>
      <c r="QTZ24" s="80"/>
      <c r="QUA24" s="76"/>
      <c r="QUB24" s="80"/>
      <c r="QUC24" s="76"/>
      <c r="QUD24" s="80"/>
      <c r="QUE24" s="80"/>
      <c r="QUF24" s="76"/>
      <c r="QUG24" s="76"/>
      <c r="QUH24" s="76"/>
      <c r="QUI24" s="76"/>
      <c r="QUJ24" s="80"/>
      <c r="QUK24" s="80"/>
      <c r="QUL24" s="76"/>
      <c r="QUM24" s="80"/>
      <c r="QUN24" s="76"/>
      <c r="QUO24" s="80"/>
      <c r="QUP24" s="80"/>
      <c r="QUQ24" s="76"/>
      <c r="QUR24" s="76"/>
      <c r="QUS24" s="76"/>
      <c r="QUT24" s="76"/>
      <c r="QUU24" s="80"/>
      <c r="QUV24" s="80"/>
      <c r="QUW24" s="76"/>
      <c r="QUX24" s="80"/>
      <c r="QUY24" s="76"/>
      <c r="QUZ24" s="80"/>
      <c r="QVA24" s="80"/>
      <c r="QVB24" s="76"/>
      <c r="QVC24" s="76"/>
      <c r="QVD24" s="76"/>
      <c r="QVE24" s="76"/>
      <c r="QVF24" s="80"/>
      <c r="QVG24" s="80"/>
      <c r="QVH24" s="76"/>
      <c r="QVI24" s="80"/>
      <c r="QVJ24" s="76"/>
      <c r="QVK24" s="80"/>
      <c r="QVL24" s="80"/>
      <c r="QVM24" s="76"/>
      <c r="QVN24" s="76"/>
      <c r="QVO24" s="76"/>
      <c r="QVP24" s="76"/>
      <c r="QVQ24" s="80"/>
      <c r="QVR24" s="80"/>
      <c r="QVS24" s="76"/>
      <c r="QVT24" s="80"/>
      <c r="QVU24" s="76"/>
      <c r="QVV24" s="80"/>
      <c r="QVW24" s="80"/>
      <c r="QVX24" s="76"/>
      <c r="QVY24" s="76"/>
      <c r="QVZ24" s="76"/>
      <c r="QWA24" s="76"/>
      <c r="QWB24" s="80"/>
      <c r="QWC24" s="80"/>
      <c r="QWD24" s="76"/>
      <c r="QWE24" s="80"/>
      <c r="QWF24" s="76"/>
      <c r="QWG24" s="80"/>
      <c r="QWH24" s="80"/>
      <c r="QWI24" s="76"/>
      <c r="QWJ24" s="76"/>
      <c r="QWK24" s="76"/>
      <c r="QWL24" s="76"/>
      <c r="QWM24" s="80"/>
      <c r="QWN24" s="80"/>
      <c r="QWO24" s="76"/>
      <c r="QWP24" s="80"/>
      <c r="QWQ24" s="76"/>
      <c r="QWR24" s="80"/>
      <c r="QWS24" s="80"/>
      <c r="QWT24" s="76"/>
      <c r="QWU24" s="76"/>
      <c r="QWV24" s="76"/>
      <c r="QWW24" s="76"/>
      <c r="QWX24" s="80"/>
      <c r="QWY24" s="80"/>
      <c r="QWZ24" s="76"/>
      <c r="QXA24" s="80"/>
      <c r="QXB24" s="76"/>
      <c r="QXC24" s="80"/>
      <c r="QXD24" s="80"/>
      <c r="QXE24" s="76"/>
      <c r="QXF24" s="76"/>
      <c r="QXG24" s="76"/>
      <c r="QXH24" s="76"/>
      <c r="QXI24" s="80"/>
      <c r="QXJ24" s="80"/>
      <c r="QXK24" s="76"/>
      <c r="QXL24" s="80"/>
      <c r="QXM24" s="76"/>
      <c r="QXN24" s="80"/>
      <c r="QXO24" s="80"/>
      <c r="QXP24" s="76"/>
      <c r="QXQ24" s="76"/>
      <c r="QXR24" s="76"/>
      <c r="QXS24" s="76"/>
      <c r="QXT24" s="80"/>
      <c r="QXU24" s="80"/>
      <c r="QXV24" s="76"/>
      <c r="QXW24" s="80"/>
      <c r="QXX24" s="76"/>
      <c r="QXY24" s="80"/>
      <c r="QXZ24" s="80"/>
      <c r="QYA24" s="76"/>
      <c r="QYB24" s="76"/>
      <c r="QYC24" s="76"/>
      <c r="QYD24" s="76"/>
      <c r="QYE24" s="80"/>
      <c r="QYF24" s="80"/>
      <c r="QYG24" s="76"/>
      <c r="QYH24" s="80"/>
      <c r="QYI24" s="76"/>
      <c r="QYJ24" s="80"/>
      <c r="QYK24" s="80"/>
      <c r="QYL24" s="76"/>
      <c r="QYM24" s="76"/>
      <c r="QYN24" s="76"/>
      <c r="QYO24" s="76"/>
      <c r="QYP24" s="80"/>
      <c r="QYQ24" s="80"/>
      <c r="QYR24" s="76"/>
      <c r="QYS24" s="80"/>
      <c r="QYT24" s="76"/>
      <c r="QYU24" s="80"/>
      <c r="QYV24" s="80"/>
      <c r="QYW24" s="76"/>
      <c r="QYX24" s="76"/>
      <c r="QYY24" s="76"/>
      <c r="QYZ24" s="76"/>
      <c r="QZA24" s="80"/>
      <c r="QZB24" s="80"/>
      <c r="QZC24" s="76"/>
      <c r="QZD24" s="80"/>
      <c r="QZE24" s="76"/>
      <c r="QZF24" s="80"/>
      <c r="QZG24" s="80"/>
      <c r="QZH24" s="76"/>
      <c r="QZI24" s="76"/>
      <c r="QZJ24" s="76"/>
      <c r="QZK24" s="76"/>
      <c r="QZL24" s="80"/>
      <c r="QZM24" s="80"/>
      <c r="QZN24" s="76"/>
      <c r="QZO24" s="80"/>
      <c r="QZP24" s="76"/>
      <c r="QZQ24" s="80"/>
      <c r="QZR24" s="80"/>
      <c r="QZS24" s="76"/>
      <c r="QZT24" s="76"/>
      <c r="QZU24" s="76"/>
      <c r="QZV24" s="76"/>
      <c r="QZW24" s="80"/>
      <c r="QZX24" s="80"/>
      <c r="QZY24" s="76"/>
      <c r="QZZ24" s="80"/>
      <c r="RAA24" s="76"/>
      <c r="RAB24" s="80"/>
      <c r="RAC24" s="80"/>
      <c r="RAD24" s="76"/>
      <c r="RAE24" s="76"/>
      <c r="RAF24" s="76"/>
      <c r="RAG24" s="76"/>
      <c r="RAH24" s="80"/>
      <c r="RAI24" s="80"/>
      <c r="RAJ24" s="76"/>
      <c r="RAK24" s="80"/>
      <c r="RAL24" s="76"/>
      <c r="RAM24" s="80"/>
      <c r="RAN24" s="80"/>
      <c r="RAO24" s="76"/>
      <c r="RAP24" s="76"/>
      <c r="RAQ24" s="76"/>
      <c r="RAR24" s="76"/>
      <c r="RAS24" s="80"/>
      <c r="RAT24" s="80"/>
      <c r="RAU24" s="76"/>
      <c r="RAV24" s="80"/>
      <c r="RAW24" s="76"/>
      <c r="RAX24" s="80"/>
      <c r="RAY24" s="80"/>
      <c r="RAZ24" s="76"/>
      <c r="RBA24" s="76"/>
      <c r="RBB24" s="76"/>
      <c r="RBC24" s="76"/>
      <c r="RBD24" s="80"/>
      <c r="RBE24" s="80"/>
      <c r="RBF24" s="76"/>
      <c r="RBG24" s="80"/>
      <c r="RBH24" s="76"/>
      <c r="RBI24" s="80"/>
      <c r="RBJ24" s="80"/>
      <c r="RBK24" s="76"/>
      <c r="RBL24" s="76"/>
      <c r="RBM24" s="76"/>
      <c r="RBN24" s="76"/>
      <c r="RBO24" s="80"/>
      <c r="RBP24" s="80"/>
      <c r="RBQ24" s="76"/>
      <c r="RBR24" s="80"/>
      <c r="RBS24" s="76"/>
      <c r="RBT24" s="80"/>
      <c r="RBU24" s="80"/>
      <c r="RBV24" s="76"/>
      <c r="RBW24" s="76"/>
      <c r="RBX24" s="76"/>
      <c r="RBY24" s="76"/>
      <c r="RBZ24" s="80"/>
      <c r="RCA24" s="80"/>
      <c r="RCB24" s="76"/>
      <c r="RCC24" s="80"/>
      <c r="RCD24" s="76"/>
      <c r="RCE24" s="80"/>
      <c r="RCF24" s="80"/>
      <c r="RCG24" s="76"/>
      <c r="RCH24" s="76"/>
      <c r="RCI24" s="76"/>
      <c r="RCJ24" s="76"/>
      <c r="RCK24" s="80"/>
      <c r="RCL24" s="80"/>
      <c r="RCM24" s="76"/>
      <c r="RCN24" s="80"/>
      <c r="RCO24" s="76"/>
      <c r="RCP24" s="80"/>
      <c r="RCQ24" s="80"/>
      <c r="RCR24" s="76"/>
      <c r="RCS24" s="76"/>
      <c r="RCT24" s="76"/>
      <c r="RCU24" s="76"/>
      <c r="RCV24" s="80"/>
      <c r="RCW24" s="80"/>
      <c r="RCX24" s="76"/>
      <c r="RCY24" s="80"/>
      <c r="RCZ24" s="76"/>
      <c r="RDA24" s="80"/>
      <c r="RDB24" s="80"/>
      <c r="RDC24" s="76"/>
      <c r="RDD24" s="76"/>
      <c r="RDE24" s="76"/>
      <c r="RDF24" s="76"/>
      <c r="RDG24" s="80"/>
      <c r="RDH24" s="80"/>
      <c r="RDI24" s="76"/>
      <c r="RDJ24" s="80"/>
      <c r="RDK24" s="76"/>
      <c r="RDL24" s="80"/>
      <c r="RDM24" s="80"/>
      <c r="RDN24" s="76"/>
      <c r="RDO24" s="76"/>
      <c r="RDP24" s="76"/>
      <c r="RDQ24" s="76"/>
      <c r="RDR24" s="80"/>
      <c r="RDS24" s="80"/>
      <c r="RDT24" s="76"/>
      <c r="RDU24" s="80"/>
      <c r="RDV24" s="76"/>
      <c r="RDW24" s="80"/>
      <c r="RDX24" s="80"/>
      <c r="RDY24" s="76"/>
      <c r="RDZ24" s="76"/>
      <c r="REA24" s="76"/>
      <c r="REB24" s="76"/>
      <c r="REC24" s="80"/>
      <c r="RED24" s="80"/>
      <c r="REE24" s="76"/>
      <c r="REF24" s="80"/>
      <c r="REG24" s="76"/>
      <c r="REH24" s="80"/>
      <c r="REI24" s="80"/>
      <c r="REJ24" s="76"/>
      <c r="REK24" s="76"/>
      <c r="REL24" s="76"/>
      <c r="REM24" s="76"/>
      <c r="REN24" s="80"/>
      <c r="REO24" s="80"/>
      <c r="REP24" s="76"/>
      <c r="REQ24" s="80"/>
      <c r="RER24" s="76"/>
      <c r="RES24" s="80"/>
      <c r="RET24" s="80"/>
      <c r="REU24" s="76"/>
      <c r="REV24" s="76"/>
      <c r="REW24" s="76"/>
      <c r="REX24" s="76"/>
      <c r="REY24" s="80"/>
      <c r="REZ24" s="80"/>
      <c r="RFA24" s="76"/>
      <c r="RFB24" s="80"/>
      <c r="RFC24" s="76"/>
      <c r="RFD24" s="80"/>
      <c r="RFE24" s="80"/>
      <c r="RFF24" s="76"/>
      <c r="RFG24" s="76"/>
      <c r="RFH24" s="76"/>
      <c r="RFI24" s="76"/>
      <c r="RFJ24" s="80"/>
      <c r="RFK24" s="80"/>
      <c r="RFL24" s="76"/>
      <c r="RFM24" s="80"/>
      <c r="RFN24" s="76"/>
      <c r="RFO24" s="80"/>
      <c r="RFP24" s="80"/>
      <c r="RFQ24" s="76"/>
      <c r="RFR24" s="76"/>
      <c r="RFS24" s="76"/>
      <c r="RFT24" s="76"/>
      <c r="RFU24" s="80"/>
      <c r="RFV24" s="80"/>
      <c r="RFW24" s="76"/>
      <c r="RFX24" s="80"/>
      <c r="RFY24" s="76"/>
      <c r="RFZ24" s="80"/>
      <c r="RGA24" s="80"/>
      <c r="RGB24" s="76"/>
      <c r="RGC24" s="76"/>
      <c r="RGD24" s="76"/>
      <c r="RGE24" s="76"/>
      <c r="RGF24" s="80"/>
      <c r="RGG24" s="80"/>
      <c r="RGH24" s="76"/>
      <c r="RGI24" s="80"/>
      <c r="RGJ24" s="76"/>
      <c r="RGK24" s="80"/>
      <c r="RGL24" s="80"/>
      <c r="RGM24" s="76"/>
      <c r="RGN24" s="76"/>
      <c r="RGO24" s="76"/>
      <c r="RGP24" s="76"/>
      <c r="RGQ24" s="80"/>
      <c r="RGR24" s="80"/>
      <c r="RGS24" s="76"/>
      <c r="RGT24" s="80"/>
      <c r="RGU24" s="76"/>
      <c r="RGV24" s="80"/>
      <c r="RGW24" s="80"/>
      <c r="RGX24" s="76"/>
      <c r="RGY24" s="76"/>
      <c r="RGZ24" s="76"/>
      <c r="RHA24" s="76"/>
      <c r="RHB24" s="80"/>
      <c r="RHC24" s="80"/>
      <c r="RHD24" s="76"/>
      <c r="RHE24" s="80"/>
      <c r="RHF24" s="76"/>
      <c r="RHG24" s="80"/>
      <c r="RHH24" s="80"/>
      <c r="RHI24" s="76"/>
      <c r="RHJ24" s="76"/>
      <c r="RHK24" s="76"/>
      <c r="RHL24" s="76"/>
      <c r="RHM24" s="80"/>
      <c r="RHN24" s="80"/>
      <c r="RHO24" s="76"/>
      <c r="RHP24" s="80"/>
      <c r="RHQ24" s="76"/>
      <c r="RHR24" s="80"/>
      <c r="RHS24" s="80"/>
      <c r="RHT24" s="76"/>
      <c r="RHU24" s="76"/>
      <c r="RHV24" s="76"/>
      <c r="RHW24" s="76"/>
      <c r="RHX24" s="80"/>
      <c r="RHY24" s="80"/>
      <c r="RHZ24" s="76"/>
      <c r="RIA24" s="80"/>
      <c r="RIB24" s="76"/>
      <c r="RIC24" s="80"/>
      <c r="RID24" s="80"/>
      <c r="RIE24" s="76"/>
      <c r="RIF24" s="76"/>
      <c r="RIG24" s="76"/>
      <c r="RIH24" s="76"/>
      <c r="RII24" s="80"/>
      <c r="RIJ24" s="80"/>
      <c r="RIK24" s="76"/>
      <c r="RIL24" s="80"/>
      <c r="RIM24" s="76"/>
      <c r="RIN24" s="80"/>
      <c r="RIO24" s="80"/>
      <c r="RIP24" s="76"/>
      <c r="RIQ24" s="76"/>
      <c r="RIR24" s="76"/>
      <c r="RIS24" s="76"/>
      <c r="RIT24" s="80"/>
      <c r="RIU24" s="80"/>
      <c r="RIV24" s="76"/>
      <c r="RIW24" s="80"/>
      <c r="RIX24" s="76"/>
      <c r="RIY24" s="80"/>
      <c r="RIZ24" s="80"/>
      <c r="RJA24" s="76"/>
      <c r="RJB24" s="76"/>
      <c r="RJC24" s="76"/>
      <c r="RJD24" s="76"/>
      <c r="RJE24" s="80"/>
      <c r="RJF24" s="80"/>
      <c r="RJG24" s="76"/>
      <c r="RJH24" s="80"/>
      <c r="RJI24" s="76"/>
      <c r="RJJ24" s="80"/>
      <c r="RJK24" s="80"/>
      <c r="RJL24" s="76"/>
      <c r="RJM24" s="76"/>
      <c r="RJN24" s="76"/>
      <c r="RJO24" s="76"/>
      <c r="RJP24" s="80"/>
      <c r="RJQ24" s="80"/>
      <c r="RJR24" s="76"/>
      <c r="RJS24" s="80"/>
      <c r="RJT24" s="76"/>
      <c r="RJU24" s="80"/>
      <c r="RJV24" s="80"/>
      <c r="RJW24" s="76"/>
      <c r="RJX24" s="76"/>
      <c r="RJY24" s="76"/>
      <c r="RJZ24" s="76"/>
      <c r="RKA24" s="80"/>
      <c r="RKB24" s="80"/>
      <c r="RKC24" s="76"/>
      <c r="RKD24" s="80"/>
      <c r="RKE24" s="76"/>
      <c r="RKF24" s="80"/>
      <c r="RKG24" s="80"/>
      <c r="RKH24" s="76"/>
      <c r="RKI24" s="76"/>
      <c r="RKJ24" s="76"/>
      <c r="RKK24" s="76"/>
      <c r="RKL24" s="80"/>
      <c r="RKM24" s="80"/>
      <c r="RKN24" s="76"/>
      <c r="RKO24" s="80"/>
      <c r="RKP24" s="76"/>
      <c r="RKQ24" s="80"/>
      <c r="RKR24" s="80"/>
      <c r="RKS24" s="76"/>
      <c r="RKT24" s="76"/>
      <c r="RKU24" s="76"/>
      <c r="RKV24" s="76"/>
      <c r="RKW24" s="80"/>
      <c r="RKX24" s="80"/>
      <c r="RKY24" s="76"/>
      <c r="RKZ24" s="80"/>
      <c r="RLA24" s="76"/>
      <c r="RLB24" s="80"/>
      <c r="RLC24" s="80"/>
      <c r="RLD24" s="76"/>
      <c r="RLE24" s="76"/>
      <c r="RLF24" s="76"/>
      <c r="RLG24" s="76"/>
      <c r="RLH24" s="80"/>
      <c r="RLI24" s="80"/>
      <c r="RLJ24" s="76"/>
      <c r="RLK24" s="80"/>
      <c r="RLL24" s="76"/>
      <c r="RLM24" s="80"/>
      <c r="RLN24" s="80"/>
      <c r="RLO24" s="76"/>
      <c r="RLP24" s="76"/>
      <c r="RLQ24" s="76"/>
      <c r="RLR24" s="76"/>
      <c r="RLS24" s="80"/>
      <c r="RLT24" s="80"/>
      <c r="RLU24" s="76"/>
      <c r="RLV24" s="80"/>
      <c r="RLW24" s="76"/>
      <c r="RLX24" s="80"/>
      <c r="RLY24" s="80"/>
      <c r="RLZ24" s="76"/>
      <c r="RMA24" s="76"/>
      <c r="RMB24" s="76"/>
      <c r="RMC24" s="76"/>
      <c r="RMD24" s="80"/>
      <c r="RME24" s="80"/>
      <c r="RMF24" s="76"/>
      <c r="RMG24" s="80"/>
      <c r="RMH24" s="76"/>
      <c r="RMI24" s="80"/>
      <c r="RMJ24" s="80"/>
      <c r="RMK24" s="76"/>
      <c r="RML24" s="76"/>
      <c r="RMM24" s="76"/>
      <c r="RMN24" s="76"/>
      <c r="RMO24" s="80"/>
      <c r="RMP24" s="80"/>
      <c r="RMQ24" s="76"/>
      <c r="RMR24" s="80"/>
      <c r="RMS24" s="76"/>
      <c r="RMT24" s="80"/>
      <c r="RMU24" s="80"/>
      <c r="RMV24" s="76"/>
      <c r="RMW24" s="76"/>
      <c r="RMX24" s="76"/>
      <c r="RMY24" s="76"/>
      <c r="RMZ24" s="80"/>
      <c r="RNA24" s="80"/>
      <c r="RNB24" s="76"/>
      <c r="RNC24" s="80"/>
      <c r="RND24" s="76"/>
      <c r="RNE24" s="80"/>
      <c r="RNF24" s="80"/>
      <c r="RNG24" s="76"/>
      <c r="RNH24" s="76"/>
      <c r="RNI24" s="76"/>
      <c r="RNJ24" s="76"/>
      <c r="RNK24" s="80"/>
      <c r="RNL24" s="80"/>
      <c r="RNM24" s="76"/>
      <c r="RNN24" s="80"/>
      <c r="RNO24" s="76"/>
      <c r="RNP24" s="80"/>
      <c r="RNQ24" s="80"/>
      <c r="RNR24" s="76"/>
      <c r="RNS24" s="76"/>
      <c r="RNT24" s="76"/>
      <c r="RNU24" s="76"/>
      <c r="RNV24" s="80"/>
      <c r="RNW24" s="80"/>
      <c r="RNX24" s="76"/>
      <c r="RNY24" s="80"/>
      <c r="RNZ24" s="76"/>
      <c r="ROA24" s="80"/>
      <c r="ROB24" s="80"/>
      <c r="ROC24" s="76"/>
      <c r="ROD24" s="76"/>
      <c r="ROE24" s="76"/>
      <c r="ROF24" s="76"/>
      <c r="ROG24" s="80"/>
      <c r="ROH24" s="80"/>
      <c r="ROI24" s="76"/>
      <c r="ROJ24" s="80"/>
      <c r="ROK24" s="76"/>
      <c r="ROL24" s="80"/>
      <c r="ROM24" s="80"/>
      <c r="RON24" s="76"/>
      <c r="ROO24" s="76"/>
      <c r="ROP24" s="76"/>
      <c r="ROQ24" s="76"/>
      <c r="ROR24" s="80"/>
      <c r="ROS24" s="80"/>
      <c r="ROT24" s="76"/>
      <c r="ROU24" s="80"/>
      <c r="ROV24" s="76"/>
      <c r="ROW24" s="80"/>
      <c r="ROX24" s="80"/>
      <c r="ROY24" s="76"/>
      <c r="ROZ24" s="76"/>
      <c r="RPA24" s="76"/>
      <c r="RPB24" s="76"/>
      <c r="RPC24" s="80"/>
      <c r="RPD24" s="80"/>
      <c r="RPE24" s="76"/>
      <c r="RPF24" s="80"/>
      <c r="RPG24" s="76"/>
      <c r="RPH24" s="80"/>
      <c r="RPI24" s="80"/>
      <c r="RPJ24" s="76"/>
      <c r="RPK24" s="76"/>
      <c r="RPL24" s="76"/>
      <c r="RPM24" s="76"/>
      <c r="RPN24" s="80"/>
      <c r="RPO24" s="80"/>
      <c r="RPP24" s="76"/>
      <c r="RPQ24" s="80"/>
      <c r="RPR24" s="76"/>
      <c r="RPS24" s="80"/>
      <c r="RPT24" s="80"/>
      <c r="RPU24" s="76"/>
      <c r="RPV24" s="76"/>
      <c r="RPW24" s="76"/>
      <c r="RPX24" s="76"/>
      <c r="RPY24" s="80"/>
      <c r="RPZ24" s="80"/>
      <c r="RQA24" s="76"/>
      <c r="RQB24" s="80"/>
      <c r="RQC24" s="76"/>
      <c r="RQD24" s="80"/>
      <c r="RQE24" s="80"/>
      <c r="RQF24" s="76"/>
      <c r="RQG24" s="76"/>
      <c r="RQH24" s="76"/>
      <c r="RQI24" s="76"/>
      <c r="RQJ24" s="80"/>
      <c r="RQK24" s="80"/>
      <c r="RQL24" s="76"/>
      <c r="RQM24" s="80"/>
      <c r="RQN24" s="76"/>
      <c r="RQO24" s="80"/>
      <c r="RQP24" s="80"/>
      <c r="RQQ24" s="76"/>
      <c r="RQR24" s="76"/>
      <c r="RQS24" s="76"/>
      <c r="RQT24" s="76"/>
      <c r="RQU24" s="80"/>
      <c r="RQV24" s="80"/>
      <c r="RQW24" s="76"/>
      <c r="RQX24" s="80"/>
      <c r="RQY24" s="76"/>
      <c r="RQZ24" s="80"/>
      <c r="RRA24" s="80"/>
      <c r="RRB24" s="76"/>
      <c r="RRC24" s="76"/>
      <c r="RRD24" s="76"/>
      <c r="RRE24" s="76"/>
      <c r="RRF24" s="80"/>
      <c r="RRG24" s="80"/>
      <c r="RRH24" s="76"/>
      <c r="RRI24" s="80"/>
      <c r="RRJ24" s="76"/>
      <c r="RRK24" s="80"/>
      <c r="RRL24" s="80"/>
      <c r="RRM24" s="76"/>
      <c r="RRN24" s="76"/>
      <c r="RRO24" s="76"/>
      <c r="RRP24" s="76"/>
      <c r="RRQ24" s="80"/>
      <c r="RRR24" s="80"/>
      <c r="RRS24" s="76"/>
      <c r="RRT24" s="80"/>
      <c r="RRU24" s="76"/>
      <c r="RRV24" s="80"/>
      <c r="RRW24" s="80"/>
      <c r="RRX24" s="76"/>
      <c r="RRY24" s="76"/>
      <c r="RRZ24" s="76"/>
      <c r="RSA24" s="76"/>
      <c r="RSB24" s="80"/>
      <c r="RSC24" s="80"/>
      <c r="RSD24" s="76"/>
      <c r="RSE24" s="80"/>
      <c r="RSF24" s="76"/>
      <c r="RSG24" s="80"/>
      <c r="RSH24" s="80"/>
      <c r="RSI24" s="76"/>
      <c r="RSJ24" s="76"/>
      <c r="RSK24" s="76"/>
      <c r="RSL24" s="76"/>
      <c r="RSM24" s="80"/>
      <c r="RSN24" s="80"/>
      <c r="RSO24" s="76"/>
      <c r="RSP24" s="80"/>
      <c r="RSQ24" s="76"/>
      <c r="RSR24" s="80"/>
      <c r="RSS24" s="80"/>
      <c r="RST24" s="76"/>
      <c r="RSU24" s="76"/>
      <c r="RSV24" s="76"/>
      <c r="RSW24" s="76"/>
      <c r="RSX24" s="80"/>
      <c r="RSY24" s="80"/>
      <c r="RSZ24" s="76"/>
      <c r="RTA24" s="80"/>
      <c r="RTB24" s="76"/>
      <c r="RTC24" s="80"/>
      <c r="RTD24" s="80"/>
      <c r="RTE24" s="76"/>
      <c r="RTF24" s="76"/>
      <c r="RTG24" s="76"/>
      <c r="RTH24" s="76"/>
      <c r="RTI24" s="80"/>
      <c r="RTJ24" s="80"/>
      <c r="RTK24" s="76"/>
      <c r="RTL24" s="80"/>
      <c r="RTM24" s="76"/>
      <c r="RTN24" s="80"/>
      <c r="RTO24" s="80"/>
      <c r="RTP24" s="76"/>
      <c r="RTQ24" s="76"/>
      <c r="RTR24" s="76"/>
      <c r="RTS24" s="76"/>
      <c r="RTT24" s="80"/>
      <c r="RTU24" s="80"/>
      <c r="RTV24" s="76"/>
      <c r="RTW24" s="80"/>
      <c r="RTX24" s="76"/>
      <c r="RTY24" s="80"/>
      <c r="RTZ24" s="80"/>
      <c r="RUA24" s="76"/>
      <c r="RUB24" s="76"/>
      <c r="RUC24" s="76"/>
      <c r="RUD24" s="76"/>
      <c r="RUE24" s="80"/>
      <c r="RUF24" s="80"/>
      <c r="RUG24" s="76"/>
      <c r="RUH24" s="80"/>
      <c r="RUI24" s="76"/>
      <c r="RUJ24" s="80"/>
      <c r="RUK24" s="80"/>
      <c r="RUL24" s="76"/>
      <c r="RUM24" s="76"/>
      <c r="RUN24" s="76"/>
      <c r="RUO24" s="76"/>
      <c r="RUP24" s="80"/>
      <c r="RUQ24" s="80"/>
      <c r="RUR24" s="76"/>
      <c r="RUS24" s="80"/>
      <c r="RUT24" s="76"/>
      <c r="RUU24" s="80"/>
      <c r="RUV24" s="80"/>
      <c r="RUW24" s="76"/>
      <c r="RUX24" s="76"/>
      <c r="RUY24" s="76"/>
      <c r="RUZ24" s="76"/>
      <c r="RVA24" s="80"/>
      <c r="RVB24" s="80"/>
      <c r="RVC24" s="76"/>
      <c r="RVD24" s="80"/>
      <c r="RVE24" s="76"/>
      <c r="RVF24" s="80"/>
      <c r="RVG24" s="80"/>
      <c r="RVH24" s="76"/>
      <c r="RVI24" s="76"/>
      <c r="RVJ24" s="76"/>
      <c r="RVK24" s="76"/>
      <c r="RVL24" s="80"/>
      <c r="RVM24" s="80"/>
      <c r="RVN24" s="76"/>
      <c r="RVO24" s="80"/>
      <c r="RVP24" s="76"/>
      <c r="RVQ24" s="80"/>
      <c r="RVR24" s="80"/>
      <c r="RVS24" s="76"/>
      <c r="RVT24" s="76"/>
      <c r="RVU24" s="76"/>
      <c r="RVV24" s="76"/>
      <c r="RVW24" s="80"/>
      <c r="RVX24" s="80"/>
      <c r="RVY24" s="76"/>
      <c r="RVZ24" s="80"/>
      <c r="RWA24" s="76"/>
      <c r="RWB24" s="80"/>
      <c r="RWC24" s="80"/>
      <c r="RWD24" s="76"/>
      <c r="RWE24" s="76"/>
      <c r="RWF24" s="76"/>
      <c r="RWG24" s="76"/>
      <c r="RWH24" s="80"/>
      <c r="RWI24" s="80"/>
      <c r="RWJ24" s="76"/>
      <c r="RWK24" s="80"/>
      <c r="RWL24" s="76"/>
      <c r="RWM24" s="80"/>
      <c r="RWN24" s="80"/>
      <c r="RWO24" s="76"/>
      <c r="RWP24" s="76"/>
      <c r="RWQ24" s="76"/>
      <c r="RWR24" s="76"/>
      <c r="RWS24" s="80"/>
      <c r="RWT24" s="80"/>
      <c r="RWU24" s="76"/>
      <c r="RWV24" s="80"/>
      <c r="RWW24" s="76"/>
      <c r="RWX24" s="80"/>
      <c r="RWY24" s="80"/>
      <c r="RWZ24" s="76"/>
      <c r="RXA24" s="76"/>
      <c r="RXB24" s="76"/>
      <c r="RXC24" s="76"/>
      <c r="RXD24" s="80"/>
      <c r="RXE24" s="80"/>
      <c r="RXF24" s="76"/>
      <c r="RXG24" s="80"/>
      <c r="RXH24" s="76"/>
      <c r="RXI24" s="80"/>
      <c r="RXJ24" s="80"/>
      <c r="RXK24" s="76"/>
      <c r="RXL24" s="76"/>
      <c r="RXM24" s="76"/>
      <c r="RXN24" s="76"/>
      <c r="RXO24" s="80"/>
      <c r="RXP24" s="80"/>
      <c r="RXQ24" s="76"/>
      <c r="RXR24" s="80"/>
      <c r="RXS24" s="76"/>
      <c r="RXT24" s="80"/>
      <c r="RXU24" s="80"/>
      <c r="RXV24" s="76"/>
      <c r="RXW24" s="76"/>
      <c r="RXX24" s="76"/>
      <c r="RXY24" s="76"/>
      <c r="RXZ24" s="80"/>
      <c r="RYA24" s="80"/>
      <c r="RYB24" s="76"/>
      <c r="RYC24" s="80"/>
      <c r="RYD24" s="76"/>
      <c r="RYE24" s="80"/>
      <c r="RYF24" s="80"/>
      <c r="RYG24" s="76"/>
      <c r="RYH24" s="76"/>
      <c r="RYI24" s="76"/>
      <c r="RYJ24" s="76"/>
      <c r="RYK24" s="80"/>
      <c r="RYL24" s="80"/>
      <c r="RYM24" s="76"/>
      <c r="RYN24" s="80"/>
      <c r="RYO24" s="76"/>
      <c r="RYP24" s="80"/>
      <c r="RYQ24" s="80"/>
      <c r="RYR24" s="76"/>
      <c r="RYS24" s="76"/>
      <c r="RYT24" s="76"/>
      <c r="RYU24" s="76"/>
      <c r="RYV24" s="80"/>
      <c r="RYW24" s="80"/>
      <c r="RYX24" s="76"/>
      <c r="RYY24" s="80"/>
      <c r="RYZ24" s="76"/>
      <c r="RZA24" s="80"/>
      <c r="RZB24" s="80"/>
      <c r="RZC24" s="76"/>
      <c r="RZD24" s="76"/>
      <c r="RZE24" s="76"/>
      <c r="RZF24" s="76"/>
      <c r="RZG24" s="80"/>
      <c r="RZH24" s="80"/>
      <c r="RZI24" s="76"/>
      <c r="RZJ24" s="80"/>
      <c r="RZK24" s="76"/>
      <c r="RZL24" s="80"/>
      <c r="RZM24" s="80"/>
      <c r="RZN24" s="76"/>
      <c r="RZO24" s="76"/>
      <c r="RZP24" s="76"/>
      <c r="RZQ24" s="76"/>
      <c r="RZR24" s="80"/>
      <c r="RZS24" s="80"/>
      <c r="RZT24" s="76"/>
      <c r="RZU24" s="80"/>
      <c r="RZV24" s="76"/>
      <c r="RZW24" s="80"/>
      <c r="RZX24" s="80"/>
      <c r="RZY24" s="76"/>
      <c r="RZZ24" s="76"/>
      <c r="SAA24" s="76"/>
      <c r="SAB24" s="76"/>
      <c r="SAC24" s="80"/>
      <c r="SAD24" s="80"/>
      <c r="SAE24" s="76"/>
      <c r="SAF24" s="80"/>
      <c r="SAG24" s="76"/>
      <c r="SAH24" s="80"/>
      <c r="SAI24" s="80"/>
      <c r="SAJ24" s="76"/>
      <c r="SAK24" s="76"/>
      <c r="SAL24" s="76"/>
      <c r="SAM24" s="76"/>
      <c r="SAN24" s="80"/>
      <c r="SAO24" s="80"/>
      <c r="SAP24" s="76"/>
      <c r="SAQ24" s="80"/>
      <c r="SAR24" s="76"/>
      <c r="SAS24" s="80"/>
      <c r="SAT24" s="80"/>
      <c r="SAU24" s="76"/>
      <c r="SAV24" s="76"/>
      <c r="SAW24" s="76"/>
      <c r="SAX24" s="76"/>
      <c r="SAY24" s="80"/>
      <c r="SAZ24" s="80"/>
      <c r="SBA24" s="76"/>
      <c r="SBB24" s="80"/>
      <c r="SBC24" s="76"/>
      <c r="SBD24" s="80"/>
      <c r="SBE24" s="80"/>
      <c r="SBF24" s="76"/>
      <c r="SBG24" s="76"/>
      <c r="SBH24" s="76"/>
      <c r="SBI24" s="76"/>
      <c r="SBJ24" s="80"/>
      <c r="SBK24" s="80"/>
      <c r="SBL24" s="76"/>
      <c r="SBM24" s="80"/>
      <c r="SBN24" s="76"/>
      <c r="SBO24" s="80"/>
      <c r="SBP24" s="80"/>
      <c r="SBQ24" s="76"/>
      <c r="SBR24" s="76"/>
      <c r="SBS24" s="76"/>
      <c r="SBT24" s="76"/>
      <c r="SBU24" s="80"/>
      <c r="SBV24" s="80"/>
      <c r="SBW24" s="76"/>
      <c r="SBX24" s="80"/>
      <c r="SBY24" s="76"/>
      <c r="SBZ24" s="80"/>
      <c r="SCA24" s="80"/>
      <c r="SCB24" s="76"/>
      <c r="SCC24" s="76"/>
      <c r="SCD24" s="76"/>
      <c r="SCE24" s="76"/>
      <c r="SCF24" s="80"/>
      <c r="SCG24" s="80"/>
      <c r="SCH24" s="76"/>
      <c r="SCI24" s="80"/>
      <c r="SCJ24" s="76"/>
      <c r="SCK24" s="80"/>
      <c r="SCL24" s="80"/>
      <c r="SCM24" s="76"/>
      <c r="SCN24" s="76"/>
      <c r="SCO24" s="76"/>
      <c r="SCP24" s="76"/>
      <c r="SCQ24" s="80"/>
      <c r="SCR24" s="80"/>
      <c r="SCS24" s="76"/>
      <c r="SCT24" s="80"/>
      <c r="SCU24" s="76"/>
      <c r="SCV24" s="80"/>
      <c r="SCW24" s="80"/>
      <c r="SCX24" s="76"/>
      <c r="SCY24" s="76"/>
      <c r="SCZ24" s="76"/>
      <c r="SDA24" s="76"/>
      <c r="SDB24" s="80"/>
      <c r="SDC24" s="80"/>
      <c r="SDD24" s="76"/>
      <c r="SDE24" s="80"/>
      <c r="SDF24" s="76"/>
      <c r="SDG24" s="80"/>
      <c r="SDH24" s="80"/>
      <c r="SDI24" s="76"/>
      <c r="SDJ24" s="76"/>
      <c r="SDK24" s="76"/>
      <c r="SDL24" s="76"/>
      <c r="SDM24" s="80"/>
      <c r="SDN24" s="80"/>
      <c r="SDO24" s="76"/>
      <c r="SDP24" s="80"/>
      <c r="SDQ24" s="76"/>
      <c r="SDR24" s="80"/>
      <c r="SDS24" s="80"/>
      <c r="SDT24" s="76"/>
      <c r="SDU24" s="76"/>
      <c r="SDV24" s="76"/>
      <c r="SDW24" s="76"/>
      <c r="SDX24" s="80"/>
      <c r="SDY24" s="80"/>
      <c r="SDZ24" s="76"/>
      <c r="SEA24" s="80"/>
      <c r="SEB24" s="76"/>
      <c r="SEC24" s="80"/>
      <c r="SED24" s="80"/>
      <c r="SEE24" s="76"/>
      <c r="SEF24" s="76"/>
      <c r="SEG24" s="76"/>
      <c r="SEH24" s="76"/>
      <c r="SEI24" s="80"/>
      <c r="SEJ24" s="80"/>
      <c r="SEK24" s="76"/>
      <c r="SEL24" s="80"/>
      <c r="SEM24" s="76"/>
      <c r="SEN24" s="80"/>
      <c r="SEO24" s="80"/>
      <c r="SEP24" s="76"/>
      <c r="SEQ24" s="76"/>
      <c r="SER24" s="76"/>
      <c r="SES24" s="76"/>
      <c r="SET24" s="80"/>
      <c r="SEU24" s="80"/>
      <c r="SEV24" s="76"/>
      <c r="SEW24" s="80"/>
      <c r="SEX24" s="76"/>
      <c r="SEY24" s="80"/>
      <c r="SEZ24" s="80"/>
      <c r="SFA24" s="76"/>
      <c r="SFB24" s="76"/>
      <c r="SFC24" s="76"/>
      <c r="SFD24" s="76"/>
      <c r="SFE24" s="80"/>
      <c r="SFF24" s="80"/>
      <c r="SFG24" s="76"/>
      <c r="SFH24" s="80"/>
      <c r="SFI24" s="76"/>
      <c r="SFJ24" s="80"/>
      <c r="SFK24" s="80"/>
      <c r="SFL24" s="76"/>
      <c r="SFM24" s="76"/>
      <c r="SFN24" s="76"/>
      <c r="SFO24" s="76"/>
      <c r="SFP24" s="80"/>
      <c r="SFQ24" s="80"/>
      <c r="SFR24" s="76"/>
      <c r="SFS24" s="80"/>
      <c r="SFT24" s="76"/>
      <c r="SFU24" s="80"/>
      <c r="SFV24" s="80"/>
      <c r="SFW24" s="76"/>
      <c r="SFX24" s="76"/>
      <c r="SFY24" s="76"/>
      <c r="SFZ24" s="76"/>
      <c r="SGA24" s="80"/>
      <c r="SGB24" s="80"/>
      <c r="SGC24" s="76"/>
      <c r="SGD24" s="80"/>
      <c r="SGE24" s="76"/>
      <c r="SGF24" s="80"/>
      <c r="SGG24" s="80"/>
      <c r="SGH24" s="76"/>
      <c r="SGI24" s="76"/>
      <c r="SGJ24" s="76"/>
      <c r="SGK24" s="76"/>
      <c r="SGL24" s="80"/>
      <c r="SGM24" s="80"/>
      <c r="SGN24" s="76"/>
      <c r="SGO24" s="80"/>
      <c r="SGP24" s="76"/>
      <c r="SGQ24" s="80"/>
      <c r="SGR24" s="80"/>
      <c r="SGS24" s="76"/>
      <c r="SGT24" s="76"/>
      <c r="SGU24" s="76"/>
      <c r="SGV24" s="76"/>
      <c r="SGW24" s="80"/>
      <c r="SGX24" s="80"/>
      <c r="SGY24" s="76"/>
      <c r="SGZ24" s="80"/>
      <c r="SHA24" s="76"/>
      <c r="SHB24" s="80"/>
      <c r="SHC24" s="80"/>
      <c r="SHD24" s="76"/>
      <c r="SHE24" s="76"/>
      <c r="SHF24" s="76"/>
      <c r="SHG24" s="76"/>
      <c r="SHH24" s="80"/>
      <c r="SHI24" s="80"/>
      <c r="SHJ24" s="76"/>
      <c r="SHK24" s="80"/>
      <c r="SHL24" s="76"/>
      <c r="SHM24" s="80"/>
      <c r="SHN24" s="80"/>
      <c r="SHO24" s="76"/>
      <c r="SHP24" s="76"/>
      <c r="SHQ24" s="76"/>
      <c r="SHR24" s="76"/>
      <c r="SHS24" s="80"/>
      <c r="SHT24" s="80"/>
      <c r="SHU24" s="76"/>
      <c r="SHV24" s="80"/>
      <c r="SHW24" s="76"/>
      <c r="SHX24" s="80"/>
      <c r="SHY24" s="80"/>
      <c r="SHZ24" s="76"/>
      <c r="SIA24" s="76"/>
      <c r="SIB24" s="76"/>
      <c r="SIC24" s="76"/>
      <c r="SID24" s="80"/>
      <c r="SIE24" s="80"/>
      <c r="SIF24" s="76"/>
      <c r="SIG24" s="80"/>
      <c r="SIH24" s="76"/>
      <c r="SII24" s="80"/>
      <c r="SIJ24" s="80"/>
      <c r="SIK24" s="76"/>
      <c r="SIL24" s="76"/>
      <c r="SIM24" s="76"/>
      <c r="SIN24" s="76"/>
      <c r="SIO24" s="80"/>
      <c r="SIP24" s="80"/>
      <c r="SIQ24" s="76"/>
      <c r="SIR24" s="80"/>
      <c r="SIS24" s="76"/>
      <c r="SIT24" s="80"/>
      <c r="SIU24" s="80"/>
      <c r="SIV24" s="76"/>
      <c r="SIW24" s="76"/>
      <c r="SIX24" s="76"/>
      <c r="SIY24" s="76"/>
      <c r="SIZ24" s="80"/>
      <c r="SJA24" s="80"/>
      <c r="SJB24" s="76"/>
      <c r="SJC24" s="80"/>
      <c r="SJD24" s="76"/>
      <c r="SJE24" s="80"/>
      <c r="SJF24" s="80"/>
      <c r="SJG24" s="76"/>
      <c r="SJH24" s="76"/>
      <c r="SJI24" s="76"/>
      <c r="SJJ24" s="76"/>
      <c r="SJK24" s="80"/>
      <c r="SJL24" s="80"/>
      <c r="SJM24" s="76"/>
      <c r="SJN24" s="80"/>
      <c r="SJO24" s="76"/>
      <c r="SJP24" s="80"/>
      <c r="SJQ24" s="80"/>
      <c r="SJR24" s="76"/>
      <c r="SJS24" s="76"/>
      <c r="SJT24" s="76"/>
      <c r="SJU24" s="76"/>
      <c r="SJV24" s="80"/>
      <c r="SJW24" s="80"/>
      <c r="SJX24" s="76"/>
      <c r="SJY24" s="80"/>
      <c r="SJZ24" s="76"/>
      <c r="SKA24" s="80"/>
      <c r="SKB24" s="80"/>
      <c r="SKC24" s="76"/>
      <c r="SKD24" s="76"/>
      <c r="SKE24" s="76"/>
      <c r="SKF24" s="76"/>
      <c r="SKG24" s="80"/>
      <c r="SKH24" s="80"/>
      <c r="SKI24" s="76"/>
      <c r="SKJ24" s="80"/>
      <c r="SKK24" s="76"/>
      <c r="SKL24" s="80"/>
      <c r="SKM24" s="80"/>
      <c r="SKN24" s="76"/>
      <c r="SKO24" s="76"/>
      <c r="SKP24" s="76"/>
      <c r="SKQ24" s="76"/>
      <c r="SKR24" s="80"/>
      <c r="SKS24" s="80"/>
      <c r="SKT24" s="76"/>
      <c r="SKU24" s="80"/>
      <c r="SKV24" s="76"/>
      <c r="SKW24" s="80"/>
      <c r="SKX24" s="80"/>
      <c r="SKY24" s="76"/>
      <c r="SKZ24" s="76"/>
      <c r="SLA24" s="76"/>
      <c r="SLB24" s="76"/>
      <c r="SLC24" s="80"/>
      <c r="SLD24" s="80"/>
      <c r="SLE24" s="76"/>
      <c r="SLF24" s="80"/>
      <c r="SLG24" s="76"/>
      <c r="SLH24" s="80"/>
      <c r="SLI24" s="80"/>
      <c r="SLJ24" s="76"/>
      <c r="SLK24" s="76"/>
      <c r="SLL24" s="76"/>
      <c r="SLM24" s="76"/>
      <c r="SLN24" s="80"/>
      <c r="SLO24" s="80"/>
      <c r="SLP24" s="76"/>
      <c r="SLQ24" s="80"/>
      <c r="SLR24" s="76"/>
      <c r="SLS24" s="80"/>
      <c r="SLT24" s="80"/>
      <c r="SLU24" s="76"/>
      <c r="SLV24" s="76"/>
      <c r="SLW24" s="76"/>
      <c r="SLX24" s="76"/>
      <c r="SLY24" s="80"/>
      <c r="SLZ24" s="80"/>
      <c r="SMA24" s="76"/>
      <c r="SMB24" s="80"/>
      <c r="SMC24" s="76"/>
      <c r="SMD24" s="80"/>
      <c r="SME24" s="80"/>
      <c r="SMF24" s="76"/>
      <c r="SMG24" s="76"/>
      <c r="SMH24" s="76"/>
      <c r="SMI24" s="76"/>
      <c r="SMJ24" s="80"/>
      <c r="SMK24" s="80"/>
      <c r="SML24" s="76"/>
      <c r="SMM24" s="80"/>
      <c r="SMN24" s="76"/>
      <c r="SMO24" s="80"/>
      <c r="SMP24" s="80"/>
      <c r="SMQ24" s="76"/>
      <c r="SMR24" s="76"/>
      <c r="SMS24" s="76"/>
      <c r="SMT24" s="76"/>
      <c r="SMU24" s="80"/>
      <c r="SMV24" s="80"/>
      <c r="SMW24" s="76"/>
      <c r="SMX24" s="80"/>
      <c r="SMY24" s="76"/>
      <c r="SMZ24" s="80"/>
      <c r="SNA24" s="80"/>
      <c r="SNB24" s="76"/>
      <c r="SNC24" s="76"/>
      <c r="SND24" s="76"/>
      <c r="SNE24" s="76"/>
      <c r="SNF24" s="80"/>
      <c r="SNG24" s="80"/>
      <c r="SNH24" s="76"/>
      <c r="SNI24" s="80"/>
      <c r="SNJ24" s="76"/>
      <c r="SNK24" s="80"/>
      <c r="SNL24" s="80"/>
      <c r="SNM24" s="76"/>
      <c r="SNN24" s="76"/>
      <c r="SNO24" s="76"/>
      <c r="SNP24" s="76"/>
      <c r="SNQ24" s="80"/>
      <c r="SNR24" s="80"/>
      <c r="SNS24" s="76"/>
      <c r="SNT24" s="80"/>
      <c r="SNU24" s="76"/>
      <c r="SNV24" s="80"/>
      <c r="SNW24" s="80"/>
      <c r="SNX24" s="76"/>
      <c r="SNY24" s="76"/>
      <c r="SNZ24" s="76"/>
      <c r="SOA24" s="76"/>
      <c r="SOB24" s="80"/>
      <c r="SOC24" s="80"/>
      <c r="SOD24" s="76"/>
      <c r="SOE24" s="80"/>
      <c r="SOF24" s="76"/>
      <c r="SOG24" s="80"/>
      <c r="SOH24" s="80"/>
      <c r="SOI24" s="76"/>
      <c r="SOJ24" s="76"/>
      <c r="SOK24" s="76"/>
      <c r="SOL24" s="76"/>
      <c r="SOM24" s="80"/>
      <c r="SON24" s="80"/>
      <c r="SOO24" s="76"/>
      <c r="SOP24" s="80"/>
      <c r="SOQ24" s="76"/>
      <c r="SOR24" s="80"/>
      <c r="SOS24" s="80"/>
      <c r="SOT24" s="76"/>
      <c r="SOU24" s="76"/>
      <c r="SOV24" s="76"/>
      <c r="SOW24" s="76"/>
      <c r="SOX24" s="80"/>
      <c r="SOY24" s="80"/>
      <c r="SOZ24" s="76"/>
      <c r="SPA24" s="80"/>
      <c r="SPB24" s="76"/>
      <c r="SPC24" s="80"/>
      <c r="SPD24" s="80"/>
      <c r="SPE24" s="76"/>
      <c r="SPF24" s="76"/>
      <c r="SPG24" s="76"/>
      <c r="SPH24" s="76"/>
      <c r="SPI24" s="80"/>
      <c r="SPJ24" s="80"/>
      <c r="SPK24" s="76"/>
      <c r="SPL24" s="80"/>
      <c r="SPM24" s="76"/>
      <c r="SPN24" s="80"/>
      <c r="SPO24" s="80"/>
      <c r="SPP24" s="76"/>
      <c r="SPQ24" s="76"/>
      <c r="SPR24" s="76"/>
      <c r="SPS24" s="76"/>
      <c r="SPT24" s="80"/>
      <c r="SPU24" s="80"/>
      <c r="SPV24" s="76"/>
      <c r="SPW24" s="80"/>
      <c r="SPX24" s="76"/>
      <c r="SPY24" s="80"/>
      <c r="SPZ24" s="80"/>
      <c r="SQA24" s="76"/>
      <c r="SQB24" s="76"/>
      <c r="SQC24" s="76"/>
      <c r="SQD24" s="76"/>
      <c r="SQE24" s="80"/>
      <c r="SQF24" s="80"/>
      <c r="SQG24" s="76"/>
      <c r="SQH24" s="80"/>
      <c r="SQI24" s="76"/>
      <c r="SQJ24" s="80"/>
      <c r="SQK24" s="80"/>
      <c r="SQL24" s="76"/>
      <c r="SQM24" s="76"/>
      <c r="SQN24" s="76"/>
      <c r="SQO24" s="76"/>
      <c r="SQP24" s="80"/>
      <c r="SQQ24" s="80"/>
      <c r="SQR24" s="76"/>
      <c r="SQS24" s="80"/>
      <c r="SQT24" s="76"/>
      <c r="SQU24" s="80"/>
      <c r="SQV24" s="80"/>
      <c r="SQW24" s="76"/>
      <c r="SQX24" s="76"/>
      <c r="SQY24" s="76"/>
      <c r="SQZ24" s="76"/>
      <c r="SRA24" s="80"/>
      <c r="SRB24" s="80"/>
      <c r="SRC24" s="76"/>
      <c r="SRD24" s="80"/>
      <c r="SRE24" s="76"/>
      <c r="SRF24" s="80"/>
      <c r="SRG24" s="80"/>
      <c r="SRH24" s="76"/>
      <c r="SRI24" s="76"/>
      <c r="SRJ24" s="76"/>
      <c r="SRK24" s="76"/>
      <c r="SRL24" s="80"/>
      <c r="SRM24" s="80"/>
      <c r="SRN24" s="76"/>
      <c r="SRO24" s="80"/>
      <c r="SRP24" s="76"/>
      <c r="SRQ24" s="80"/>
      <c r="SRR24" s="80"/>
      <c r="SRS24" s="76"/>
      <c r="SRT24" s="76"/>
      <c r="SRU24" s="76"/>
      <c r="SRV24" s="76"/>
      <c r="SRW24" s="80"/>
      <c r="SRX24" s="80"/>
      <c r="SRY24" s="76"/>
      <c r="SRZ24" s="80"/>
      <c r="SSA24" s="76"/>
      <c r="SSB24" s="80"/>
      <c r="SSC24" s="80"/>
      <c r="SSD24" s="76"/>
      <c r="SSE24" s="76"/>
      <c r="SSF24" s="76"/>
      <c r="SSG24" s="76"/>
      <c r="SSH24" s="80"/>
      <c r="SSI24" s="80"/>
      <c r="SSJ24" s="76"/>
      <c r="SSK24" s="80"/>
      <c r="SSL24" s="76"/>
      <c r="SSM24" s="80"/>
      <c r="SSN24" s="80"/>
      <c r="SSO24" s="76"/>
      <c r="SSP24" s="76"/>
      <c r="SSQ24" s="76"/>
      <c r="SSR24" s="76"/>
      <c r="SSS24" s="80"/>
      <c r="SST24" s="80"/>
      <c r="SSU24" s="76"/>
      <c r="SSV24" s="80"/>
      <c r="SSW24" s="76"/>
      <c r="SSX24" s="80"/>
      <c r="SSY24" s="80"/>
      <c r="SSZ24" s="76"/>
      <c r="STA24" s="76"/>
      <c r="STB24" s="76"/>
      <c r="STC24" s="76"/>
      <c r="STD24" s="80"/>
      <c r="STE24" s="80"/>
      <c r="STF24" s="76"/>
      <c r="STG24" s="80"/>
      <c r="STH24" s="76"/>
      <c r="STI24" s="80"/>
      <c r="STJ24" s="80"/>
      <c r="STK24" s="76"/>
      <c r="STL24" s="76"/>
      <c r="STM24" s="76"/>
      <c r="STN24" s="76"/>
      <c r="STO24" s="80"/>
      <c r="STP24" s="80"/>
      <c r="STQ24" s="76"/>
      <c r="STR24" s="80"/>
      <c r="STS24" s="76"/>
      <c r="STT24" s="80"/>
      <c r="STU24" s="80"/>
      <c r="STV24" s="76"/>
      <c r="STW24" s="76"/>
      <c r="STX24" s="76"/>
      <c r="STY24" s="76"/>
      <c r="STZ24" s="80"/>
      <c r="SUA24" s="80"/>
      <c r="SUB24" s="76"/>
      <c r="SUC24" s="80"/>
      <c r="SUD24" s="76"/>
      <c r="SUE24" s="80"/>
      <c r="SUF24" s="80"/>
      <c r="SUG24" s="76"/>
      <c r="SUH24" s="76"/>
      <c r="SUI24" s="76"/>
      <c r="SUJ24" s="76"/>
      <c r="SUK24" s="80"/>
      <c r="SUL24" s="80"/>
      <c r="SUM24" s="76"/>
      <c r="SUN24" s="80"/>
      <c r="SUO24" s="76"/>
      <c r="SUP24" s="80"/>
      <c r="SUQ24" s="80"/>
      <c r="SUR24" s="76"/>
      <c r="SUS24" s="76"/>
      <c r="SUT24" s="76"/>
      <c r="SUU24" s="76"/>
      <c r="SUV24" s="80"/>
      <c r="SUW24" s="80"/>
      <c r="SUX24" s="76"/>
      <c r="SUY24" s="80"/>
      <c r="SUZ24" s="76"/>
      <c r="SVA24" s="80"/>
      <c r="SVB24" s="80"/>
      <c r="SVC24" s="76"/>
      <c r="SVD24" s="76"/>
      <c r="SVE24" s="76"/>
      <c r="SVF24" s="76"/>
      <c r="SVG24" s="80"/>
      <c r="SVH24" s="80"/>
      <c r="SVI24" s="76"/>
      <c r="SVJ24" s="80"/>
      <c r="SVK24" s="76"/>
      <c r="SVL24" s="80"/>
      <c r="SVM24" s="80"/>
      <c r="SVN24" s="76"/>
      <c r="SVO24" s="76"/>
      <c r="SVP24" s="76"/>
      <c r="SVQ24" s="76"/>
      <c r="SVR24" s="80"/>
      <c r="SVS24" s="80"/>
      <c r="SVT24" s="76"/>
      <c r="SVU24" s="80"/>
      <c r="SVV24" s="76"/>
      <c r="SVW24" s="80"/>
      <c r="SVX24" s="80"/>
      <c r="SVY24" s="76"/>
      <c r="SVZ24" s="76"/>
      <c r="SWA24" s="76"/>
      <c r="SWB24" s="76"/>
      <c r="SWC24" s="80"/>
      <c r="SWD24" s="80"/>
      <c r="SWE24" s="76"/>
      <c r="SWF24" s="80"/>
      <c r="SWG24" s="76"/>
      <c r="SWH24" s="80"/>
      <c r="SWI24" s="80"/>
      <c r="SWJ24" s="76"/>
      <c r="SWK24" s="76"/>
      <c r="SWL24" s="76"/>
      <c r="SWM24" s="76"/>
      <c r="SWN24" s="80"/>
      <c r="SWO24" s="80"/>
      <c r="SWP24" s="76"/>
      <c r="SWQ24" s="80"/>
      <c r="SWR24" s="76"/>
      <c r="SWS24" s="80"/>
      <c r="SWT24" s="80"/>
      <c r="SWU24" s="76"/>
      <c r="SWV24" s="76"/>
      <c r="SWW24" s="76"/>
      <c r="SWX24" s="76"/>
      <c r="SWY24" s="80"/>
      <c r="SWZ24" s="80"/>
      <c r="SXA24" s="76"/>
      <c r="SXB24" s="80"/>
      <c r="SXC24" s="76"/>
      <c r="SXD24" s="80"/>
      <c r="SXE24" s="80"/>
      <c r="SXF24" s="76"/>
      <c r="SXG24" s="76"/>
      <c r="SXH24" s="76"/>
      <c r="SXI24" s="76"/>
      <c r="SXJ24" s="80"/>
      <c r="SXK24" s="80"/>
      <c r="SXL24" s="76"/>
      <c r="SXM24" s="80"/>
      <c r="SXN24" s="76"/>
      <c r="SXO24" s="80"/>
      <c r="SXP24" s="80"/>
      <c r="SXQ24" s="76"/>
      <c r="SXR24" s="76"/>
      <c r="SXS24" s="76"/>
      <c r="SXT24" s="76"/>
      <c r="SXU24" s="80"/>
      <c r="SXV24" s="80"/>
      <c r="SXW24" s="76"/>
      <c r="SXX24" s="80"/>
      <c r="SXY24" s="76"/>
      <c r="SXZ24" s="80"/>
      <c r="SYA24" s="80"/>
      <c r="SYB24" s="76"/>
      <c r="SYC24" s="76"/>
      <c r="SYD24" s="76"/>
      <c r="SYE24" s="76"/>
      <c r="SYF24" s="80"/>
      <c r="SYG24" s="80"/>
      <c r="SYH24" s="76"/>
      <c r="SYI24" s="80"/>
      <c r="SYJ24" s="76"/>
      <c r="SYK24" s="80"/>
      <c r="SYL24" s="80"/>
      <c r="SYM24" s="76"/>
      <c r="SYN24" s="76"/>
      <c r="SYO24" s="76"/>
      <c r="SYP24" s="76"/>
      <c r="SYQ24" s="80"/>
      <c r="SYR24" s="80"/>
      <c r="SYS24" s="76"/>
      <c r="SYT24" s="80"/>
      <c r="SYU24" s="76"/>
      <c r="SYV24" s="80"/>
      <c r="SYW24" s="80"/>
      <c r="SYX24" s="76"/>
      <c r="SYY24" s="76"/>
      <c r="SYZ24" s="76"/>
      <c r="SZA24" s="76"/>
      <c r="SZB24" s="80"/>
      <c r="SZC24" s="80"/>
      <c r="SZD24" s="76"/>
      <c r="SZE24" s="80"/>
      <c r="SZF24" s="76"/>
      <c r="SZG24" s="80"/>
      <c r="SZH24" s="80"/>
      <c r="SZI24" s="76"/>
      <c r="SZJ24" s="76"/>
      <c r="SZK24" s="76"/>
      <c r="SZL24" s="76"/>
      <c r="SZM24" s="80"/>
      <c r="SZN24" s="80"/>
      <c r="SZO24" s="76"/>
      <c r="SZP24" s="80"/>
      <c r="SZQ24" s="76"/>
      <c r="SZR24" s="80"/>
      <c r="SZS24" s="80"/>
      <c r="SZT24" s="76"/>
      <c r="SZU24" s="76"/>
      <c r="SZV24" s="76"/>
      <c r="SZW24" s="76"/>
      <c r="SZX24" s="80"/>
      <c r="SZY24" s="80"/>
      <c r="SZZ24" s="76"/>
      <c r="TAA24" s="80"/>
      <c r="TAB24" s="76"/>
      <c r="TAC24" s="80"/>
      <c r="TAD24" s="80"/>
      <c r="TAE24" s="76"/>
      <c r="TAF24" s="76"/>
      <c r="TAG24" s="76"/>
      <c r="TAH24" s="76"/>
      <c r="TAI24" s="80"/>
      <c r="TAJ24" s="80"/>
      <c r="TAK24" s="76"/>
      <c r="TAL24" s="80"/>
      <c r="TAM24" s="76"/>
      <c r="TAN24" s="80"/>
      <c r="TAO24" s="80"/>
      <c r="TAP24" s="76"/>
      <c r="TAQ24" s="76"/>
      <c r="TAR24" s="76"/>
      <c r="TAS24" s="76"/>
      <c r="TAT24" s="80"/>
      <c r="TAU24" s="80"/>
      <c r="TAV24" s="76"/>
      <c r="TAW24" s="80"/>
      <c r="TAX24" s="76"/>
      <c r="TAY24" s="80"/>
      <c r="TAZ24" s="80"/>
      <c r="TBA24" s="76"/>
      <c r="TBB24" s="76"/>
      <c r="TBC24" s="76"/>
      <c r="TBD24" s="76"/>
      <c r="TBE24" s="80"/>
      <c r="TBF24" s="80"/>
      <c r="TBG24" s="76"/>
      <c r="TBH24" s="80"/>
      <c r="TBI24" s="76"/>
      <c r="TBJ24" s="80"/>
      <c r="TBK24" s="80"/>
      <c r="TBL24" s="76"/>
      <c r="TBM24" s="76"/>
      <c r="TBN24" s="76"/>
      <c r="TBO24" s="76"/>
      <c r="TBP24" s="80"/>
      <c r="TBQ24" s="80"/>
      <c r="TBR24" s="76"/>
      <c r="TBS24" s="80"/>
      <c r="TBT24" s="76"/>
      <c r="TBU24" s="80"/>
      <c r="TBV24" s="80"/>
      <c r="TBW24" s="76"/>
      <c r="TBX24" s="76"/>
      <c r="TBY24" s="76"/>
      <c r="TBZ24" s="76"/>
      <c r="TCA24" s="80"/>
      <c r="TCB24" s="80"/>
      <c r="TCC24" s="76"/>
      <c r="TCD24" s="80"/>
      <c r="TCE24" s="76"/>
      <c r="TCF24" s="80"/>
      <c r="TCG24" s="80"/>
      <c r="TCH24" s="76"/>
      <c r="TCI24" s="76"/>
      <c r="TCJ24" s="76"/>
      <c r="TCK24" s="76"/>
      <c r="TCL24" s="80"/>
      <c r="TCM24" s="80"/>
      <c r="TCN24" s="76"/>
      <c r="TCO24" s="80"/>
      <c r="TCP24" s="76"/>
      <c r="TCQ24" s="80"/>
      <c r="TCR24" s="80"/>
      <c r="TCS24" s="76"/>
      <c r="TCT24" s="76"/>
      <c r="TCU24" s="76"/>
      <c r="TCV24" s="76"/>
      <c r="TCW24" s="80"/>
      <c r="TCX24" s="80"/>
      <c r="TCY24" s="76"/>
      <c r="TCZ24" s="80"/>
      <c r="TDA24" s="76"/>
      <c r="TDB24" s="80"/>
      <c r="TDC24" s="80"/>
      <c r="TDD24" s="76"/>
      <c r="TDE24" s="76"/>
      <c r="TDF24" s="76"/>
      <c r="TDG24" s="76"/>
      <c r="TDH24" s="80"/>
      <c r="TDI24" s="80"/>
      <c r="TDJ24" s="76"/>
      <c r="TDK24" s="80"/>
      <c r="TDL24" s="76"/>
      <c r="TDM24" s="80"/>
      <c r="TDN24" s="80"/>
      <c r="TDO24" s="76"/>
      <c r="TDP24" s="76"/>
      <c r="TDQ24" s="76"/>
      <c r="TDR24" s="76"/>
      <c r="TDS24" s="80"/>
      <c r="TDT24" s="80"/>
      <c r="TDU24" s="76"/>
      <c r="TDV24" s="80"/>
      <c r="TDW24" s="76"/>
      <c r="TDX24" s="80"/>
      <c r="TDY24" s="80"/>
      <c r="TDZ24" s="76"/>
      <c r="TEA24" s="76"/>
      <c r="TEB24" s="76"/>
      <c r="TEC24" s="76"/>
      <c r="TED24" s="80"/>
      <c r="TEE24" s="80"/>
      <c r="TEF24" s="76"/>
      <c r="TEG24" s="80"/>
      <c r="TEH24" s="76"/>
      <c r="TEI24" s="80"/>
      <c r="TEJ24" s="80"/>
      <c r="TEK24" s="76"/>
      <c r="TEL24" s="76"/>
      <c r="TEM24" s="76"/>
      <c r="TEN24" s="76"/>
      <c r="TEO24" s="80"/>
      <c r="TEP24" s="80"/>
      <c r="TEQ24" s="76"/>
      <c r="TER24" s="80"/>
      <c r="TES24" s="76"/>
      <c r="TET24" s="80"/>
      <c r="TEU24" s="80"/>
      <c r="TEV24" s="76"/>
      <c r="TEW24" s="76"/>
      <c r="TEX24" s="76"/>
      <c r="TEY24" s="76"/>
      <c r="TEZ24" s="80"/>
      <c r="TFA24" s="80"/>
      <c r="TFB24" s="76"/>
      <c r="TFC24" s="80"/>
      <c r="TFD24" s="76"/>
      <c r="TFE24" s="80"/>
      <c r="TFF24" s="80"/>
      <c r="TFG24" s="76"/>
      <c r="TFH24" s="76"/>
      <c r="TFI24" s="76"/>
      <c r="TFJ24" s="76"/>
      <c r="TFK24" s="80"/>
      <c r="TFL24" s="80"/>
      <c r="TFM24" s="76"/>
      <c r="TFN24" s="80"/>
      <c r="TFO24" s="76"/>
      <c r="TFP24" s="80"/>
      <c r="TFQ24" s="80"/>
      <c r="TFR24" s="76"/>
      <c r="TFS24" s="76"/>
      <c r="TFT24" s="76"/>
      <c r="TFU24" s="76"/>
      <c r="TFV24" s="80"/>
      <c r="TFW24" s="80"/>
      <c r="TFX24" s="76"/>
      <c r="TFY24" s="80"/>
      <c r="TFZ24" s="76"/>
      <c r="TGA24" s="80"/>
      <c r="TGB24" s="80"/>
      <c r="TGC24" s="76"/>
      <c r="TGD24" s="76"/>
      <c r="TGE24" s="76"/>
      <c r="TGF24" s="76"/>
      <c r="TGG24" s="80"/>
      <c r="TGH24" s="80"/>
      <c r="TGI24" s="76"/>
      <c r="TGJ24" s="80"/>
      <c r="TGK24" s="76"/>
      <c r="TGL24" s="80"/>
      <c r="TGM24" s="80"/>
      <c r="TGN24" s="76"/>
      <c r="TGO24" s="76"/>
      <c r="TGP24" s="76"/>
      <c r="TGQ24" s="76"/>
      <c r="TGR24" s="80"/>
      <c r="TGS24" s="80"/>
      <c r="TGT24" s="76"/>
      <c r="TGU24" s="80"/>
      <c r="TGV24" s="76"/>
      <c r="TGW24" s="80"/>
      <c r="TGX24" s="80"/>
      <c r="TGY24" s="76"/>
      <c r="TGZ24" s="76"/>
      <c r="THA24" s="76"/>
      <c r="THB24" s="76"/>
      <c r="THC24" s="80"/>
      <c r="THD24" s="80"/>
      <c r="THE24" s="76"/>
      <c r="THF24" s="80"/>
      <c r="THG24" s="76"/>
      <c r="THH24" s="80"/>
      <c r="THI24" s="80"/>
      <c r="THJ24" s="76"/>
      <c r="THK24" s="76"/>
      <c r="THL24" s="76"/>
      <c r="THM24" s="76"/>
      <c r="THN24" s="80"/>
      <c r="THO24" s="80"/>
      <c r="THP24" s="76"/>
      <c r="THQ24" s="80"/>
      <c r="THR24" s="76"/>
      <c r="THS24" s="80"/>
      <c r="THT24" s="80"/>
      <c r="THU24" s="76"/>
      <c r="THV24" s="76"/>
      <c r="THW24" s="76"/>
      <c r="THX24" s="76"/>
      <c r="THY24" s="80"/>
      <c r="THZ24" s="80"/>
      <c r="TIA24" s="76"/>
      <c r="TIB24" s="80"/>
      <c r="TIC24" s="76"/>
      <c r="TID24" s="80"/>
      <c r="TIE24" s="80"/>
      <c r="TIF24" s="76"/>
      <c r="TIG24" s="76"/>
      <c r="TIH24" s="76"/>
      <c r="TII24" s="76"/>
      <c r="TIJ24" s="80"/>
      <c r="TIK24" s="80"/>
      <c r="TIL24" s="76"/>
      <c r="TIM24" s="80"/>
      <c r="TIN24" s="76"/>
      <c r="TIO24" s="80"/>
      <c r="TIP24" s="80"/>
      <c r="TIQ24" s="76"/>
      <c r="TIR24" s="76"/>
      <c r="TIS24" s="76"/>
      <c r="TIT24" s="76"/>
      <c r="TIU24" s="80"/>
      <c r="TIV24" s="80"/>
      <c r="TIW24" s="76"/>
      <c r="TIX24" s="80"/>
      <c r="TIY24" s="76"/>
      <c r="TIZ24" s="80"/>
      <c r="TJA24" s="80"/>
      <c r="TJB24" s="76"/>
      <c r="TJC24" s="76"/>
      <c r="TJD24" s="76"/>
      <c r="TJE24" s="76"/>
      <c r="TJF24" s="80"/>
      <c r="TJG24" s="80"/>
      <c r="TJH24" s="76"/>
      <c r="TJI24" s="80"/>
      <c r="TJJ24" s="76"/>
      <c r="TJK24" s="80"/>
      <c r="TJL24" s="80"/>
      <c r="TJM24" s="76"/>
      <c r="TJN24" s="76"/>
      <c r="TJO24" s="76"/>
      <c r="TJP24" s="76"/>
      <c r="TJQ24" s="80"/>
      <c r="TJR24" s="80"/>
      <c r="TJS24" s="76"/>
      <c r="TJT24" s="80"/>
      <c r="TJU24" s="76"/>
      <c r="TJV24" s="80"/>
      <c r="TJW24" s="80"/>
      <c r="TJX24" s="76"/>
      <c r="TJY24" s="76"/>
      <c r="TJZ24" s="76"/>
      <c r="TKA24" s="76"/>
      <c r="TKB24" s="80"/>
      <c r="TKC24" s="80"/>
      <c r="TKD24" s="76"/>
      <c r="TKE24" s="80"/>
      <c r="TKF24" s="76"/>
      <c r="TKG24" s="80"/>
      <c r="TKH24" s="80"/>
      <c r="TKI24" s="76"/>
      <c r="TKJ24" s="76"/>
      <c r="TKK24" s="76"/>
      <c r="TKL24" s="76"/>
      <c r="TKM24" s="80"/>
      <c r="TKN24" s="80"/>
      <c r="TKO24" s="76"/>
      <c r="TKP24" s="80"/>
      <c r="TKQ24" s="76"/>
      <c r="TKR24" s="80"/>
      <c r="TKS24" s="80"/>
      <c r="TKT24" s="76"/>
      <c r="TKU24" s="76"/>
      <c r="TKV24" s="76"/>
      <c r="TKW24" s="76"/>
      <c r="TKX24" s="80"/>
      <c r="TKY24" s="80"/>
      <c r="TKZ24" s="76"/>
      <c r="TLA24" s="80"/>
      <c r="TLB24" s="76"/>
      <c r="TLC24" s="80"/>
      <c r="TLD24" s="80"/>
      <c r="TLE24" s="76"/>
      <c r="TLF24" s="76"/>
      <c r="TLG24" s="76"/>
      <c r="TLH24" s="76"/>
      <c r="TLI24" s="80"/>
      <c r="TLJ24" s="80"/>
      <c r="TLK24" s="76"/>
      <c r="TLL24" s="80"/>
      <c r="TLM24" s="76"/>
      <c r="TLN24" s="80"/>
      <c r="TLO24" s="80"/>
      <c r="TLP24" s="76"/>
      <c r="TLQ24" s="76"/>
      <c r="TLR24" s="76"/>
      <c r="TLS24" s="76"/>
      <c r="TLT24" s="80"/>
      <c r="TLU24" s="80"/>
      <c r="TLV24" s="76"/>
      <c r="TLW24" s="80"/>
      <c r="TLX24" s="76"/>
      <c r="TLY24" s="80"/>
      <c r="TLZ24" s="80"/>
      <c r="TMA24" s="76"/>
      <c r="TMB24" s="76"/>
      <c r="TMC24" s="76"/>
      <c r="TMD24" s="76"/>
      <c r="TME24" s="80"/>
      <c r="TMF24" s="80"/>
      <c r="TMG24" s="76"/>
      <c r="TMH24" s="80"/>
      <c r="TMI24" s="76"/>
      <c r="TMJ24" s="80"/>
      <c r="TMK24" s="80"/>
      <c r="TML24" s="76"/>
      <c r="TMM24" s="76"/>
      <c r="TMN24" s="76"/>
      <c r="TMO24" s="76"/>
      <c r="TMP24" s="80"/>
      <c r="TMQ24" s="80"/>
      <c r="TMR24" s="76"/>
      <c r="TMS24" s="80"/>
      <c r="TMT24" s="76"/>
      <c r="TMU24" s="80"/>
      <c r="TMV24" s="80"/>
      <c r="TMW24" s="76"/>
      <c r="TMX24" s="76"/>
      <c r="TMY24" s="76"/>
      <c r="TMZ24" s="76"/>
      <c r="TNA24" s="80"/>
      <c r="TNB24" s="80"/>
      <c r="TNC24" s="76"/>
      <c r="TND24" s="80"/>
      <c r="TNE24" s="76"/>
      <c r="TNF24" s="80"/>
      <c r="TNG24" s="80"/>
      <c r="TNH24" s="76"/>
      <c r="TNI24" s="76"/>
      <c r="TNJ24" s="76"/>
      <c r="TNK24" s="76"/>
      <c r="TNL24" s="80"/>
      <c r="TNM24" s="80"/>
      <c r="TNN24" s="76"/>
      <c r="TNO24" s="80"/>
      <c r="TNP24" s="76"/>
      <c r="TNQ24" s="80"/>
      <c r="TNR24" s="80"/>
      <c r="TNS24" s="76"/>
      <c r="TNT24" s="76"/>
      <c r="TNU24" s="76"/>
      <c r="TNV24" s="76"/>
      <c r="TNW24" s="80"/>
      <c r="TNX24" s="80"/>
      <c r="TNY24" s="76"/>
      <c r="TNZ24" s="80"/>
      <c r="TOA24" s="76"/>
      <c r="TOB24" s="80"/>
      <c r="TOC24" s="80"/>
      <c r="TOD24" s="76"/>
      <c r="TOE24" s="76"/>
      <c r="TOF24" s="76"/>
      <c r="TOG24" s="76"/>
      <c r="TOH24" s="80"/>
      <c r="TOI24" s="80"/>
      <c r="TOJ24" s="76"/>
      <c r="TOK24" s="80"/>
      <c r="TOL24" s="76"/>
      <c r="TOM24" s="80"/>
      <c r="TON24" s="80"/>
      <c r="TOO24" s="76"/>
      <c r="TOP24" s="76"/>
      <c r="TOQ24" s="76"/>
      <c r="TOR24" s="76"/>
      <c r="TOS24" s="80"/>
      <c r="TOT24" s="80"/>
      <c r="TOU24" s="76"/>
      <c r="TOV24" s="80"/>
      <c r="TOW24" s="76"/>
      <c r="TOX24" s="80"/>
      <c r="TOY24" s="80"/>
      <c r="TOZ24" s="76"/>
      <c r="TPA24" s="76"/>
      <c r="TPB24" s="76"/>
      <c r="TPC24" s="76"/>
      <c r="TPD24" s="80"/>
      <c r="TPE24" s="80"/>
      <c r="TPF24" s="76"/>
      <c r="TPG24" s="80"/>
      <c r="TPH24" s="76"/>
      <c r="TPI24" s="80"/>
      <c r="TPJ24" s="80"/>
      <c r="TPK24" s="76"/>
      <c r="TPL24" s="76"/>
      <c r="TPM24" s="76"/>
      <c r="TPN24" s="76"/>
      <c r="TPO24" s="80"/>
      <c r="TPP24" s="80"/>
      <c r="TPQ24" s="76"/>
      <c r="TPR24" s="80"/>
      <c r="TPS24" s="76"/>
      <c r="TPT24" s="80"/>
      <c r="TPU24" s="80"/>
      <c r="TPV24" s="76"/>
      <c r="TPW24" s="76"/>
      <c r="TPX24" s="76"/>
      <c r="TPY24" s="76"/>
      <c r="TPZ24" s="80"/>
      <c r="TQA24" s="80"/>
      <c r="TQB24" s="76"/>
      <c r="TQC24" s="80"/>
      <c r="TQD24" s="76"/>
      <c r="TQE24" s="80"/>
      <c r="TQF24" s="80"/>
      <c r="TQG24" s="76"/>
      <c r="TQH24" s="76"/>
      <c r="TQI24" s="76"/>
      <c r="TQJ24" s="76"/>
      <c r="TQK24" s="80"/>
      <c r="TQL24" s="80"/>
      <c r="TQM24" s="76"/>
      <c r="TQN24" s="80"/>
      <c r="TQO24" s="76"/>
      <c r="TQP24" s="80"/>
      <c r="TQQ24" s="80"/>
      <c r="TQR24" s="76"/>
      <c r="TQS24" s="76"/>
      <c r="TQT24" s="76"/>
      <c r="TQU24" s="76"/>
      <c r="TQV24" s="80"/>
      <c r="TQW24" s="80"/>
      <c r="TQX24" s="76"/>
      <c r="TQY24" s="80"/>
      <c r="TQZ24" s="76"/>
      <c r="TRA24" s="80"/>
      <c r="TRB24" s="80"/>
      <c r="TRC24" s="76"/>
      <c r="TRD24" s="76"/>
      <c r="TRE24" s="76"/>
      <c r="TRF24" s="76"/>
      <c r="TRG24" s="80"/>
      <c r="TRH24" s="80"/>
      <c r="TRI24" s="76"/>
      <c r="TRJ24" s="80"/>
      <c r="TRK24" s="76"/>
      <c r="TRL24" s="80"/>
      <c r="TRM24" s="80"/>
      <c r="TRN24" s="76"/>
      <c r="TRO24" s="76"/>
      <c r="TRP24" s="76"/>
      <c r="TRQ24" s="76"/>
      <c r="TRR24" s="80"/>
      <c r="TRS24" s="80"/>
      <c r="TRT24" s="76"/>
      <c r="TRU24" s="80"/>
      <c r="TRV24" s="76"/>
      <c r="TRW24" s="80"/>
      <c r="TRX24" s="80"/>
      <c r="TRY24" s="76"/>
      <c r="TRZ24" s="76"/>
      <c r="TSA24" s="76"/>
      <c r="TSB24" s="76"/>
      <c r="TSC24" s="80"/>
      <c r="TSD24" s="80"/>
      <c r="TSE24" s="76"/>
      <c r="TSF24" s="80"/>
      <c r="TSG24" s="76"/>
      <c r="TSH24" s="80"/>
      <c r="TSI24" s="80"/>
      <c r="TSJ24" s="76"/>
      <c r="TSK24" s="76"/>
      <c r="TSL24" s="76"/>
      <c r="TSM24" s="76"/>
      <c r="TSN24" s="80"/>
      <c r="TSO24" s="80"/>
      <c r="TSP24" s="76"/>
      <c r="TSQ24" s="80"/>
      <c r="TSR24" s="76"/>
      <c r="TSS24" s="80"/>
      <c r="TST24" s="80"/>
      <c r="TSU24" s="76"/>
      <c r="TSV24" s="76"/>
      <c r="TSW24" s="76"/>
      <c r="TSX24" s="76"/>
      <c r="TSY24" s="80"/>
      <c r="TSZ24" s="80"/>
      <c r="TTA24" s="76"/>
      <c r="TTB24" s="80"/>
      <c r="TTC24" s="76"/>
      <c r="TTD24" s="80"/>
      <c r="TTE24" s="80"/>
      <c r="TTF24" s="76"/>
      <c r="TTG24" s="76"/>
      <c r="TTH24" s="76"/>
      <c r="TTI24" s="76"/>
      <c r="TTJ24" s="80"/>
      <c r="TTK24" s="80"/>
      <c r="TTL24" s="76"/>
      <c r="TTM24" s="80"/>
      <c r="TTN24" s="76"/>
      <c r="TTO24" s="80"/>
      <c r="TTP24" s="80"/>
      <c r="TTQ24" s="76"/>
      <c r="TTR24" s="76"/>
      <c r="TTS24" s="76"/>
      <c r="TTT24" s="76"/>
      <c r="TTU24" s="80"/>
      <c r="TTV24" s="80"/>
      <c r="TTW24" s="76"/>
      <c r="TTX24" s="80"/>
      <c r="TTY24" s="76"/>
      <c r="TTZ24" s="80"/>
      <c r="TUA24" s="80"/>
      <c r="TUB24" s="76"/>
      <c r="TUC24" s="76"/>
      <c r="TUD24" s="76"/>
      <c r="TUE24" s="76"/>
      <c r="TUF24" s="80"/>
      <c r="TUG24" s="80"/>
      <c r="TUH24" s="76"/>
      <c r="TUI24" s="80"/>
      <c r="TUJ24" s="76"/>
      <c r="TUK24" s="80"/>
      <c r="TUL24" s="80"/>
      <c r="TUM24" s="76"/>
      <c r="TUN24" s="76"/>
      <c r="TUO24" s="76"/>
      <c r="TUP24" s="76"/>
      <c r="TUQ24" s="80"/>
      <c r="TUR24" s="80"/>
      <c r="TUS24" s="76"/>
      <c r="TUT24" s="80"/>
      <c r="TUU24" s="76"/>
      <c r="TUV24" s="80"/>
      <c r="TUW24" s="80"/>
      <c r="TUX24" s="76"/>
      <c r="TUY24" s="76"/>
      <c r="TUZ24" s="76"/>
      <c r="TVA24" s="76"/>
      <c r="TVB24" s="80"/>
      <c r="TVC24" s="80"/>
      <c r="TVD24" s="76"/>
      <c r="TVE24" s="80"/>
      <c r="TVF24" s="76"/>
      <c r="TVG24" s="80"/>
      <c r="TVH24" s="80"/>
      <c r="TVI24" s="76"/>
      <c r="TVJ24" s="76"/>
      <c r="TVK24" s="76"/>
      <c r="TVL24" s="76"/>
      <c r="TVM24" s="80"/>
      <c r="TVN24" s="80"/>
      <c r="TVO24" s="76"/>
      <c r="TVP24" s="80"/>
      <c r="TVQ24" s="76"/>
      <c r="TVR24" s="80"/>
      <c r="TVS24" s="80"/>
      <c r="TVT24" s="76"/>
      <c r="TVU24" s="76"/>
      <c r="TVV24" s="76"/>
      <c r="TVW24" s="76"/>
      <c r="TVX24" s="80"/>
      <c r="TVY24" s="80"/>
      <c r="TVZ24" s="76"/>
      <c r="TWA24" s="80"/>
      <c r="TWB24" s="76"/>
      <c r="TWC24" s="80"/>
      <c r="TWD24" s="80"/>
      <c r="TWE24" s="76"/>
      <c r="TWF24" s="76"/>
      <c r="TWG24" s="76"/>
      <c r="TWH24" s="76"/>
      <c r="TWI24" s="80"/>
      <c r="TWJ24" s="80"/>
      <c r="TWK24" s="76"/>
      <c r="TWL24" s="80"/>
      <c r="TWM24" s="76"/>
      <c r="TWN24" s="80"/>
      <c r="TWO24" s="80"/>
      <c r="TWP24" s="76"/>
      <c r="TWQ24" s="76"/>
      <c r="TWR24" s="76"/>
      <c r="TWS24" s="76"/>
      <c r="TWT24" s="80"/>
      <c r="TWU24" s="80"/>
      <c r="TWV24" s="76"/>
      <c r="TWW24" s="80"/>
      <c r="TWX24" s="76"/>
      <c r="TWY24" s="80"/>
      <c r="TWZ24" s="80"/>
      <c r="TXA24" s="76"/>
      <c r="TXB24" s="76"/>
      <c r="TXC24" s="76"/>
      <c r="TXD24" s="76"/>
      <c r="TXE24" s="80"/>
      <c r="TXF24" s="80"/>
      <c r="TXG24" s="76"/>
      <c r="TXH24" s="80"/>
      <c r="TXI24" s="76"/>
      <c r="TXJ24" s="80"/>
      <c r="TXK24" s="80"/>
      <c r="TXL24" s="76"/>
      <c r="TXM24" s="76"/>
      <c r="TXN24" s="76"/>
      <c r="TXO24" s="76"/>
      <c r="TXP24" s="80"/>
      <c r="TXQ24" s="80"/>
      <c r="TXR24" s="76"/>
      <c r="TXS24" s="80"/>
      <c r="TXT24" s="76"/>
      <c r="TXU24" s="80"/>
      <c r="TXV24" s="80"/>
      <c r="TXW24" s="76"/>
      <c r="TXX24" s="76"/>
      <c r="TXY24" s="76"/>
      <c r="TXZ24" s="76"/>
      <c r="TYA24" s="80"/>
      <c r="TYB24" s="80"/>
      <c r="TYC24" s="76"/>
      <c r="TYD24" s="80"/>
      <c r="TYE24" s="76"/>
      <c r="TYF24" s="80"/>
      <c r="TYG24" s="80"/>
      <c r="TYH24" s="76"/>
      <c r="TYI24" s="76"/>
      <c r="TYJ24" s="76"/>
      <c r="TYK24" s="76"/>
      <c r="TYL24" s="80"/>
      <c r="TYM24" s="80"/>
      <c r="TYN24" s="76"/>
      <c r="TYO24" s="80"/>
      <c r="TYP24" s="76"/>
      <c r="TYQ24" s="80"/>
      <c r="TYR24" s="80"/>
      <c r="TYS24" s="76"/>
      <c r="TYT24" s="76"/>
      <c r="TYU24" s="76"/>
      <c r="TYV24" s="76"/>
      <c r="TYW24" s="80"/>
      <c r="TYX24" s="80"/>
      <c r="TYY24" s="76"/>
      <c r="TYZ24" s="80"/>
      <c r="TZA24" s="76"/>
      <c r="TZB24" s="80"/>
      <c r="TZC24" s="80"/>
      <c r="TZD24" s="76"/>
      <c r="TZE24" s="76"/>
      <c r="TZF24" s="76"/>
      <c r="TZG24" s="76"/>
      <c r="TZH24" s="80"/>
      <c r="TZI24" s="80"/>
      <c r="TZJ24" s="76"/>
      <c r="TZK24" s="80"/>
      <c r="TZL24" s="76"/>
      <c r="TZM24" s="80"/>
      <c r="TZN24" s="80"/>
      <c r="TZO24" s="76"/>
      <c r="TZP24" s="76"/>
      <c r="TZQ24" s="76"/>
      <c r="TZR24" s="76"/>
      <c r="TZS24" s="80"/>
      <c r="TZT24" s="80"/>
      <c r="TZU24" s="76"/>
      <c r="TZV24" s="80"/>
      <c r="TZW24" s="76"/>
      <c r="TZX24" s="80"/>
      <c r="TZY24" s="80"/>
      <c r="TZZ24" s="76"/>
      <c r="UAA24" s="76"/>
      <c r="UAB24" s="76"/>
      <c r="UAC24" s="76"/>
      <c r="UAD24" s="80"/>
      <c r="UAE24" s="80"/>
      <c r="UAF24" s="76"/>
      <c r="UAG24" s="80"/>
      <c r="UAH24" s="76"/>
      <c r="UAI24" s="80"/>
      <c r="UAJ24" s="80"/>
      <c r="UAK24" s="76"/>
      <c r="UAL24" s="76"/>
      <c r="UAM24" s="76"/>
      <c r="UAN24" s="76"/>
      <c r="UAO24" s="80"/>
      <c r="UAP24" s="80"/>
      <c r="UAQ24" s="76"/>
      <c r="UAR24" s="80"/>
      <c r="UAS24" s="76"/>
      <c r="UAT24" s="80"/>
      <c r="UAU24" s="80"/>
      <c r="UAV24" s="76"/>
      <c r="UAW24" s="76"/>
      <c r="UAX24" s="76"/>
      <c r="UAY24" s="76"/>
      <c r="UAZ24" s="80"/>
      <c r="UBA24" s="80"/>
      <c r="UBB24" s="76"/>
      <c r="UBC24" s="80"/>
      <c r="UBD24" s="76"/>
      <c r="UBE24" s="80"/>
      <c r="UBF24" s="80"/>
      <c r="UBG24" s="76"/>
      <c r="UBH24" s="76"/>
      <c r="UBI24" s="76"/>
      <c r="UBJ24" s="76"/>
      <c r="UBK24" s="80"/>
      <c r="UBL24" s="80"/>
      <c r="UBM24" s="76"/>
      <c r="UBN24" s="80"/>
      <c r="UBO24" s="76"/>
      <c r="UBP24" s="80"/>
      <c r="UBQ24" s="80"/>
      <c r="UBR24" s="76"/>
      <c r="UBS24" s="76"/>
      <c r="UBT24" s="76"/>
      <c r="UBU24" s="76"/>
      <c r="UBV24" s="80"/>
      <c r="UBW24" s="80"/>
      <c r="UBX24" s="76"/>
      <c r="UBY24" s="80"/>
      <c r="UBZ24" s="76"/>
      <c r="UCA24" s="80"/>
      <c r="UCB24" s="80"/>
      <c r="UCC24" s="76"/>
      <c r="UCD24" s="76"/>
      <c r="UCE24" s="76"/>
      <c r="UCF24" s="76"/>
      <c r="UCG24" s="80"/>
      <c r="UCH24" s="80"/>
      <c r="UCI24" s="76"/>
      <c r="UCJ24" s="80"/>
      <c r="UCK24" s="76"/>
      <c r="UCL24" s="80"/>
      <c r="UCM24" s="80"/>
      <c r="UCN24" s="76"/>
      <c r="UCO24" s="76"/>
      <c r="UCP24" s="76"/>
      <c r="UCQ24" s="76"/>
      <c r="UCR24" s="80"/>
      <c r="UCS24" s="80"/>
      <c r="UCT24" s="76"/>
      <c r="UCU24" s="80"/>
      <c r="UCV24" s="76"/>
      <c r="UCW24" s="80"/>
      <c r="UCX24" s="80"/>
      <c r="UCY24" s="76"/>
      <c r="UCZ24" s="76"/>
      <c r="UDA24" s="76"/>
      <c r="UDB24" s="76"/>
      <c r="UDC24" s="80"/>
      <c r="UDD24" s="80"/>
      <c r="UDE24" s="76"/>
      <c r="UDF24" s="80"/>
      <c r="UDG24" s="76"/>
      <c r="UDH24" s="80"/>
      <c r="UDI24" s="80"/>
      <c r="UDJ24" s="76"/>
      <c r="UDK24" s="76"/>
      <c r="UDL24" s="76"/>
      <c r="UDM24" s="76"/>
      <c r="UDN24" s="80"/>
      <c r="UDO24" s="80"/>
      <c r="UDP24" s="76"/>
      <c r="UDQ24" s="80"/>
      <c r="UDR24" s="76"/>
      <c r="UDS24" s="80"/>
      <c r="UDT24" s="80"/>
      <c r="UDU24" s="76"/>
      <c r="UDV24" s="76"/>
      <c r="UDW24" s="76"/>
      <c r="UDX24" s="76"/>
      <c r="UDY24" s="80"/>
      <c r="UDZ24" s="80"/>
      <c r="UEA24" s="76"/>
      <c r="UEB24" s="80"/>
      <c r="UEC24" s="76"/>
      <c r="UED24" s="80"/>
      <c r="UEE24" s="80"/>
      <c r="UEF24" s="76"/>
      <c r="UEG24" s="76"/>
      <c r="UEH24" s="76"/>
      <c r="UEI24" s="76"/>
      <c r="UEJ24" s="80"/>
      <c r="UEK24" s="80"/>
      <c r="UEL24" s="76"/>
      <c r="UEM24" s="80"/>
      <c r="UEN24" s="76"/>
      <c r="UEO24" s="80"/>
      <c r="UEP24" s="80"/>
      <c r="UEQ24" s="76"/>
      <c r="UER24" s="76"/>
      <c r="UES24" s="76"/>
      <c r="UET24" s="76"/>
      <c r="UEU24" s="80"/>
      <c r="UEV24" s="80"/>
      <c r="UEW24" s="76"/>
      <c r="UEX24" s="80"/>
      <c r="UEY24" s="76"/>
      <c r="UEZ24" s="80"/>
      <c r="UFA24" s="80"/>
      <c r="UFB24" s="76"/>
      <c r="UFC24" s="76"/>
      <c r="UFD24" s="76"/>
      <c r="UFE24" s="76"/>
      <c r="UFF24" s="80"/>
      <c r="UFG24" s="80"/>
      <c r="UFH24" s="76"/>
      <c r="UFI24" s="80"/>
      <c r="UFJ24" s="76"/>
      <c r="UFK24" s="80"/>
      <c r="UFL24" s="80"/>
      <c r="UFM24" s="76"/>
      <c r="UFN24" s="76"/>
      <c r="UFO24" s="76"/>
      <c r="UFP24" s="76"/>
      <c r="UFQ24" s="80"/>
      <c r="UFR24" s="80"/>
      <c r="UFS24" s="76"/>
      <c r="UFT24" s="80"/>
      <c r="UFU24" s="76"/>
      <c r="UFV24" s="80"/>
      <c r="UFW24" s="80"/>
      <c r="UFX24" s="76"/>
      <c r="UFY24" s="76"/>
      <c r="UFZ24" s="76"/>
      <c r="UGA24" s="76"/>
      <c r="UGB24" s="80"/>
      <c r="UGC24" s="80"/>
      <c r="UGD24" s="76"/>
      <c r="UGE24" s="80"/>
      <c r="UGF24" s="76"/>
      <c r="UGG24" s="80"/>
      <c r="UGH24" s="80"/>
      <c r="UGI24" s="76"/>
      <c r="UGJ24" s="76"/>
      <c r="UGK24" s="76"/>
      <c r="UGL24" s="76"/>
      <c r="UGM24" s="80"/>
      <c r="UGN24" s="80"/>
      <c r="UGO24" s="76"/>
      <c r="UGP24" s="80"/>
      <c r="UGQ24" s="76"/>
      <c r="UGR24" s="80"/>
      <c r="UGS24" s="80"/>
      <c r="UGT24" s="76"/>
      <c r="UGU24" s="76"/>
      <c r="UGV24" s="76"/>
      <c r="UGW24" s="76"/>
      <c r="UGX24" s="80"/>
      <c r="UGY24" s="80"/>
      <c r="UGZ24" s="76"/>
      <c r="UHA24" s="80"/>
      <c r="UHB24" s="76"/>
      <c r="UHC24" s="80"/>
      <c r="UHD24" s="80"/>
      <c r="UHE24" s="76"/>
      <c r="UHF24" s="76"/>
      <c r="UHG24" s="76"/>
      <c r="UHH24" s="76"/>
      <c r="UHI24" s="80"/>
      <c r="UHJ24" s="80"/>
      <c r="UHK24" s="76"/>
      <c r="UHL24" s="80"/>
      <c r="UHM24" s="76"/>
      <c r="UHN24" s="80"/>
      <c r="UHO24" s="80"/>
      <c r="UHP24" s="76"/>
      <c r="UHQ24" s="76"/>
      <c r="UHR24" s="76"/>
      <c r="UHS24" s="76"/>
      <c r="UHT24" s="80"/>
      <c r="UHU24" s="80"/>
      <c r="UHV24" s="76"/>
      <c r="UHW24" s="80"/>
      <c r="UHX24" s="76"/>
      <c r="UHY24" s="80"/>
      <c r="UHZ24" s="80"/>
      <c r="UIA24" s="76"/>
      <c r="UIB24" s="76"/>
      <c r="UIC24" s="76"/>
      <c r="UID24" s="76"/>
      <c r="UIE24" s="80"/>
      <c r="UIF24" s="80"/>
      <c r="UIG24" s="76"/>
      <c r="UIH24" s="80"/>
      <c r="UII24" s="76"/>
      <c r="UIJ24" s="80"/>
      <c r="UIK24" s="80"/>
      <c r="UIL24" s="76"/>
      <c r="UIM24" s="76"/>
      <c r="UIN24" s="76"/>
      <c r="UIO24" s="76"/>
      <c r="UIP24" s="80"/>
      <c r="UIQ24" s="80"/>
      <c r="UIR24" s="76"/>
      <c r="UIS24" s="80"/>
      <c r="UIT24" s="76"/>
      <c r="UIU24" s="80"/>
      <c r="UIV24" s="80"/>
      <c r="UIW24" s="76"/>
      <c r="UIX24" s="76"/>
      <c r="UIY24" s="76"/>
      <c r="UIZ24" s="76"/>
      <c r="UJA24" s="80"/>
      <c r="UJB24" s="80"/>
      <c r="UJC24" s="76"/>
      <c r="UJD24" s="80"/>
      <c r="UJE24" s="76"/>
      <c r="UJF24" s="80"/>
      <c r="UJG24" s="80"/>
      <c r="UJH24" s="76"/>
      <c r="UJI24" s="76"/>
      <c r="UJJ24" s="76"/>
      <c r="UJK24" s="76"/>
      <c r="UJL24" s="80"/>
      <c r="UJM24" s="80"/>
      <c r="UJN24" s="76"/>
      <c r="UJO24" s="80"/>
      <c r="UJP24" s="76"/>
      <c r="UJQ24" s="80"/>
      <c r="UJR24" s="80"/>
      <c r="UJS24" s="76"/>
      <c r="UJT24" s="76"/>
      <c r="UJU24" s="76"/>
      <c r="UJV24" s="76"/>
      <c r="UJW24" s="80"/>
      <c r="UJX24" s="80"/>
      <c r="UJY24" s="76"/>
      <c r="UJZ24" s="80"/>
      <c r="UKA24" s="76"/>
      <c r="UKB24" s="80"/>
      <c r="UKC24" s="80"/>
      <c r="UKD24" s="76"/>
      <c r="UKE24" s="76"/>
      <c r="UKF24" s="76"/>
      <c r="UKG24" s="76"/>
      <c r="UKH24" s="80"/>
      <c r="UKI24" s="80"/>
      <c r="UKJ24" s="76"/>
      <c r="UKK24" s="80"/>
      <c r="UKL24" s="76"/>
      <c r="UKM24" s="80"/>
      <c r="UKN24" s="80"/>
      <c r="UKO24" s="76"/>
      <c r="UKP24" s="76"/>
      <c r="UKQ24" s="76"/>
      <c r="UKR24" s="76"/>
      <c r="UKS24" s="80"/>
      <c r="UKT24" s="80"/>
      <c r="UKU24" s="76"/>
      <c r="UKV24" s="80"/>
      <c r="UKW24" s="76"/>
      <c r="UKX24" s="80"/>
      <c r="UKY24" s="80"/>
      <c r="UKZ24" s="76"/>
      <c r="ULA24" s="76"/>
      <c r="ULB24" s="76"/>
      <c r="ULC24" s="76"/>
      <c r="ULD24" s="80"/>
      <c r="ULE24" s="80"/>
      <c r="ULF24" s="76"/>
      <c r="ULG24" s="80"/>
      <c r="ULH24" s="76"/>
      <c r="ULI24" s="80"/>
      <c r="ULJ24" s="80"/>
      <c r="ULK24" s="76"/>
      <c r="ULL24" s="76"/>
      <c r="ULM24" s="76"/>
      <c r="ULN24" s="76"/>
      <c r="ULO24" s="80"/>
      <c r="ULP24" s="80"/>
      <c r="ULQ24" s="76"/>
      <c r="ULR24" s="80"/>
      <c r="ULS24" s="76"/>
      <c r="ULT24" s="80"/>
      <c r="ULU24" s="80"/>
      <c r="ULV24" s="76"/>
      <c r="ULW24" s="76"/>
      <c r="ULX24" s="76"/>
      <c r="ULY24" s="76"/>
      <c r="ULZ24" s="80"/>
      <c r="UMA24" s="80"/>
      <c r="UMB24" s="76"/>
      <c r="UMC24" s="80"/>
      <c r="UMD24" s="76"/>
      <c r="UME24" s="80"/>
      <c r="UMF24" s="80"/>
      <c r="UMG24" s="76"/>
      <c r="UMH24" s="76"/>
      <c r="UMI24" s="76"/>
      <c r="UMJ24" s="76"/>
      <c r="UMK24" s="80"/>
      <c r="UML24" s="80"/>
      <c r="UMM24" s="76"/>
      <c r="UMN24" s="80"/>
      <c r="UMO24" s="76"/>
      <c r="UMP24" s="80"/>
      <c r="UMQ24" s="80"/>
      <c r="UMR24" s="76"/>
      <c r="UMS24" s="76"/>
      <c r="UMT24" s="76"/>
      <c r="UMU24" s="76"/>
      <c r="UMV24" s="80"/>
      <c r="UMW24" s="80"/>
      <c r="UMX24" s="76"/>
      <c r="UMY24" s="80"/>
      <c r="UMZ24" s="76"/>
      <c r="UNA24" s="80"/>
      <c r="UNB24" s="80"/>
      <c r="UNC24" s="76"/>
      <c r="UND24" s="76"/>
      <c r="UNE24" s="76"/>
      <c r="UNF24" s="76"/>
      <c r="UNG24" s="80"/>
      <c r="UNH24" s="80"/>
      <c r="UNI24" s="76"/>
      <c r="UNJ24" s="80"/>
      <c r="UNK24" s="76"/>
      <c r="UNL24" s="80"/>
      <c r="UNM24" s="80"/>
      <c r="UNN24" s="76"/>
      <c r="UNO24" s="76"/>
      <c r="UNP24" s="76"/>
      <c r="UNQ24" s="76"/>
      <c r="UNR24" s="80"/>
      <c r="UNS24" s="80"/>
      <c r="UNT24" s="76"/>
      <c r="UNU24" s="80"/>
      <c r="UNV24" s="76"/>
      <c r="UNW24" s="80"/>
      <c r="UNX24" s="80"/>
      <c r="UNY24" s="76"/>
      <c r="UNZ24" s="76"/>
      <c r="UOA24" s="76"/>
      <c r="UOB24" s="76"/>
      <c r="UOC24" s="80"/>
      <c r="UOD24" s="80"/>
      <c r="UOE24" s="76"/>
      <c r="UOF24" s="80"/>
      <c r="UOG24" s="76"/>
      <c r="UOH24" s="80"/>
      <c r="UOI24" s="80"/>
      <c r="UOJ24" s="76"/>
      <c r="UOK24" s="76"/>
      <c r="UOL24" s="76"/>
      <c r="UOM24" s="76"/>
      <c r="UON24" s="80"/>
      <c r="UOO24" s="80"/>
      <c r="UOP24" s="76"/>
      <c r="UOQ24" s="80"/>
      <c r="UOR24" s="76"/>
      <c r="UOS24" s="80"/>
      <c r="UOT24" s="80"/>
      <c r="UOU24" s="76"/>
      <c r="UOV24" s="76"/>
      <c r="UOW24" s="76"/>
      <c r="UOX24" s="76"/>
      <c r="UOY24" s="80"/>
      <c r="UOZ24" s="80"/>
      <c r="UPA24" s="76"/>
      <c r="UPB24" s="80"/>
      <c r="UPC24" s="76"/>
      <c r="UPD24" s="80"/>
      <c r="UPE24" s="80"/>
      <c r="UPF24" s="76"/>
      <c r="UPG24" s="76"/>
      <c r="UPH24" s="76"/>
      <c r="UPI24" s="76"/>
      <c r="UPJ24" s="80"/>
      <c r="UPK24" s="80"/>
      <c r="UPL24" s="76"/>
      <c r="UPM24" s="80"/>
      <c r="UPN24" s="76"/>
      <c r="UPO24" s="80"/>
      <c r="UPP24" s="80"/>
      <c r="UPQ24" s="76"/>
      <c r="UPR24" s="76"/>
      <c r="UPS24" s="76"/>
      <c r="UPT24" s="76"/>
      <c r="UPU24" s="80"/>
      <c r="UPV24" s="80"/>
      <c r="UPW24" s="76"/>
      <c r="UPX24" s="80"/>
      <c r="UPY24" s="76"/>
      <c r="UPZ24" s="80"/>
      <c r="UQA24" s="80"/>
      <c r="UQB24" s="76"/>
      <c r="UQC24" s="76"/>
      <c r="UQD24" s="76"/>
      <c r="UQE24" s="76"/>
      <c r="UQF24" s="80"/>
      <c r="UQG24" s="80"/>
      <c r="UQH24" s="76"/>
      <c r="UQI24" s="80"/>
      <c r="UQJ24" s="76"/>
      <c r="UQK24" s="80"/>
      <c r="UQL24" s="80"/>
      <c r="UQM24" s="76"/>
      <c r="UQN24" s="76"/>
      <c r="UQO24" s="76"/>
      <c r="UQP24" s="76"/>
      <c r="UQQ24" s="80"/>
      <c r="UQR24" s="80"/>
      <c r="UQS24" s="76"/>
      <c r="UQT24" s="80"/>
      <c r="UQU24" s="76"/>
      <c r="UQV24" s="80"/>
      <c r="UQW24" s="80"/>
      <c r="UQX24" s="76"/>
      <c r="UQY24" s="76"/>
      <c r="UQZ24" s="76"/>
      <c r="URA24" s="76"/>
      <c r="URB24" s="80"/>
      <c r="URC24" s="80"/>
      <c r="URD24" s="76"/>
      <c r="URE24" s="80"/>
      <c r="URF24" s="76"/>
      <c r="URG24" s="80"/>
      <c r="URH24" s="80"/>
      <c r="URI24" s="76"/>
      <c r="URJ24" s="76"/>
      <c r="URK24" s="76"/>
      <c r="URL24" s="76"/>
      <c r="URM24" s="80"/>
      <c r="URN24" s="80"/>
      <c r="URO24" s="76"/>
      <c r="URP24" s="80"/>
      <c r="URQ24" s="76"/>
      <c r="URR24" s="80"/>
      <c r="URS24" s="80"/>
      <c r="URT24" s="76"/>
      <c r="URU24" s="76"/>
      <c r="URV24" s="76"/>
      <c r="URW24" s="76"/>
      <c r="URX24" s="80"/>
      <c r="URY24" s="80"/>
      <c r="URZ24" s="76"/>
      <c r="USA24" s="80"/>
      <c r="USB24" s="76"/>
      <c r="USC24" s="80"/>
      <c r="USD24" s="80"/>
      <c r="USE24" s="76"/>
      <c r="USF24" s="76"/>
      <c r="USG24" s="76"/>
      <c r="USH24" s="76"/>
      <c r="USI24" s="80"/>
      <c r="USJ24" s="80"/>
      <c r="USK24" s="76"/>
      <c r="USL24" s="80"/>
      <c r="USM24" s="76"/>
      <c r="USN24" s="80"/>
      <c r="USO24" s="80"/>
      <c r="USP24" s="76"/>
      <c r="USQ24" s="76"/>
      <c r="USR24" s="76"/>
      <c r="USS24" s="76"/>
      <c r="UST24" s="80"/>
      <c r="USU24" s="80"/>
      <c r="USV24" s="76"/>
      <c r="USW24" s="80"/>
      <c r="USX24" s="76"/>
      <c r="USY24" s="80"/>
      <c r="USZ24" s="80"/>
      <c r="UTA24" s="76"/>
      <c r="UTB24" s="76"/>
      <c r="UTC24" s="76"/>
      <c r="UTD24" s="76"/>
      <c r="UTE24" s="80"/>
      <c r="UTF24" s="80"/>
      <c r="UTG24" s="76"/>
      <c r="UTH24" s="80"/>
      <c r="UTI24" s="76"/>
      <c r="UTJ24" s="80"/>
      <c r="UTK24" s="80"/>
      <c r="UTL24" s="76"/>
      <c r="UTM24" s="76"/>
      <c r="UTN24" s="76"/>
      <c r="UTO24" s="76"/>
      <c r="UTP24" s="80"/>
      <c r="UTQ24" s="80"/>
      <c r="UTR24" s="76"/>
      <c r="UTS24" s="80"/>
      <c r="UTT24" s="76"/>
      <c r="UTU24" s="80"/>
      <c r="UTV24" s="80"/>
      <c r="UTW24" s="76"/>
      <c r="UTX24" s="76"/>
      <c r="UTY24" s="76"/>
      <c r="UTZ24" s="76"/>
      <c r="UUA24" s="80"/>
      <c r="UUB24" s="80"/>
      <c r="UUC24" s="76"/>
      <c r="UUD24" s="80"/>
      <c r="UUE24" s="76"/>
      <c r="UUF24" s="80"/>
      <c r="UUG24" s="80"/>
      <c r="UUH24" s="76"/>
      <c r="UUI24" s="76"/>
      <c r="UUJ24" s="76"/>
      <c r="UUK24" s="76"/>
      <c r="UUL24" s="80"/>
      <c r="UUM24" s="80"/>
      <c r="UUN24" s="76"/>
      <c r="UUO24" s="80"/>
      <c r="UUP24" s="76"/>
      <c r="UUQ24" s="80"/>
      <c r="UUR24" s="80"/>
      <c r="UUS24" s="76"/>
      <c r="UUT24" s="76"/>
      <c r="UUU24" s="76"/>
      <c r="UUV24" s="76"/>
      <c r="UUW24" s="80"/>
      <c r="UUX24" s="80"/>
      <c r="UUY24" s="76"/>
      <c r="UUZ24" s="80"/>
      <c r="UVA24" s="76"/>
      <c r="UVB24" s="80"/>
      <c r="UVC24" s="80"/>
      <c r="UVD24" s="76"/>
      <c r="UVE24" s="76"/>
      <c r="UVF24" s="76"/>
      <c r="UVG24" s="76"/>
      <c r="UVH24" s="80"/>
      <c r="UVI24" s="80"/>
      <c r="UVJ24" s="76"/>
      <c r="UVK24" s="80"/>
      <c r="UVL24" s="76"/>
      <c r="UVM24" s="80"/>
      <c r="UVN24" s="80"/>
      <c r="UVO24" s="76"/>
      <c r="UVP24" s="76"/>
      <c r="UVQ24" s="76"/>
      <c r="UVR24" s="76"/>
      <c r="UVS24" s="80"/>
      <c r="UVT24" s="80"/>
      <c r="UVU24" s="76"/>
      <c r="UVV24" s="80"/>
      <c r="UVW24" s="76"/>
      <c r="UVX24" s="80"/>
      <c r="UVY24" s="80"/>
      <c r="UVZ24" s="76"/>
      <c r="UWA24" s="76"/>
      <c r="UWB24" s="76"/>
      <c r="UWC24" s="76"/>
      <c r="UWD24" s="80"/>
      <c r="UWE24" s="80"/>
      <c r="UWF24" s="76"/>
      <c r="UWG24" s="80"/>
      <c r="UWH24" s="76"/>
      <c r="UWI24" s="80"/>
      <c r="UWJ24" s="80"/>
      <c r="UWK24" s="76"/>
      <c r="UWL24" s="76"/>
      <c r="UWM24" s="76"/>
      <c r="UWN24" s="76"/>
      <c r="UWO24" s="80"/>
      <c r="UWP24" s="80"/>
      <c r="UWQ24" s="76"/>
      <c r="UWR24" s="80"/>
      <c r="UWS24" s="76"/>
      <c r="UWT24" s="80"/>
      <c r="UWU24" s="80"/>
      <c r="UWV24" s="76"/>
      <c r="UWW24" s="76"/>
      <c r="UWX24" s="76"/>
      <c r="UWY24" s="76"/>
      <c r="UWZ24" s="80"/>
      <c r="UXA24" s="80"/>
      <c r="UXB24" s="76"/>
      <c r="UXC24" s="80"/>
      <c r="UXD24" s="76"/>
      <c r="UXE24" s="80"/>
      <c r="UXF24" s="80"/>
      <c r="UXG24" s="76"/>
      <c r="UXH24" s="76"/>
      <c r="UXI24" s="76"/>
      <c r="UXJ24" s="76"/>
      <c r="UXK24" s="80"/>
      <c r="UXL24" s="80"/>
      <c r="UXM24" s="76"/>
      <c r="UXN24" s="80"/>
      <c r="UXO24" s="76"/>
      <c r="UXP24" s="80"/>
      <c r="UXQ24" s="80"/>
      <c r="UXR24" s="76"/>
      <c r="UXS24" s="76"/>
      <c r="UXT24" s="76"/>
      <c r="UXU24" s="76"/>
      <c r="UXV24" s="80"/>
      <c r="UXW24" s="80"/>
      <c r="UXX24" s="76"/>
      <c r="UXY24" s="80"/>
      <c r="UXZ24" s="76"/>
      <c r="UYA24" s="80"/>
      <c r="UYB24" s="80"/>
      <c r="UYC24" s="76"/>
      <c r="UYD24" s="76"/>
      <c r="UYE24" s="76"/>
      <c r="UYF24" s="76"/>
      <c r="UYG24" s="80"/>
      <c r="UYH24" s="80"/>
      <c r="UYI24" s="76"/>
      <c r="UYJ24" s="80"/>
      <c r="UYK24" s="76"/>
      <c r="UYL24" s="80"/>
      <c r="UYM24" s="80"/>
      <c r="UYN24" s="76"/>
      <c r="UYO24" s="76"/>
      <c r="UYP24" s="76"/>
      <c r="UYQ24" s="76"/>
      <c r="UYR24" s="80"/>
      <c r="UYS24" s="80"/>
      <c r="UYT24" s="76"/>
      <c r="UYU24" s="80"/>
      <c r="UYV24" s="76"/>
      <c r="UYW24" s="80"/>
      <c r="UYX24" s="80"/>
      <c r="UYY24" s="76"/>
      <c r="UYZ24" s="76"/>
      <c r="UZA24" s="76"/>
      <c r="UZB24" s="76"/>
      <c r="UZC24" s="80"/>
      <c r="UZD24" s="80"/>
      <c r="UZE24" s="76"/>
      <c r="UZF24" s="80"/>
      <c r="UZG24" s="76"/>
      <c r="UZH24" s="80"/>
      <c r="UZI24" s="80"/>
      <c r="UZJ24" s="76"/>
      <c r="UZK24" s="76"/>
      <c r="UZL24" s="76"/>
      <c r="UZM24" s="76"/>
      <c r="UZN24" s="80"/>
      <c r="UZO24" s="80"/>
      <c r="UZP24" s="76"/>
      <c r="UZQ24" s="80"/>
      <c r="UZR24" s="76"/>
      <c r="UZS24" s="80"/>
      <c r="UZT24" s="80"/>
      <c r="UZU24" s="76"/>
      <c r="UZV24" s="76"/>
      <c r="UZW24" s="76"/>
      <c r="UZX24" s="76"/>
      <c r="UZY24" s="80"/>
      <c r="UZZ24" s="80"/>
      <c r="VAA24" s="76"/>
      <c r="VAB24" s="80"/>
      <c r="VAC24" s="76"/>
      <c r="VAD24" s="80"/>
      <c r="VAE24" s="80"/>
      <c r="VAF24" s="76"/>
      <c r="VAG24" s="76"/>
      <c r="VAH24" s="76"/>
      <c r="VAI24" s="76"/>
      <c r="VAJ24" s="80"/>
      <c r="VAK24" s="80"/>
      <c r="VAL24" s="76"/>
      <c r="VAM24" s="80"/>
      <c r="VAN24" s="76"/>
      <c r="VAO24" s="80"/>
      <c r="VAP24" s="80"/>
      <c r="VAQ24" s="76"/>
      <c r="VAR24" s="76"/>
      <c r="VAS24" s="76"/>
      <c r="VAT24" s="76"/>
      <c r="VAU24" s="80"/>
      <c r="VAV24" s="80"/>
      <c r="VAW24" s="76"/>
      <c r="VAX24" s="80"/>
      <c r="VAY24" s="76"/>
      <c r="VAZ24" s="80"/>
      <c r="VBA24" s="80"/>
      <c r="VBB24" s="76"/>
      <c r="VBC24" s="76"/>
      <c r="VBD24" s="76"/>
      <c r="VBE24" s="76"/>
      <c r="VBF24" s="80"/>
      <c r="VBG24" s="80"/>
      <c r="VBH24" s="76"/>
      <c r="VBI24" s="80"/>
      <c r="VBJ24" s="76"/>
      <c r="VBK24" s="80"/>
      <c r="VBL24" s="80"/>
      <c r="VBM24" s="76"/>
      <c r="VBN24" s="76"/>
      <c r="VBO24" s="76"/>
      <c r="VBP24" s="76"/>
      <c r="VBQ24" s="80"/>
      <c r="VBR24" s="80"/>
      <c r="VBS24" s="76"/>
      <c r="VBT24" s="80"/>
      <c r="VBU24" s="76"/>
      <c r="VBV24" s="80"/>
      <c r="VBW24" s="80"/>
      <c r="VBX24" s="76"/>
      <c r="VBY24" s="76"/>
      <c r="VBZ24" s="76"/>
      <c r="VCA24" s="76"/>
      <c r="VCB24" s="80"/>
      <c r="VCC24" s="80"/>
      <c r="VCD24" s="76"/>
      <c r="VCE24" s="80"/>
      <c r="VCF24" s="76"/>
      <c r="VCG24" s="80"/>
      <c r="VCH24" s="80"/>
      <c r="VCI24" s="76"/>
      <c r="VCJ24" s="76"/>
      <c r="VCK24" s="76"/>
      <c r="VCL24" s="76"/>
      <c r="VCM24" s="80"/>
      <c r="VCN24" s="80"/>
      <c r="VCO24" s="76"/>
      <c r="VCP24" s="80"/>
      <c r="VCQ24" s="76"/>
      <c r="VCR24" s="80"/>
      <c r="VCS24" s="80"/>
      <c r="VCT24" s="76"/>
      <c r="VCU24" s="76"/>
      <c r="VCV24" s="76"/>
      <c r="VCW24" s="76"/>
      <c r="VCX24" s="80"/>
      <c r="VCY24" s="80"/>
      <c r="VCZ24" s="76"/>
      <c r="VDA24" s="80"/>
      <c r="VDB24" s="76"/>
      <c r="VDC24" s="80"/>
      <c r="VDD24" s="80"/>
      <c r="VDE24" s="76"/>
      <c r="VDF24" s="76"/>
      <c r="VDG24" s="76"/>
      <c r="VDH24" s="76"/>
      <c r="VDI24" s="80"/>
      <c r="VDJ24" s="80"/>
      <c r="VDK24" s="76"/>
      <c r="VDL24" s="80"/>
      <c r="VDM24" s="76"/>
      <c r="VDN24" s="80"/>
      <c r="VDO24" s="80"/>
      <c r="VDP24" s="76"/>
      <c r="VDQ24" s="76"/>
      <c r="VDR24" s="76"/>
      <c r="VDS24" s="76"/>
      <c r="VDT24" s="80"/>
      <c r="VDU24" s="80"/>
      <c r="VDV24" s="76"/>
      <c r="VDW24" s="80"/>
      <c r="VDX24" s="76"/>
      <c r="VDY24" s="80"/>
      <c r="VDZ24" s="80"/>
      <c r="VEA24" s="76"/>
      <c r="VEB24" s="76"/>
      <c r="VEC24" s="76"/>
      <c r="VED24" s="76"/>
      <c r="VEE24" s="80"/>
      <c r="VEF24" s="80"/>
      <c r="VEG24" s="76"/>
      <c r="VEH24" s="80"/>
      <c r="VEI24" s="76"/>
      <c r="VEJ24" s="80"/>
      <c r="VEK24" s="80"/>
      <c r="VEL24" s="76"/>
      <c r="VEM24" s="76"/>
      <c r="VEN24" s="76"/>
      <c r="VEO24" s="76"/>
      <c r="VEP24" s="80"/>
      <c r="VEQ24" s="80"/>
      <c r="VER24" s="76"/>
      <c r="VES24" s="80"/>
      <c r="VET24" s="76"/>
      <c r="VEU24" s="80"/>
      <c r="VEV24" s="80"/>
      <c r="VEW24" s="76"/>
      <c r="VEX24" s="76"/>
      <c r="VEY24" s="76"/>
      <c r="VEZ24" s="76"/>
      <c r="VFA24" s="80"/>
      <c r="VFB24" s="80"/>
      <c r="VFC24" s="76"/>
      <c r="VFD24" s="80"/>
      <c r="VFE24" s="76"/>
      <c r="VFF24" s="80"/>
      <c r="VFG24" s="80"/>
      <c r="VFH24" s="76"/>
      <c r="VFI24" s="76"/>
      <c r="VFJ24" s="76"/>
      <c r="VFK24" s="76"/>
      <c r="VFL24" s="80"/>
      <c r="VFM24" s="80"/>
      <c r="VFN24" s="76"/>
      <c r="VFO24" s="80"/>
      <c r="VFP24" s="76"/>
      <c r="VFQ24" s="80"/>
      <c r="VFR24" s="80"/>
      <c r="VFS24" s="76"/>
      <c r="VFT24" s="76"/>
      <c r="VFU24" s="76"/>
      <c r="VFV24" s="76"/>
      <c r="VFW24" s="80"/>
      <c r="VFX24" s="80"/>
      <c r="VFY24" s="76"/>
      <c r="VFZ24" s="80"/>
      <c r="VGA24" s="76"/>
      <c r="VGB24" s="80"/>
      <c r="VGC24" s="80"/>
      <c r="VGD24" s="76"/>
      <c r="VGE24" s="76"/>
      <c r="VGF24" s="76"/>
      <c r="VGG24" s="76"/>
      <c r="VGH24" s="80"/>
      <c r="VGI24" s="80"/>
      <c r="VGJ24" s="76"/>
      <c r="VGK24" s="80"/>
      <c r="VGL24" s="76"/>
      <c r="VGM24" s="80"/>
      <c r="VGN24" s="80"/>
      <c r="VGO24" s="76"/>
      <c r="VGP24" s="76"/>
      <c r="VGQ24" s="76"/>
      <c r="VGR24" s="76"/>
      <c r="VGS24" s="80"/>
      <c r="VGT24" s="80"/>
      <c r="VGU24" s="76"/>
      <c r="VGV24" s="80"/>
      <c r="VGW24" s="76"/>
      <c r="VGX24" s="80"/>
      <c r="VGY24" s="80"/>
      <c r="VGZ24" s="76"/>
      <c r="VHA24" s="76"/>
      <c r="VHB24" s="76"/>
      <c r="VHC24" s="76"/>
      <c r="VHD24" s="80"/>
      <c r="VHE24" s="80"/>
      <c r="VHF24" s="76"/>
      <c r="VHG24" s="80"/>
      <c r="VHH24" s="76"/>
      <c r="VHI24" s="80"/>
      <c r="VHJ24" s="80"/>
      <c r="VHK24" s="76"/>
      <c r="VHL24" s="76"/>
      <c r="VHM24" s="76"/>
      <c r="VHN24" s="76"/>
      <c r="VHO24" s="80"/>
      <c r="VHP24" s="80"/>
      <c r="VHQ24" s="76"/>
      <c r="VHR24" s="80"/>
      <c r="VHS24" s="76"/>
      <c r="VHT24" s="80"/>
      <c r="VHU24" s="80"/>
      <c r="VHV24" s="76"/>
      <c r="VHW24" s="76"/>
      <c r="VHX24" s="76"/>
      <c r="VHY24" s="76"/>
      <c r="VHZ24" s="80"/>
      <c r="VIA24" s="80"/>
      <c r="VIB24" s="76"/>
      <c r="VIC24" s="80"/>
      <c r="VID24" s="76"/>
      <c r="VIE24" s="80"/>
      <c r="VIF24" s="80"/>
      <c r="VIG24" s="76"/>
      <c r="VIH24" s="76"/>
      <c r="VII24" s="76"/>
      <c r="VIJ24" s="76"/>
      <c r="VIK24" s="80"/>
      <c r="VIL24" s="80"/>
      <c r="VIM24" s="76"/>
      <c r="VIN24" s="80"/>
      <c r="VIO24" s="76"/>
      <c r="VIP24" s="80"/>
      <c r="VIQ24" s="80"/>
      <c r="VIR24" s="76"/>
      <c r="VIS24" s="76"/>
      <c r="VIT24" s="76"/>
      <c r="VIU24" s="76"/>
      <c r="VIV24" s="80"/>
      <c r="VIW24" s="80"/>
      <c r="VIX24" s="76"/>
      <c r="VIY24" s="80"/>
      <c r="VIZ24" s="76"/>
      <c r="VJA24" s="80"/>
      <c r="VJB24" s="80"/>
      <c r="VJC24" s="76"/>
      <c r="VJD24" s="76"/>
      <c r="VJE24" s="76"/>
      <c r="VJF24" s="76"/>
      <c r="VJG24" s="80"/>
      <c r="VJH24" s="80"/>
      <c r="VJI24" s="76"/>
      <c r="VJJ24" s="80"/>
      <c r="VJK24" s="76"/>
      <c r="VJL24" s="80"/>
      <c r="VJM24" s="80"/>
      <c r="VJN24" s="76"/>
      <c r="VJO24" s="76"/>
      <c r="VJP24" s="76"/>
      <c r="VJQ24" s="76"/>
      <c r="VJR24" s="80"/>
      <c r="VJS24" s="80"/>
      <c r="VJT24" s="76"/>
      <c r="VJU24" s="80"/>
      <c r="VJV24" s="76"/>
      <c r="VJW24" s="80"/>
      <c r="VJX24" s="80"/>
      <c r="VJY24" s="76"/>
      <c r="VJZ24" s="76"/>
      <c r="VKA24" s="76"/>
      <c r="VKB24" s="76"/>
      <c r="VKC24" s="80"/>
      <c r="VKD24" s="80"/>
      <c r="VKE24" s="76"/>
      <c r="VKF24" s="80"/>
      <c r="VKG24" s="76"/>
      <c r="VKH24" s="80"/>
      <c r="VKI24" s="80"/>
      <c r="VKJ24" s="76"/>
      <c r="VKK24" s="76"/>
      <c r="VKL24" s="76"/>
      <c r="VKM24" s="76"/>
      <c r="VKN24" s="80"/>
      <c r="VKO24" s="80"/>
      <c r="VKP24" s="76"/>
      <c r="VKQ24" s="80"/>
      <c r="VKR24" s="76"/>
      <c r="VKS24" s="80"/>
      <c r="VKT24" s="80"/>
      <c r="VKU24" s="76"/>
      <c r="VKV24" s="76"/>
      <c r="VKW24" s="76"/>
      <c r="VKX24" s="76"/>
      <c r="VKY24" s="80"/>
      <c r="VKZ24" s="80"/>
      <c r="VLA24" s="76"/>
      <c r="VLB24" s="80"/>
      <c r="VLC24" s="76"/>
      <c r="VLD24" s="80"/>
      <c r="VLE24" s="80"/>
      <c r="VLF24" s="76"/>
      <c r="VLG24" s="76"/>
      <c r="VLH24" s="76"/>
      <c r="VLI24" s="76"/>
      <c r="VLJ24" s="80"/>
      <c r="VLK24" s="80"/>
      <c r="VLL24" s="76"/>
      <c r="VLM24" s="80"/>
      <c r="VLN24" s="76"/>
      <c r="VLO24" s="80"/>
      <c r="VLP24" s="80"/>
      <c r="VLQ24" s="76"/>
      <c r="VLR24" s="76"/>
      <c r="VLS24" s="76"/>
      <c r="VLT24" s="76"/>
      <c r="VLU24" s="80"/>
      <c r="VLV24" s="80"/>
      <c r="VLW24" s="76"/>
      <c r="VLX24" s="80"/>
      <c r="VLY24" s="76"/>
      <c r="VLZ24" s="80"/>
      <c r="VMA24" s="80"/>
      <c r="VMB24" s="76"/>
      <c r="VMC24" s="76"/>
      <c r="VMD24" s="76"/>
      <c r="VME24" s="76"/>
      <c r="VMF24" s="80"/>
      <c r="VMG24" s="80"/>
      <c r="VMH24" s="76"/>
      <c r="VMI24" s="80"/>
      <c r="VMJ24" s="76"/>
      <c r="VMK24" s="80"/>
      <c r="VML24" s="80"/>
      <c r="VMM24" s="76"/>
      <c r="VMN24" s="76"/>
      <c r="VMO24" s="76"/>
      <c r="VMP24" s="76"/>
      <c r="VMQ24" s="80"/>
      <c r="VMR24" s="80"/>
      <c r="VMS24" s="76"/>
      <c r="VMT24" s="80"/>
      <c r="VMU24" s="76"/>
      <c r="VMV24" s="80"/>
      <c r="VMW24" s="80"/>
      <c r="VMX24" s="76"/>
      <c r="VMY24" s="76"/>
      <c r="VMZ24" s="76"/>
      <c r="VNA24" s="76"/>
      <c r="VNB24" s="80"/>
      <c r="VNC24" s="80"/>
      <c r="VND24" s="76"/>
      <c r="VNE24" s="80"/>
      <c r="VNF24" s="76"/>
      <c r="VNG24" s="80"/>
      <c r="VNH24" s="80"/>
      <c r="VNI24" s="76"/>
      <c r="VNJ24" s="76"/>
      <c r="VNK24" s="76"/>
      <c r="VNL24" s="76"/>
      <c r="VNM24" s="80"/>
      <c r="VNN24" s="80"/>
      <c r="VNO24" s="76"/>
      <c r="VNP24" s="80"/>
      <c r="VNQ24" s="76"/>
      <c r="VNR24" s="80"/>
      <c r="VNS24" s="80"/>
      <c r="VNT24" s="76"/>
      <c r="VNU24" s="76"/>
      <c r="VNV24" s="76"/>
      <c r="VNW24" s="76"/>
      <c r="VNX24" s="80"/>
      <c r="VNY24" s="80"/>
      <c r="VNZ24" s="76"/>
      <c r="VOA24" s="80"/>
      <c r="VOB24" s="76"/>
      <c r="VOC24" s="80"/>
      <c r="VOD24" s="80"/>
      <c r="VOE24" s="76"/>
      <c r="VOF24" s="76"/>
      <c r="VOG24" s="76"/>
      <c r="VOH24" s="76"/>
      <c r="VOI24" s="80"/>
      <c r="VOJ24" s="80"/>
      <c r="VOK24" s="76"/>
      <c r="VOL24" s="80"/>
      <c r="VOM24" s="76"/>
      <c r="VON24" s="80"/>
      <c r="VOO24" s="80"/>
      <c r="VOP24" s="76"/>
      <c r="VOQ24" s="76"/>
      <c r="VOR24" s="76"/>
      <c r="VOS24" s="76"/>
      <c r="VOT24" s="80"/>
      <c r="VOU24" s="80"/>
      <c r="VOV24" s="76"/>
      <c r="VOW24" s="80"/>
      <c r="VOX24" s="76"/>
      <c r="VOY24" s="80"/>
      <c r="VOZ24" s="80"/>
      <c r="VPA24" s="76"/>
      <c r="VPB24" s="76"/>
      <c r="VPC24" s="76"/>
      <c r="VPD24" s="76"/>
      <c r="VPE24" s="80"/>
      <c r="VPF24" s="80"/>
      <c r="VPG24" s="76"/>
      <c r="VPH24" s="80"/>
      <c r="VPI24" s="76"/>
      <c r="VPJ24" s="80"/>
      <c r="VPK24" s="80"/>
      <c r="VPL24" s="76"/>
      <c r="VPM24" s="76"/>
      <c r="VPN24" s="76"/>
      <c r="VPO24" s="76"/>
      <c r="VPP24" s="80"/>
      <c r="VPQ24" s="80"/>
      <c r="VPR24" s="76"/>
      <c r="VPS24" s="80"/>
      <c r="VPT24" s="76"/>
      <c r="VPU24" s="80"/>
      <c r="VPV24" s="80"/>
      <c r="VPW24" s="76"/>
      <c r="VPX24" s="76"/>
      <c r="VPY24" s="76"/>
      <c r="VPZ24" s="76"/>
      <c r="VQA24" s="80"/>
      <c r="VQB24" s="80"/>
      <c r="VQC24" s="76"/>
      <c r="VQD24" s="80"/>
      <c r="VQE24" s="76"/>
      <c r="VQF24" s="80"/>
      <c r="VQG24" s="80"/>
      <c r="VQH24" s="76"/>
      <c r="VQI24" s="76"/>
      <c r="VQJ24" s="76"/>
      <c r="VQK24" s="76"/>
      <c r="VQL24" s="80"/>
      <c r="VQM24" s="80"/>
      <c r="VQN24" s="76"/>
      <c r="VQO24" s="80"/>
      <c r="VQP24" s="76"/>
      <c r="VQQ24" s="80"/>
      <c r="VQR24" s="80"/>
      <c r="VQS24" s="76"/>
      <c r="VQT24" s="76"/>
      <c r="VQU24" s="76"/>
      <c r="VQV24" s="76"/>
      <c r="VQW24" s="80"/>
      <c r="VQX24" s="80"/>
      <c r="VQY24" s="76"/>
      <c r="VQZ24" s="80"/>
      <c r="VRA24" s="76"/>
      <c r="VRB24" s="80"/>
      <c r="VRC24" s="80"/>
      <c r="VRD24" s="76"/>
      <c r="VRE24" s="76"/>
      <c r="VRF24" s="76"/>
      <c r="VRG24" s="76"/>
      <c r="VRH24" s="80"/>
      <c r="VRI24" s="80"/>
      <c r="VRJ24" s="76"/>
      <c r="VRK24" s="80"/>
      <c r="VRL24" s="76"/>
      <c r="VRM24" s="80"/>
      <c r="VRN24" s="80"/>
      <c r="VRO24" s="76"/>
      <c r="VRP24" s="76"/>
      <c r="VRQ24" s="76"/>
      <c r="VRR24" s="76"/>
      <c r="VRS24" s="80"/>
      <c r="VRT24" s="80"/>
      <c r="VRU24" s="76"/>
      <c r="VRV24" s="80"/>
      <c r="VRW24" s="76"/>
      <c r="VRX24" s="80"/>
      <c r="VRY24" s="80"/>
      <c r="VRZ24" s="76"/>
      <c r="VSA24" s="76"/>
      <c r="VSB24" s="76"/>
      <c r="VSC24" s="76"/>
      <c r="VSD24" s="80"/>
      <c r="VSE24" s="80"/>
      <c r="VSF24" s="76"/>
      <c r="VSG24" s="80"/>
      <c r="VSH24" s="76"/>
      <c r="VSI24" s="80"/>
      <c r="VSJ24" s="80"/>
      <c r="VSK24" s="76"/>
      <c r="VSL24" s="76"/>
      <c r="VSM24" s="76"/>
      <c r="VSN24" s="76"/>
      <c r="VSO24" s="80"/>
      <c r="VSP24" s="80"/>
      <c r="VSQ24" s="76"/>
      <c r="VSR24" s="80"/>
      <c r="VSS24" s="76"/>
      <c r="VST24" s="80"/>
      <c r="VSU24" s="80"/>
      <c r="VSV24" s="76"/>
      <c r="VSW24" s="76"/>
      <c r="VSX24" s="76"/>
      <c r="VSY24" s="76"/>
      <c r="VSZ24" s="80"/>
      <c r="VTA24" s="80"/>
      <c r="VTB24" s="76"/>
      <c r="VTC24" s="80"/>
      <c r="VTD24" s="76"/>
      <c r="VTE24" s="80"/>
      <c r="VTF24" s="80"/>
      <c r="VTG24" s="76"/>
      <c r="VTH24" s="76"/>
      <c r="VTI24" s="76"/>
      <c r="VTJ24" s="76"/>
      <c r="VTK24" s="80"/>
      <c r="VTL24" s="80"/>
      <c r="VTM24" s="76"/>
      <c r="VTN24" s="80"/>
      <c r="VTO24" s="76"/>
      <c r="VTP24" s="80"/>
      <c r="VTQ24" s="80"/>
      <c r="VTR24" s="76"/>
      <c r="VTS24" s="76"/>
      <c r="VTT24" s="76"/>
      <c r="VTU24" s="76"/>
      <c r="VTV24" s="80"/>
      <c r="VTW24" s="80"/>
      <c r="VTX24" s="76"/>
      <c r="VTY24" s="80"/>
      <c r="VTZ24" s="76"/>
      <c r="VUA24" s="80"/>
      <c r="VUB24" s="80"/>
      <c r="VUC24" s="76"/>
      <c r="VUD24" s="76"/>
      <c r="VUE24" s="76"/>
      <c r="VUF24" s="76"/>
      <c r="VUG24" s="80"/>
      <c r="VUH24" s="80"/>
      <c r="VUI24" s="76"/>
      <c r="VUJ24" s="80"/>
      <c r="VUK24" s="76"/>
      <c r="VUL24" s="80"/>
      <c r="VUM24" s="80"/>
      <c r="VUN24" s="76"/>
      <c r="VUO24" s="76"/>
      <c r="VUP24" s="76"/>
      <c r="VUQ24" s="76"/>
      <c r="VUR24" s="80"/>
      <c r="VUS24" s="80"/>
      <c r="VUT24" s="76"/>
      <c r="VUU24" s="80"/>
      <c r="VUV24" s="76"/>
      <c r="VUW24" s="80"/>
      <c r="VUX24" s="80"/>
      <c r="VUY24" s="76"/>
      <c r="VUZ24" s="76"/>
      <c r="VVA24" s="76"/>
      <c r="VVB24" s="76"/>
      <c r="VVC24" s="80"/>
      <c r="VVD24" s="80"/>
      <c r="VVE24" s="76"/>
      <c r="VVF24" s="80"/>
      <c r="VVG24" s="76"/>
      <c r="VVH24" s="80"/>
      <c r="VVI24" s="80"/>
      <c r="VVJ24" s="76"/>
      <c r="VVK24" s="76"/>
      <c r="VVL24" s="76"/>
      <c r="VVM24" s="76"/>
      <c r="VVN24" s="80"/>
      <c r="VVO24" s="80"/>
      <c r="VVP24" s="76"/>
      <c r="VVQ24" s="80"/>
      <c r="VVR24" s="76"/>
      <c r="VVS24" s="80"/>
      <c r="VVT24" s="80"/>
      <c r="VVU24" s="76"/>
      <c r="VVV24" s="76"/>
      <c r="VVW24" s="76"/>
      <c r="VVX24" s="76"/>
      <c r="VVY24" s="80"/>
      <c r="VVZ24" s="80"/>
      <c r="VWA24" s="76"/>
      <c r="VWB24" s="80"/>
      <c r="VWC24" s="76"/>
      <c r="VWD24" s="80"/>
      <c r="VWE24" s="80"/>
      <c r="VWF24" s="76"/>
      <c r="VWG24" s="76"/>
      <c r="VWH24" s="76"/>
      <c r="VWI24" s="76"/>
      <c r="VWJ24" s="80"/>
      <c r="VWK24" s="80"/>
      <c r="VWL24" s="76"/>
      <c r="VWM24" s="80"/>
      <c r="VWN24" s="76"/>
      <c r="VWO24" s="80"/>
      <c r="VWP24" s="80"/>
      <c r="VWQ24" s="76"/>
      <c r="VWR24" s="76"/>
      <c r="VWS24" s="76"/>
      <c r="VWT24" s="76"/>
      <c r="VWU24" s="80"/>
      <c r="VWV24" s="80"/>
      <c r="VWW24" s="76"/>
      <c r="VWX24" s="80"/>
      <c r="VWY24" s="76"/>
      <c r="VWZ24" s="80"/>
      <c r="VXA24" s="80"/>
      <c r="VXB24" s="76"/>
      <c r="VXC24" s="76"/>
      <c r="VXD24" s="76"/>
      <c r="VXE24" s="76"/>
      <c r="VXF24" s="80"/>
      <c r="VXG24" s="80"/>
      <c r="VXH24" s="76"/>
      <c r="VXI24" s="80"/>
      <c r="VXJ24" s="76"/>
      <c r="VXK24" s="80"/>
      <c r="VXL24" s="80"/>
      <c r="VXM24" s="76"/>
      <c r="VXN24" s="76"/>
      <c r="VXO24" s="76"/>
      <c r="VXP24" s="76"/>
      <c r="VXQ24" s="80"/>
      <c r="VXR24" s="80"/>
      <c r="VXS24" s="76"/>
      <c r="VXT24" s="80"/>
      <c r="VXU24" s="76"/>
      <c r="VXV24" s="80"/>
      <c r="VXW24" s="80"/>
      <c r="VXX24" s="76"/>
      <c r="VXY24" s="76"/>
      <c r="VXZ24" s="76"/>
      <c r="VYA24" s="76"/>
      <c r="VYB24" s="80"/>
      <c r="VYC24" s="80"/>
      <c r="VYD24" s="76"/>
      <c r="VYE24" s="80"/>
      <c r="VYF24" s="76"/>
      <c r="VYG24" s="80"/>
      <c r="VYH24" s="80"/>
      <c r="VYI24" s="76"/>
      <c r="VYJ24" s="76"/>
      <c r="VYK24" s="76"/>
      <c r="VYL24" s="76"/>
      <c r="VYM24" s="80"/>
      <c r="VYN24" s="80"/>
      <c r="VYO24" s="76"/>
      <c r="VYP24" s="80"/>
      <c r="VYQ24" s="76"/>
      <c r="VYR24" s="80"/>
      <c r="VYS24" s="80"/>
      <c r="VYT24" s="76"/>
      <c r="VYU24" s="76"/>
      <c r="VYV24" s="76"/>
      <c r="VYW24" s="76"/>
      <c r="VYX24" s="80"/>
      <c r="VYY24" s="80"/>
      <c r="VYZ24" s="76"/>
      <c r="VZA24" s="80"/>
      <c r="VZB24" s="76"/>
      <c r="VZC24" s="80"/>
      <c r="VZD24" s="80"/>
      <c r="VZE24" s="76"/>
      <c r="VZF24" s="76"/>
      <c r="VZG24" s="76"/>
      <c r="VZH24" s="76"/>
      <c r="VZI24" s="80"/>
      <c r="VZJ24" s="80"/>
      <c r="VZK24" s="76"/>
      <c r="VZL24" s="80"/>
      <c r="VZM24" s="76"/>
      <c r="VZN24" s="80"/>
      <c r="VZO24" s="80"/>
      <c r="VZP24" s="76"/>
      <c r="VZQ24" s="76"/>
      <c r="VZR24" s="76"/>
      <c r="VZS24" s="76"/>
      <c r="VZT24" s="80"/>
      <c r="VZU24" s="80"/>
      <c r="VZV24" s="76"/>
      <c r="VZW24" s="80"/>
      <c r="VZX24" s="76"/>
      <c r="VZY24" s="80"/>
      <c r="VZZ24" s="80"/>
      <c r="WAA24" s="76"/>
      <c r="WAB24" s="76"/>
      <c r="WAC24" s="76"/>
      <c r="WAD24" s="76"/>
      <c r="WAE24" s="80"/>
      <c r="WAF24" s="80"/>
      <c r="WAG24" s="76"/>
      <c r="WAH24" s="80"/>
      <c r="WAI24" s="76"/>
      <c r="WAJ24" s="80"/>
      <c r="WAK24" s="80"/>
      <c r="WAL24" s="76"/>
      <c r="WAM24" s="76"/>
      <c r="WAN24" s="76"/>
      <c r="WAO24" s="76"/>
      <c r="WAP24" s="80"/>
      <c r="WAQ24" s="80"/>
      <c r="WAR24" s="76"/>
      <c r="WAS24" s="80"/>
      <c r="WAT24" s="76"/>
      <c r="WAU24" s="80"/>
      <c r="WAV24" s="80"/>
      <c r="WAW24" s="76"/>
      <c r="WAX24" s="76"/>
      <c r="WAY24" s="76"/>
      <c r="WAZ24" s="76"/>
      <c r="WBA24" s="80"/>
      <c r="WBB24" s="80"/>
      <c r="WBC24" s="76"/>
      <c r="WBD24" s="80"/>
      <c r="WBE24" s="76"/>
      <c r="WBF24" s="80"/>
      <c r="WBG24" s="80"/>
      <c r="WBH24" s="76"/>
      <c r="WBI24" s="76"/>
      <c r="WBJ24" s="76"/>
      <c r="WBK24" s="76"/>
      <c r="WBL24" s="80"/>
      <c r="WBM24" s="80"/>
      <c r="WBN24" s="76"/>
      <c r="WBO24" s="80"/>
      <c r="WBP24" s="76"/>
      <c r="WBQ24" s="80"/>
      <c r="WBR24" s="80"/>
      <c r="WBS24" s="76"/>
      <c r="WBT24" s="76"/>
      <c r="WBU24" s="76"/>
      <c r="WBV24" s="76"/>
      <c r="WBW24" s="80"/>
      <c r="WBX24" s="80"/>
      <c r="WBY24" s="76"/>
      <c r="WBZ24" s="80"/>
      <c r="WCA24" s="76"/>
      <c r="WCB24" s="80"/>
      <c r="WCC24" s="80"/>
      <c r="WCD24" s="76"/>
      <c r="WCE24" s="76"/>
      <c r="WCF24" s="76"/>
      <c r="WCG24" s="76"/>
      <c r="WCH24" s="80"/>
      <c r="WCI24" s="80"/>
      <c r="WCJ24" s="76"/>
      <c r="WCK24" s="80"/>
      <c r="WCL24" s="76"/>
      <c r="WCM24" s="80"/>
      <c r="WCN24" s="80"/>
      <c r="WCO24" s="76"/>
      <c r="WCP24" s="76"/>
      <c r="WCQ24" s="76"/>
      <c r="WCR24" s="76"/>
      <c r="WCS24" s="80"/>
      <c r="WCT24" s="80"/>
      <c r="WCU24" s="76"/>
      <c r="WCV24" s="80"/>
      <c r="WCW24" s="76"/>
      <c r="WCX24" s="80"/>
      <c r="WCY24" s="80"/>
      <c r="WCZ24" s="76"/>
      <c r="WDA24" s="76"/>
      <c r="WDB24" s="76"/>
      <c r="WDC24" s="76"/>
      <c r="WDD24" s="80"/>
      <c r="WDE24" s="80"/>
      <c r="WDF24" s="76"/>
      <c r="WDG24" s="80"/>
      <c r="WDH24" s="76"/>
      <c r="WDI24" s="80"/>
      <c r="WDJ24" s="80"/>
      <c r="WDK24" s="76"/>
      <c r="WDL24" s="76"/>
      <c r="WDM24" s="76"/>
      <c r="WDN24" s="76"/>
      <c r="WDO24" s="80"/>
      <c r="WDP24" s="80"/>
      <c r="WDQ24" s="76"/>
      <c r="WDR24" s="80"/>
      <c r="WDS24" s="76"/>
      <c r="WDT24" s="80"/>
      <c r="WDU24" s="80"/>
      <c r="WDV24" s="76"/>
      <c r="WDW24" s="76"/>
      <c r="WDX24" s="76"/>
      <c r="WDY24" s="76"/>
      <c r="WDZ24" s="80"/>
      <c r="WEA24" s="80"/>
      <c r="WEB24" s="76"/>
      <c r="WEC24" s="80"/>
      <c r="WED24" s="76"/>
      <c r="WEE24" s="80"/>
      <c r="WEF24" s="80"/>
      <c r="WEG24" s="76"/>
      <c r="WEH24" s="76"/>
      <c r="WEI24" s="76"/>
      <c r="WEJ24" s="76"/>
      <c r="WEK24" s="80"/>
      <c r="WEL24" s="80"/>
      <c r="WEM24" s="76"/>
      <c r="WEN24" s="80"/>
      <c r="WEO24" s="76"/>
      <c r="WEP24" s="80"/>
      <c r="WEQ24" s="80"/>
      <c r="WER24" s="76"/>
      <c r="WES24" s="76"/>
      <c r="WET24" s="76"/>
      <c r="WEU24" s="76"/>
      <c r="WEV24" s="80"/>
      <c r="WEW24" s="80"/>
      <c r="WEX24" s="76"/>
      <c r="WEY24" s="80"/>
      <c r="WEZ24" s="76"/>
      <c r="WFA24" s="80"/>
      <c r="WFB24" s="80"/>
      <c r="WFC24" s="76"/>
      <c r="WFD24" s="76"/>
      <c r="WFE24" s="76"/>
      <c r="WFF24" s="76"/>
      <c r="WFG24" s="80"/>
      <c r="WFH24" s="80"/>
      <c r="WFI24" s="76"/>
      <c r="WFJ24" s="80"/>
      <c r="WFK24" s="76"/>
      <c r="WFL24" s="80"/>
      <c r="WFM24" s="80"/>
      <c r="WFN24" s="76"/>
      <c r="WFO24" s="76"/>
      <c r="WFP24" s="76"/>
      <c r="WFQ24" s="76"/>
      <c r="WFR24" s="80"/>
      <c r="WFS24" s="80"/>
      <c r="WFT24" s="76"/>
      <c r="WFU24" s="80"/>
      <c r="WFV24" s="76"/>
      <c r="WFW24" s="80"/>
      <c r="WFX24" s="80"/>
      <c r="WFY24" s="76"/>
      <c r="WFZ24" s="76"/>
      <c r="WGA24" s="76"/>
      <c r="WGB24" s="76"/>
      <c r="WGC24" s="80"/>
      <c r="WGD24" s="80"/>
      <c r="WGE24" s="76"/>
      <c r="WGF24" s="80"/>
      <c r="WGG24" s="76"/>
      <c r="WGH24" s="80"/>
      <c r="WGI24" s="80"/>
      <c r="WGJ24" s="76"/>
      <c r="WGK24" s="76"/>
      <c r="WGL24" s="76"/>
      <c r="WGM24" s="76"/>
      <c r="WGN24" s="80"/>
      <c r="WGO24" s="80"/>
      <c r="WGP24" s="76"/>
      <c r="WGQ24" s="80"/>
      <c r="WGR24" s="76"/>
      <c r="WGS24" s="80"/>
      <c r="WGT24" s="80"/>
      <c r="WGU24" s="76"/>
      <c r="WGV24" s="76"/>
      <c r="WGW24" s="76"/>
      <c r="WGX24" s="76"/>
      <c r="WGY24" s="80"/>
      <c r="WGZ24" s="80"/>
      <c r="WHA24" s="76"/>
      <c r="WHB24" s="80"/>
      <c r="WHC24" s="76"/>
      <c r="WHD24" s="80"/>
      <c r="WHE24" s="80"/>
      <c r="WHF24" s="76"/>
      <c r="WHG24" s="76"/>
      <c r="WHH24" s="76"/>
      <c r="WHI24" s="76"/>
      <c r="WHJ24" s="80"/>
      <c r="WHK24" s="80"/>
      <c r="WHL24" s="76"/>
      <c r="WHM24" s="80"/>
      <c r="WHN24" s="76"/>
      <c r="WHO24" s="80"/>
      <c r="WHP24" s="80"/>
      <c r="WHQ24" s="76"/>
      <c r="WHR24" s="76"/>
      <c r="WHS24" s="76"/>
      <c r="WHT24" s="76"/>
      <c r="WHU24" s="80"/>
      <c r="WHV24" s="80"/>
      <c r="WHW24" s="76"/>
      <c r="WHX24" s="80"/>
      <c r="WHY24" s="76"/>
      <c r="WHZ24" s="80"/>
      <c r="WIA24" s="80"/>
      <c r="WIB24" s="76"/>
      <c r="WIC24" s="76"/>
      <c r="WID24" s="76"/>
      <c r="WIE24" s="76"/>
      <c r="WIF24" s="80"/>
      <c r="WIG24" s="80"/>
      <c r="WIH24" s="76"/>
      <c r="WII24" s="80"/>
      <c r="WIJ24" s="76"/>
      <c r="WIK24" s="80"/>
      <c r="WIL24" s="80"/>
      <c r="WIM24" s="76"/>
      <c r="WIN24" s="76"/>
      <c r="WIO24" s="76"/>
      <c r="WIP24" s="76"/>
      <c r="WIQ24" s="80"/>
      <c r="WIR24" s="80"/>
      <c r="WIS24" s="76"/>
      <c r="WIT24" s="80"/>
      <c r="WIU24" s="76"/>
      <c r="WIV24" s="80"/>
      <c r="WIW24" s="80"/>
      <c r="WIX24" s="76"/>
      <c r="WIY24" s="76"/>
      <c r="WIZ24" s="76"/>
      <c r="WJA24" s="76"/>
      <c r="WJB24" s="80"/>
      <c r="WJC24" s="80"/>
      <c r="WJD24" s="76"/>
      <c r="WJE24" s="80"/>
      <c r="WJF24" s="76"/>
      <c r="WJG24" s="80"/>
      <c r="WJH24" s="80"/>
      <c r="WJI24" s="76"/>
      <c r="WJJ24" s="76"/>
      <c r="WJK24" s="76"/>
      <c r="WJL24" s="76"/>
      <c r="WJM24" s="80"/>
      <c r="WJN24" s="80"/>
      <c r="WJO24" s="76"/>
      <c r="WJP24" s="80"/>
      <c r="WJQ24" s="76"/>
      <c r="WJR24" s="80"/>
      <c r="WJS24" s="80"/>
      <c r="WJT24" s="76"/>
      <c r="WJU24" s="76"/>
      <c r="WJV24" s="76"/>
      <c r="WJW24" s="76"/>
      <c r="WJX24" s="80"/>
      <c r="WJY24" s="80"/>
      <c r="WJZ24" s="76"/>
      <c r="WKA24" s="80"/>
      <c r="WKB24" s="76"/>
      <c r="WKC24" s="80"/>
      <c r="WKD24" s="80"/>
      <c r="WKE24" s="76"/>
      <c r="WKF24" s="76"/>
      <c r="WKG24" s="76"/>
      <c r="WKH24" s="76"/>
      <c r="WKI24" s="80"/>
      <c r="WKJ24" s="80"/>
      <c r="WKK24" s="76"/>
      <c r="WKL24" s="80"/>
      <c r="WKM24" s="76"/>
      <c r="WKN24" s="80"/>
      <c r="WKO24" s="80"/>
      <c r="WKP24" s="76"/>
      <c r="WKQ24" s="76"/>
      <c r="WKR24" s="76"/>
      <c r="WKS24" s="76"/>
      <c r="WKT24" s="80"/>
      <c r="WKU24" s="80"/>
      <c r="WKV24" s="76"/>
      <c r="WKW24" s="80"/>
      <c r="WKX24" s="76"/>
      <c r="WKY24" s="80"/>
      <c r="WKZ24" s="80"/>
      <c r="WLA24" s="76"/>
      <c r="WLB24" s="76"/>
      <c r="WLC24" s="76"/>
      <c r="WLD24" s="76"/>
      <c r="WLE24" s="80"/>
      <c r="WLF24" s="80"/>
      <c r="WLG24" s="76"/>
      <c r="WLH24" s="80"/>
      <c r="WLI24" s="76"/>
      <c r="WLJ24" s="80"/>
      <c r="WLK24" s="80"/>
      <c r="WLL24" s="76"/>
      <c r="WLM24" s="76"/>
      <c r="WLN24" s="76"/>
      <c r="WLO24" s="76"/>
      <c r="WLP24" s="80"/>
      <c r="WLQ24" s="80"/>
      <c r="WLR24" s="76"/>
      <c r="WLS24" s="80"/>
      <c r="WLT24" s="76"/>
      <c r="WLU24" s="80"/>
      <c r="WLV24" s="80"/>
      <c r="WLW24" s="76"/>
      <c r="WLX24" s="76"/>
      <c r="WLY24" s="76"/>
      <c r="WLZ24" s="76"/>
      <c r="WMA24" s="80"/>
      <c r="WMB24" s="80"/>
      <c r="WMC24" s="76"/>
      <c r="WMD24" s="80"/>
      <c r="WME24" s="76"/>
      <c r="WMF24" s="80"/>
      <c r="WMG24" s="80"/>
      <c r="WMH24" s="76"/>
      <c r="WMI24" s="76"/>
      <c r="WMJ24" s="76"/>
      <c r="WMK24" s="76"/>
      <c r="WML24" s="80"/>
      <c r="WMM24" s="80"/>
      <c r="WMN24" s="76"/>
      <c r="WMO24" s="80"/>
      <c r="WMP24" s="76"/>
      <c r="WMQ24" s="80"/>
      <c r="WMR24" s="80"/>
      <c r="WMS24" s="76"/>
      <c r="WMT24" s="76"/>
      <c r="WMU24" s="76"/>
      <c r="WMV24" s="76"/>
      <c r="WMW24" s="80"/>
      <c r="WMX24" s="80"/>
      <c r="WMY24" s="76"/>
      <c r="WMZ24" s="80"/>
      <c r="WNA24" s="76"/>
      <c r="WNB24" s="80"/>
      <c r="WNC24" s="80"/>
      <c r="WND24" s="76"/>
      <c r="WNE24" s="76"/>
      <c r="WNF24" s="76"/>
      <c r="WNG24" s="76"/>
      <c r="WNH24" s="80"/>
      <c r="WNI24" s="80"/>
      <c r="WNJ24" s="76"/>
      <c r="WNK24" s="80"/>
      <c r="WNL24" s="76"/>
      <c r="WNM24" s="80"/>
      <c r="WNN24" s="80"/>
      <c r="WNO24" s="76"/>
      <c r="WNP24" s="76"/>
      <c r="WNQ24" s="76"/>
      <c r="WNR24" s="76"/>
      <c r="WNS24" s="80"/>
      <c r="WNT24" s="80"/>
      <c r="WNU24" s="76"/>
      <c r="WNV24" s="80"/>
      <c r="WNW24" s="76"/>
      <c r="WNX24" s="80"/>
      <c r="WNY24" s="80"/>
      <c r="WNZ24" s="76"/>
      <c r="WOA24" s="76"/>
      <c r="WOB24" s="76"/>
      <c r="WOC24" s="76"/>
      <c r="WOD24" s="80"/>
      <c r="WOE24" s="80"/>
      <c r="WOF24" s="76"/>
      <c r="WOG24" s="80"/>
      <c r="WOH24" s="76"/>
      <c r="WOI24" s="80"/>
      <c r="WOJ24" s="80"/>
      <c r="WOK24" s="76"/>
      <c r="WOL24" s="76"/>
      <c r="WOM24" s="76"/>
      <c r="WON24" s="76"/>
      <c r="WOO24" s="80"/>
      <c r="WOP24" s="80"/>
      <c r="WOQ24" s="76"/>
      <c r="WOR24" s="80"/>
      <c r="WOS24" s="76"/>
      <c r="WOT24" s="80"/>
      <c r="WOU24" s="80"/>
      <c r="WOV24" s="76"/>
      <c r="WOW24" s="76"/>
      <c r="WOX24" s="76"/>
      <c r="WOY24" s="76"/>
      <c r="WOZ24" s="80"/>
      <c r="WPA24" s="80"/>
      <c r="WPB24" s="76"/>
      <c r="WPC24" s="80"/>
      <c r="WPD24" s="76"/>
      <c r="WPE24" s="80"/>
      <c r="WPF24" s="80"/>
      <c r="WPG24" s="76"/>
      <c r="WPH24" s="76"/>
      <c r="WPI24" s="76"/>
      <c r="WPJ24" s="76"/>
      <c r="WPK24" s="80"/>
      <c r="WPL24" s="80"/>
      <c r="WPM24" s="76"/>
      <c r="WPN24" s="80"/>
      <c r="WPO24" s="76"/>
      <c r="WPP24" s="80"/>
      <c r="WPQ24" s="80"/>
      <c r="WPR24" s="76"/>
      <c r="WPS24" s="76"/>
      <c r="WPT24" s="76"/>
      <c r="WPU24" s="76"/>
      <c r="WPV24" s="80"/>
      <c r="WPW24" s="80"/>
      <c r="WPX24" s="76"/>
      <c r="WPY24" s="80"/>
      <c r="WPZ24" s="76"/>
      <c r="WQA24" s="80"/>
      <c r="WQB24" s="80"/>
      <c r="WQC24" s="76"/>
      <c r="WQD24" s="76"/>
      <c r="WQE24" s="76"/>
      <c r="WQF24" s="76"/>
      <c r="WQG24" s="80"/>
      <c r="WQH24" s="80"/>
      <c r="WQI24" s="76"/>
      <c r="WQJ24" s="80"/>
      <c r="WQK24" s="76"/>
      <c r="WQL24" s="80"/>
      <c r="WQM24" s="80"/>
      <c r="WQN24" s="76"/>
      <c r="WQO24" s="76"/>
      <c r="WQP24" s="76"/>
      <c r="WQQ24" s="76"/>
      <c r="WQR24" s="80"/>
      <c r="WQS24" s="80"/>
      <c r="WQT24" s="76"/>
      <c r="WQU24" s="80"/>
      <c r="WQV24" s="76"/>
      <c r="WQW24" s="80"/>
      <c r="WQX24" s="80"/>
      <c r="WQY24" s="76"/>
      <c r="WQZ24" s="76"/>
      <c r="WRA24" s="76"/>
      <c r="WRB24" s="76"/>
      <c r="WRC24" s="80"/>
      <c r="WRD24" s="80"/>
      <c r="WRE24" s="76"/>
      <c r="WRF24" s="80"/>
      <c r="WRG24" s="76"/>
      <c r="WRH24" s="80"/>
      <c r="WRI24" s="80"/>
      <c r="WRJ24" s="76"/>
      <c r="WRK24" s="76"/>
      <c r="WRL24" s="76"/>
      <c r="WRM24" s="76"/>
      <c r="WRN24" s="80"/>
      <c r="WRO24" s="80"/>
      <c r="WRP24" s="76"/>
      <c r="WRQ24" s="80"/>
      <c r="WRR24" s="76"/>
      <c r="WRS24" s="80"/>
      <c r="WRT24" s="80"/>
      <c r="WRU24" s="76"/>
      <c r="WRV24" s="76"/>
      <c r="WRW24" s="76"/>
      <c r="WRX24" s="76"/>
      <c r="WRY24" s="80"/>
      <c r="WRZ24" s="80"/>
      <c r="WSA24" s="76"/>
      <c r="WSB24" s="80"/>
      <c r="WSC24" s="76"/>
      <c r="WSD24" s="80"/>
      <c r="WSE24" s="80"/>
      <c r="WSF24" s="76"/>
      <c r="WSG24" s="76"/>
      <c r="WSH24" s="76"/>
      <c r="WSI24" s="76"/>
      <c r="WSJ24" s="80"/>
      <c r="WSK24" s="80"/>
      <c r="WSL24" s="76"/>
      <c r="WSM24" s="80"/>
      <c r="WSN24" s="76"/>
      <c r="WSO24" s="80"/>
      <c r="WSP24" s="80"/>
      <c r="WSQ24" s="76"/>
      <c r="WSR24" s="76"/>
      <c r="WSS24" s="76"/>
      <c r="WST24" s="76"/>
      <c r="WSU24" s="80"/>
      <c r="WSV24" s="80"/>
      <c r="WSW24" s="76"/>
      <c r="WSX24" s="80"/>
      <c r="WSY24" s="76"/>
      <c r="WSZ24" s="80"/>
      <c r="WTA24" s="80"/>
      <c r="WTB24" s="76"/>
      <c r="WTC24" s="76"/>
      <c r="WTD24" s="76"/>
      <c r="WTE24" s="76"/>
      <c r="WTF24" s="80"/>
      <c r="WTG24" s="80"/>
      <c r="WTH24" s="76"/>
      <c r="WTI24" s="80"/>
      <c r="WTJ24" s="76"/>
      <c r="WTK24" s="80"/>
      <c r="WTL24" s="80"/>
      <c r="WTM24" s="76"/>
      <c r="WTN24" s="76"/>
      <c r="WTO24" s="76"/>
      <c r="WTP24" s="76"/>
      <c r="WTQ24" s="80"/>
      <c r="WTR24" s="80"/>
      <c r="WTS24" s="76"/>
      <c r="WTT24" s="80"/>
      <c r="WTU24" s="76"/>
      <c r="WTV24" s="80"/>
      <c r="WTW24" s="80"/>
      <c r="WTX24" s="76"/>
      <c r="WTY24" s="76"/>
      <c r="WTZ24" s="76"/>
      <c r="WUA24" s="76"/>
      <c r="WUB24" s="80"/>
      <c r="WUC24" s="80"/>
      <c r="WUD24" s="76"/>
      <c r="WUE24" s="80"/>
      <c r="WUF24" s="76"/>
      <c r="WUG24" s="80"/>
      <c r="WUH24" s="80"/>
      <c r="WUI24" s="76"/>
      <c r="WUJ24" s="76"/>
      <c r="WUK24" s="76"/>
      <c r="WUL24" s="76"/>
      <c r="WUM24" s="80"/>
      <c r="WUN24" s="80"/>
      <c r="WUO24" s="76"/>
      <c r="WUP24" s="80"/>
      <c r="WUQ24" s="76"/>
      <c r="WUR24" s="80"/>
      <c r="WUS24" s="80"/>
      <c r="WUT24" s="76"/>
      <c r="WUU24" s="76"/>
      <c r="WUV24" s="76"/>
      <c r="WUW24" s="76"/>
      <c r="WUX24" s="80"/>
      <c r="WUY24" s="80"/>
      <c r="WUZ24" s="76"/>
      <c r="WVA24" s="80"/>
      <c r="WVB24" s="76"/>
      <c r="WVC24" s="80"/>
      <c r="WVD24" s="80"/>
      <c r="WVE24" s="76"/>
      <c r="WVF24" s="76"/>
      <c r="WVG24" s="76"/>
      <c r="WVH24" s="76"/>
      <c r="WVI24" s="80"/>
      <c r="WVJ24" s="80"/>
      <c r="WVK24" s="76"/>
      <c r="WVL24" s="80"/>
      <c r="WVM24" s="76"/>
      <c r="WVN24" s="80"/>
      <c r="WVO24" s="80"/>
      <c r="WVP24" s="76"/>
      <c r="WVQ24" s="76"/>
      <c r="WVR24" s="76"/>
      <c r="WVS24" s="76"/>
      <c r="WVT24" s="80"/>
      <c r="WVU24" s="80"/>
      <c r="WVV24" s="76"/>
      <c r="WVW24" s="80"/>
      <c r="WVX24" s="76"/>
      <c r="WVY24" s="80"/>
      <c r="WVZ24" s="80"/>
      <c r="WWA24" s="76"/>
      <c r="WWB24" s="76"/>
      <c r="WWC24" s="76"/>
      <c r="WWD24" s="76"/>
      <c r="WWE24" s="80"/>
      <c r="WWF24" s="80"/>
      <c r="WWG24" s="76"/>
      <c r="WWH24" s="80"/>
      <c r="WWI24" s="76"/>
      <c r="WWJ24" s="80"/>
      <c r="WWK24" s="80"/>
      <c r="WWL24" s="76"/>
      <c r="WWM24" s="76"/>
      <c r="WWN24" s="76"/>
      <c r="WWO24" s="76"/>
      <c r="WWP24" s="80"/>
      <c r="WWQ24" s="80"/>
      <c r="WWR24" s="76"/>
      <c r="WWS24" s="80"/>
      <c r="WWT24" s="76"/>
      <c r="WWU24" s="80"/>
      <c r="WWV24" s="80"/>
      <c r="WWW24" s="76"/>
      <c r="WWX24" s="76"/>
      <c r="WWY24" s="76"/>
      <c r="WWZ24" s="76"/>
      <c r="WXA24" s="80"/>
      <c r="WXB24" s="80"/>
      <c r="WXC24" s="76"/>
      <c r="WXD24" s="80"/>
      <c r="WXE24" s="76"/>
      <c r="WXF24" s="80"/>
      <c r="WXG24" s="80"/>
      <c r="WXH24" s="76"/>
      <c r="WXI24" s="76"/>
      <c r="WXJ24" s="76"/>
      <c r="WXK24" s="76"/>
      <c r="WXL24" s="80"/>
      <c r="WXM24" s="80"/>
      <c r="WXN24" s="76"/>
      <c r="WXO24" s="80"/>
      <c r="WXP24" s="76"/>
      <c r="WXQ24" s="80"/>
      <c r="WXR24" s="80"/>
      <c r="WXS24" s="76"/>
      <c r="WXT24" s="76"/>
      <c r="WXU24" s="76"/>
      <c r="WXV24" s="76"/>
      <c r="WXW24" s="80"/>
      <c r="WXX24" s="80"/>
      <c r="WXY24" s="76"/>
      <c r="WXZ24" s="80"/>
      <c r="WYA24" s="76"/>
      <c r="WYB24" s="80"/>
      <c r="WYC24" s="80"/>
      <c r="WYD24" s="76"/>
      <c r="WYE24" s="76"/>
      <c r="WYF24" s="76"/>
      <c r="WYG24" s="76"/>
      <c r="WYH24" s="80"/>
      <c r="WYI24" s="80"/>
      <c r="WYJ24" s="76"/>
      <c r="WYK24" s="80"/>
      <c r="WYL24" s="76"/>
      <c r="WYM24" s="80"/>
      <c r="WYN24" s="80"/>
      <c r="WYO24" s="76"/>
      <c r="WYP24" s="76"/>
      <c r="WYQ24" s="76"/>
      <c r="WYR24" s="76"/>
      <c r="WYS24" s="80"/>
      <c r="WYT24" s="80"/>
      <c r="WYU24" s="76"/>
      <c r="WYV24" s="80"/>
      <c r="WYW24" s="76"/>
      <c r="WYX24" s="80"/>
      <c r="WYY24" s="80"/>
      <c r="WYZ24" s="76"/>
      <c r="WZA24" s="76"/>
      <c r="WZB24" s="76"/>
      <c r="WZC24" s="76"/>
      <c r="WZD24" s="80"/>
      <c r="WZE24" s="80"/>
      <c r="WZF24" s="76"/>
      <c r="WZG24" s="80"/>
      <c r="WZH24" s="76"/>
      <c r="WZI24" s="80"/>
      <c r="WZJ24" s="80"/>
      <c r="WZK24" s="76"/>
      <c r="WZL24" s="76"/>
      <c r="WZM24" s="76"/>
      <c r="WZN24" s="76"/>
      <c r="WZO24" s="80"/>
      <c r="WZP24" s="80"/>
      <c r="WZQ24" s="76"/>
      <c r="WZR24" s="80"/>
      <c r="WZS24" s="76"/>
      <c r="WZT24" s="80"/>
      <c r="WZU24" s="80"/>
      <c r="WZV24" s="76"/>
      <c r="WZW24" s="76"/>
      <c r="WZX24" s="76"/>
      <c r="WZY24" s="76"/>
      <c r="WZZ24" s="80"/>
      <c r="XAA24" s="80"/>
      <c r="XAB24" s="76"/>
      <c r="XAC24" s="80"/>
      <c r="XAD24" s="76"/>
      <c r="XAE24" s="80"/>
      <c r="XAF24" s="80"/>
      <c r="XAG24" s="76"/>
      <c r="XAH24" s="76"/>
      <c r="XAI24" s="76"/>
      <c r="XAJ24" s="76"/>
      <c r="XAK24" s="80"/>
      <c r="XAL24" s="80"/>
      <c r="XAM24" s="76"/>
      <c r="XAN24" s="80"/>
      <c r="XAO24" s="76"/>
      <c r="XAP24" s="80"/>
      <c r="XAQ24" s="80"/>
      <c r="XAR24" s="76"/>
      <c r="XAS24" s="76"/>
      <c r="XAT24" s="76"/>
      <c r="XAU24" s="76"/>
      <c r="XAV24" s="80"/>
      <c r="XAW24" s="80"/>
      <c r="XAX24" s="76"/>
      <c r="XAY24" s="80"/>
      <c r="XAZ24" s="76"/>
      <c r="XBA24" s="80"/>
      <c r="XBB24" s="80"/>
      <c r="XBC24" s="76"/>
      <c r="XBD24" s="76"/>
      <c r="XBE24" s="76"/>
      <c r="XBF24" s="76"/>
      <c r="XBG24" s="80"/>
      <c r="XBH24" s="80"/>
      <c r="XBI24" s="76"/>
      <c r="XBJ24" s="80"/>
      <c r="XBK24" s="76"/>
      <c r="XBL24" s="80"/>
      <c r="XBM24" s="80"/>
      <c r="XBN24" s="76"/>
      <c r="XBO24" s="76"/>
      <c r="XBP24" s="76"/>
      <c r="XBQ24" s="76"/>
      <c r="XBR24" s="80"/>
      <c r="XBS24" s="80"/>
      <c r="XBT24" s="76"/>
      <c r="XBU24" s="80"/>
      <c r="XBV24" s="76"/>
      <c r="XBW24" s="80"/>
      <c r="XBX24" s="80"/>
      <c r="XBY24" s="76"/>
      <c r="XBZ24" s="76"/>
      <c r="XCA24" s="76"/>
      <c r="XCB24" s="76"/>
      <c r="XCC24" s="80"/>
      <c r="XCD24" s="80"/>
      <c r="XCE24" s="76"/>
      <c r="XCF24" s="80"/>
      <c r="XCG24" s="76"/>
      <c r="XCH24" s="80"/>
      <c r="XCI24" s="80"/>
      <c r="XCJ24" s="76"/>
      <c r="XCK24" s="76"/>
      <c r="XCL24" s="76"/>
      <c r="XCM24" s="76"/>
      <c r="XCN24" s="80"/>
      <c r="XCO24" s="80"/>
      <c r="XCP24" s="76"/>
      <c r="XCQ24" s="80"/>
      <c r="XCR24" s="76"/>
      <c r="XCS24" s="80"/>
      <c r="XCT24" s="80"/>
      <c r="XCU24" s="76"/>
      <c r="XCV24" s="76"/>
      <c r="XCW24" s="76"/>
      <c r="XCX24" s="76"/>
      <c r="XCY24" s="80"/>
      <c r="XCZ24" s="80"/>
      <c r="XDA24" s="76"/>
      <c r="XDB24" s="80"/>
      <c r="XDC24" s="76"/>
      <c r="XDD24" s="80"/>
      <c r="XDE24" s="80"/>
      <c r="XDF24" s="76"/>
      <c r="XDG24" s="76"/>
      <c r="XDH24" s="76"/>
      <c r="XDI24" s="76"/>
      <c r="XDJ24" s="80"/>
      <c r="XDK24" s="80"/>
      <c r="XDL24" s="76"/>
      <c r="XDM24" s="80"/>
      <c r="XDN24" s="76"/>
      <c r="XDO24" s="80"/>
      <c r="XDP24" s="80"/>
      <c r="XDQ24" s="76"/>
      <c r="XDR24" s="76"/>
      <c r="XDS24" s="76"/>
      <c r="XDT24" s="76"/>
      <c r="XDU24" s="80"/>
      <c r="XDV24" s="80"/>
      <c r="XDW24" s="76"/>
      <c r="XDX24" s="80"/>
      <c r="XDY24" s="76"/>
      <c r="XDZ24" s="80"/>
      <c r="XEA24" s="80"/>
      <c r="XEB24" s="76"/>
      <c r="XEC24" s="76"/>
      <c r="XED24" s="76"/>
      <c r="XEE24" s="76"/>
      <c r="XEF24" s="80"/>
      <c r="XEG24" s="80"/>
      <c r="XEH24" s="76"/>
      <c r="XEI24" s="80"/>
      <c r="XEJ24" s="76"/>
      <c r="XEK24" s="80"/>
      <c r="XEL24" s="80"/>
      <c r="XEM24" s="76"/>
      <c r="XEN24" s="76"/>
      <c r="XEO24" s="76"/>
      <c r="XEP24" s="76"/>
      <c r="XEQ24" s="80"/>
      <c r="XER24" s="80"/>
      <c r="XES24" s="76"/>
      <c r="XET24" s="80"/>
      <c r="XEU24" s="76"/>
      <c r="XEV24" s="80"/>
      <c r="XEW24" s="80"/>
      <c r="XEX24" s="76"/>
      <c r="XEY24" s="76"/>
      <c r="XEZ24" s="76"/>
      <c r="XFA24" s="76"/>
      <c r="XFB24" s="80"/>
    </row>
    <row r="25" spans="1:16382" s="3" customFormat="1" x14ac:dyDescent="0.2">
      <c r="B25" s="104" t="s">
        <v>531</v>
      </c>
      <c r="C25" s="68" t="s">
        <v>527</v>
      </c>
      <c r="D25" s="68" t="s">
        <v>530</v>
      </c>
      <c r="E25" s="112" t="s">
        <v>21</v>
      </c>
      <c r="F25" s="68" t="s">
        <v>20</v>
      </c>
      <c r="G25" s="67">
        <v>90000</v>
      </c>
      <c r="H25" s="67">
        <v>9753.19</v>
      </c>
      <c r="I25" s="67">
        <v>25</v>
      </c>
      <c r="J25" s="67">
        <f>IF(G25&lt;=$I$377*$J$377,G25*$F$384,($I$377*$J$377)*$F$384)</f>
        <v>2583</v>
      </c>
      <c r="K25" s="66">
        <f>IF(G25&lt;=$I$378*$J$378,G25*$F$385,($I$378*$J$378)*$F$385)</f>
        <v>2736</v>
      </c>
      <c r="L25" s="66">
        <f>G25*7.09%</f>
        <v>6381</v>
      </c>
      <c r="M25" s="67">
        <f>G25*7.1%</f>
        <v>6389.9999999999991</v>
      </c>
      <c r="N25" s="67">
        <v>997.04</v>
      </c>
      <c r="O25" s="66">
        <v>9766.67</v>
      </c>
      <c r="P25" s="66">
        <f>H25+I25+J25+K25+O25</f>
        <v>24863.86</v>
      </c>
      <c r="Q25" s="66">
        <f>G25-P25</f>
        <v>65136.14</v>
      </c>
    </row>
    <row r="26" spans="1:16382" s="3" customFormat="1" x14ac:dyDescent="0.2">
      <c r="B26" s="68" t="s">
        <v>529</v>
      </c>
      <c r="C26" s="68" t="s">
        <v>527</v>
      </c>
      <c r="D26" s="68" t="s">
        <v>206</v>
      </c>
      <c r="E26" s="112" t="s">
        <v>21</v>
      </c>
      <c r="F26" s="68" t="s">
        <v>34</v>
      </c>
      <c r="G26" s="67">
        <v>42000</v>
      </c>
      <c r="H26" s="67">
        <v>724.92</v>
      </c>
      <c r="I26" s="67">
        <v>25</v>
      </c>
      <c r="J26" s="67">
        <f>IF(G26&lt;=$I$377*$J$377,G26*$F$384,($I$377*$J$377)*$F$384)</f>
        <v>1205.4000000000001</v>
      </c>
      <c r="K26" s="66">
        <f>IF(G26&lt;=$I$378*$J$378,G26*$F$385,($I$378*$J$378)*$F$385)</f>
        <v>1276.8</v>
      </c>
      <c r="L26" s="66">
        <f>G26*7.09%</f>
        <v>2977.8</v>
      </c>
      <c r="M26" s="67">
        <f>G26*7.1%</f>
        <v>2981.9999999999995</v>
      </c>
      <c r="N26" s="67">
        <f>IF(G26&gt;77410,890.22,G26*1.15%)</f>
        <v>483</v>
      </c>
      <c r="O26" s="66">
        <v>3600</v>
      </c>
      <c r="P26" s="66">
        <f>H26+I26+J26+K26+O26</f>
        <v>6832.12</v>
      </c>
      <c r="Q26" s="66">
        <f>G26-P26</f>
        <v>35167.879999999997</v>
      </c>
    </row>
    <row r="27" spans="1:16382" s="3" customFormat="1" x14ac:dyDescent="0.2">
      <c r="B27" s="68" t="s">
        <v>528</v>
      </c>
      <c r="C27" s="68" t="s">
        <v>527</v>
      </c>
      <c r="D27" s="68" t="s">
        <v>223</v>
      </c>
      <c r="E27" s="112" t="s">
        <v>21</v>
      </c>
      <c r="F27" s="68" t="s">
        <v>20</v>
      </c>
      <c r="G27" s="67">
        <v>60000</v>
      </c>
      <c r="H27" s="67">
        <v>3486.65</v>
      </c>
      <c r="I27" s="67">
        <v>25</v>
      </c>
      <c r="J27" s="67">
        <f>IF(G27&lt;=$I$377*$J$377,G27*$F$384,($I$377*$J$377)*$F$384)</f>
        <v>1722</v>
      </c>
      <c r="K27" s="66">
        <f>IF(G27&lt;=$I$378*$J$378,G27*$F$385,($I$378*$J$378)*$F$385)</f>
        <v>1824</v>
      </c>
      <c r="L27" s="66">
        <f>G27*7.09%</f>
        <v>4254</v>
      </c>
      <c r="M27" s="67">
        <f>G27*7.1%</f>
        <v>4260</v>
      </c>
      <c r="N27" s="67">
        <f>IF(G27&gt;77410,890.22,G27*1.15%)</f>
        <v>690</v>
      </c>
      <c r="O27" s="66">
        <v>7479.6</v>
      </c>
      <c r="P27" s="66">
        <f>H27+I27+J27+K27+O27</f>
        <v>14537.25</v>
      </c>
      <c r="Q27" s="66">
        <f>G27-P27</f>
        <v>45462.75</v>
      </c>
    </row>
    <row r="28" spans="1:16382" s="3" customFormat="1" x14ac:dyDescent="0.2">
      <c r="B28" s="78"/>
      <c r="C28" s="78"/>
      <c r="D28" s="78"/>
      <c r="E28" s="113"/>
      <c r="F28" s="78"/>
      <c r="G28" s="77"/>
      <c r="H28" s="76"/>
      <c r="I28" s="76"/>
      <c r="J28" s="67"/>
      <c r="K28" s="66"/>
      <c r="L28" s="76"/>
      <c r="M28" s="76"/>
      <c r="N28" s="67"/>
      <c r="O28" s="66"/>
      <c r="P28" s="66"/>
      <c r="Q28" s="66"/>
    </row>
    <row r="29" spans="1:16382" s="3" customFormat="1" ht="11.25" customHeight="1" x14ac:dyDescent="0.2">
      <c r="B29" s="69" t="s">
        <v>526</v>
      </c>
      <c r="C29" s="68" t="s">
        <v>518</v>
      </c>
      <c r="D29" s="68" t="s">
        <v>525</v>
      </c>
      <c r="E29" s="112" t="s">
        <v>21</v>
      </c>
      <c r="F29" s="68" t="s">
        <v>34</v>
      </c>
      <c r="G29" s="67">
        <v>100000</v>
      </c>
      <c r="H29" s="67">
        <v>11625.49</v>
      </c>
      <c r="I29" s="67">
        <v>25</v>
      </c>
      <c r="J29" s="67">
        <f t="shared" ref="J29:J36" si="11">IF(G29&lt;=$I$377*$J$377,G29*$F$384,($I$377*$J$377)*$F$384)</f>
        <v>2870</v>
      </c>
      <c r="K29" s="66">
        <f t="shared" ref="K29:K36" si="12">IF(G29&lt;=$I$378*$J$378,G29*$F$385,($I$378*$J$378)*$F$385)</f>
        <v>3040</v>
      </c>
      <c r="L29" s="66">
        <f t="shared" ref="L29:L36" si="13">G29*7.09%</f>
        <v>7090.0000000000009</v>
      </c>
      <c r="M29" s="67">
        <f t="shared" ref="M29:M36" si="14">G29*7.1%</f>
        <v>7099.9999999999991</v>
      </c>
      <c r="N29" s="67">
        <v>997.04</v>
      </c>
      <c r="O29" s="66">
        <v>2019.78</v>
      </c>
      <c r="P29" s="66">
        <f t="shared" ref="P29:P36" si="15">H29+I29+J29+K29+O29</f>
        <v>19580.269999999997</v>
      </c>
      <c r="Q29" s="66">
        <f t="shared" ref="Q29:Q36" si="16">G29-P29</f>
        <v>80419.73000000001</v>
      </c>
    </row>
    <row r="30" spans="1:16382" s="3" customFormat="1" x14ac:dyDescent="0.2">
      <c r="B30" s="70" t="s">
        <v>524</v>
      </c>
      <c r="C30" s="70" t="s">
        <v>523</v>
      </c>
      <c r="D30" s="70" t="s">
        <v>405</v>
      </c>
      <c r="E30" s="112" t="s">
        <v>21</v>
      </c>
      <c r="F30" s="68" t="s">
        <v>34</v>
      </c>
      <c r="G30" s="66">
        <v>20000</v>
      </c>
      <c r="H30" s="66">
        <v>0</v>
      </c>
      <c r="I30" s="66">
        <v>25</v>
      </c>
      <c r="J30" s="67">
        <f t="shared" si="11"/>
        <v>574</v>
      </c>
      <c r="K30" s="66">
        <f t="shared" si="12"/>
        <v>608</v>
      </c>
      <c r="L30" s="66">
        <f t="shared" si="13"/>
        <v>1418</v>
      </c>
      <c r="M30" s="67">
        <f t="shared" si="14"/>
        <v>1419.9999999999998</v>
      </c>
      <c r="N30" s="67">
        <f t="shared" ref="N30:N36" si="17">IF(G30&gt;77410,890.22,G30*1.15%)</f>
        <v>230</v>
      </c>
      <c r="O30" s="66">
        <v>5715.24</v>
      </c>
      <c r="P30" s="66">
        <f t="shared" si="15"/>
        <v>6922.24</v>
      </c>
      <c r="Q30" s="66">
        <f t="shared" si="16"/>
        <v>13077.76</v>
      </c>
    </row>
    <row r="31" spans="1:16382" s="3" customFormat="1" x14ac:dyDescent="0.2">
      <c r="B31" s="68" t="s">
        <v>522</v>
      </c>
      <c r="C31" s="68" t="s">
        <v>518</v>
      </c>
      <c r="D31" s="68" t="s">
        <v>103</v>
      </c>
      <c r="E31" s="112" t="s">
        <v>21</v>
      </c>
      <c r="F31" s="68" t="s">
        <v>34</v>
      </c>
      <c r="G31" s="67">
        <v>26000</v>
      </c>
      <c r="H31" s="67">
        <v>0</v>
      </c>
      <c r="I31" s="67">
        <v>25</v>
      </c>
      <c r="J31" s="67">
        <f t="shared" si="11"/>
        <v>746.2</v>
      </c>
      <c r="K31" s="66">
        <f t="shared" si="12"/>
        <v>790.4</v>
      </c>
      <c r="L31" s="66">
        <f t="shared" si="13"/>
        <v>1843.4</v>
      </c>
      <c r="M31" s="67">
        <f t="shared" si="14"/>
        <v>1845.9999999999998</v>
      </c>
      <c r="N31" s="67">
        <f t="shared" si="17"/>
        <v>299</v>
      </c>
      <c r="O31" s="66">
        <v>6722.88</v>
      </c>
      <c r="P31" s="66">
        <f t="shared" si="15"/>
        <v>8284.48</v>
      </c>
      <c r="Q31" s="66">
        <f t="shared" si="16"/>
        <v>17715.52</v>
      </c>
    </row>
    <row r="32" spans="1:16382" s="3" customFormat="1" x14ac:dyDescent="0.2">
      <c r="B32" s="68" t="s">
        <v>521</v>
      </c>
      <c r="C32" s="68" t="s">
        <v>518</v>
      </c>
      <c r="D32" s="68" t="s">
        <v>520</v>
      </c>
      <c r="E32" s="112" t="s">
        <v>21</v>
      </c>
      <c r="F32" s="68" t="s">
        <v>34</v>
      </c>
      <c r="G32" s="67">
        <v>47050</v>
      </c>
      <c r="H32" s="67">
        <v>1437.65</v>
      </c>
      <c r="I32" s="67">
        <v>25</v>
      </c>
      <c r="J32" s="67">
        <f t="shared" si="11"/>
        <v>1350.335</v>
      </c>
      <c r="K32" s="66">
        <f t="shared" si="12"/>
        <v>1430.32</v>
      </c>
      <c r="L32" s="66">
        <f t="shared" si="13"/>
        <v>3335.8450000000003</v>
      </c>
      <c r="M32" s="67">
        <f t="shared" si="14"/>
        <v>3340.5499999999997</v>
      </c>
      <c r="N32" s="67">
        <f t="shared" si="17"/>
        <v>541.07500000000005</v>
      </c>
      <c r="O32" s="66">
        <v>7100</v>
      </c>
      <c r="P32" s="66">
        <f t="shared" si="15"/>
        <v>11343.305</v>
      </c>
      <c r="Q32" s="66">
        <f t="shared" si="16"/>
        <v>35706.695</v>
      </c>
    </row>
    <row r="33" spans="2:17" s="3" customFormat="1" x14ac:dyDescent="0.2">
      <c r="B33" s="69" t="s">
        <v>517</v>
      </c>
      <c r="C33" s="68" t="s">
        <v>580</v>
      </c>
      <c r="D33" s="68" t="s">
        <v>516</v>
      </c>
      <c r="E33" s="112" t="s">
        <v>21</v>
      </c>
      <c r="F33" s="68" t="s">
        <v>34</v>
      </c>
      <c r="G33" s="67">
        <v>60000</v>
      </c>
      <c r="H33" s="67">
        <v>3486.65</v>
      </c>
      <c r="I33" s="67">
        <v>25</v>
      </c>
      <c r="J33" s="67">
        <f t="shared" si="11"/>
        <v>1722</v>
      </c>
      <c r="K33" s="66">
        <f t="shared" si="12"/>
        <v>1824</v>
      </c>
      <c r="L33" s="66">
        <f t="shared" si="13"/>
        <v>4254</v>
      </c>
      <c r="M33" s="67">
        <f t="shared" si="14"/>
        <v>4260</v>
      </c>
      <c r="N33" s="67">
        <f t="shared" si="17"/>
        <v>690</v>
      </c>
      <c r="O33" s="66">
        <v>2100</v>
      </c>
      <c r="P33" s="66">
        <f t="shared" si="15"/>
        <v>9157.65</v>
      </c>
      <c r="Q33" s="66">
        <f t="shared" si="16"/>
        <v>50842.35</v>
      </c>
    </row>
    <row r="34" spans="2:17" s="3" customFormat="1" x14ac:dyDescent="0.2">
      <c r="B34" s="68" t="s">
        <v>519</v>
      </c>
      <c r="C34" s="68" t="s">
        <v>580</v>
      </c>
      <c r="D34" s="68" t="s">
        <v>103</v>
      </c>
      <c r="E34" s="112" t="s">
        <v>21</v>
      </c>
      <c r="F34" s="68" t="s">
        <v>34</v>
      </c>
      <c r="G34" s="67">
        <v>23000</v>
      </c>
      <c r="H34" s="67">
        <v>0</v>
      </c>
      <c r="I34" s="67">
        <v>25</v>
      </c>
      <c r="J34" s="67">
        <f t="shared" si="11"/>
        <v>660.1</v>
      </c>
      <c r="K34" s="66">
        <f t="shared" si="12"/>
        <v>699.2</v>
      </c>
      <c r="L34" s="66">
        <f t="shared" si="13"/>
        <v>1630.7</v>
      </c>
      <c r="M34" s="67">
        <f t="shared" si="14"/>
        <v>1632.9999999999998</v>
      </c>
      <c r="N34" s="67">
        <f t="shared" si="17"/>
        <v>264.5</v>
      </c>
      <c r="O34" s="66">
        <v>5100</v>
      </c>
      <c r="P34" s="66">
        <f t="shared" si="15"/>
        <v>6484.3</v>
      </c>
      <c r="Q34" s="66">
        <f t="shared" si="16"/>
        <v>16515.7</v>
      </c>
    </row>
    <row r="35" spans="2:17" s="3" customFormat="1" x14ac:dyDescent="0.2">
      <c r="B35" s="68" t="s">
        <v>582</v>
      </c>
      <c r="C35" s="68" t="s">
        <v>580</v>
      </c>
      <c r="D35" s="68" t="s">
        <v>223</v>
      </c>
      <c r="E35" s="112" t="s">
        <v>21</v>
      </c>
      <c r="F35" s="68" t="s">
        <v>20</v>
      </c>
      <c r="G35" s="67">
        <v>22000</v>
      </c>
      <c r="H35" s="67">
        <v>0</v>
      </c>
      <c r="I35" s="67">
        <v>25</v>
      </c>
      <c r="J35" s="67">
        <f t="shared" si="11"/>
        <v>631.4</v>
      </c>
      <c r="K35" s="66">
        <f t="shared" si="12"/>
        <v>668.8</v>
      </c>
      <c r="L35" s="66">
        <f t="shared" si="13"/>
        <v>1559.8000000000002</v>
      </c>
      <c r="M35" s="67">
        <f t="shared" si="14"/>
        <v>1561.9999999999998</v>
      </c>
      <c r="N35" s="67">
        <f t="shared" si="17"/>
        <v>253</v>
      </c>
      <c r="O35" s="66">
        <v>5500</v>
      </c>
      <c r="P35" s="66">
        <f t="shared" si="15"/>
        <v>6825.2</v>
      </c>
      <c r="Q35" s="66">
        <f t="shared" si="16"/>
        <v>15174.8</v>
      </c>
    </row>
    <row r="36" spans="2:17" s="3" customFormat="1" x14ac:dyDescent="0.2">
      <c r="B36" s="68" t="s">
        <v>579</v>
      </c>
      <c r="C36" s="68" t="s">
        <v>580</v>
      </c>
      <c r="D36" s="68" t="s">
        <v>103</v>
      </c>
      <c r="E36" s="112" t="s">
        <v>21</v>
      </c>
      <c r="F36" s="68" t="s">
        <v>34</v>
      </c>
      <c r="G36" s="67">
        <v>20000</v>
      </c>
      <c r="H36" s="67">
        <v>0</v>
      </c>
      <c r="I36" s="67">
        <v>25</v>
      </c>
      <c r="J36" s="67">
        <f t="shared" si="11"/>
        <v>574</v>
      </c>
      <c r="K36" s="66">
        <f t="shared" si="12"/>
        <v>608</v>
      </c>
      <c r="L36" s="66">
        <f t="shared" si="13"/>
        <v>1418</v>
      </c>
      <c r="M36" s="67">
        <f t="shared" si="14"/>
        <v>1419.9999999999998</v>
      </c>
      <c r="N36" s="67">
        <f t="shared" si="17"/>
        <v>230</v>
      </c>
      <c r="O36" s="66">
        <v>7600</v>
      </c>
      <c r="P36" s="66">
        <f t="shared" si="15"/>
        <v>8807</v>
      </c>
      <c r="Q36" s="66">
        <f t="shared" si="16"/>
        <v>11193</v>
      </c>
    </row>
    <row r="37" spans="2:17" s="3" customFormat="1" x14ac:dyDescent="0.2">
      <c r="B37" s="64"/>
      <c r="C37" s="64"/>
      <c r="D37" s="64"/>
      <c r="E37" s="115"/>
      <c r="F37" s="64"/>
      <c r="G37" s="76"/>
      <c r="H37" s="76"/>
      <c r="I37" s="76"/>
      <c r="J37" s="76"/>
      <c r="K37" s="80"/>
      <c r="L37" s="76"/>
      <c r="M37" s="76"/>
      <c r="N37" s="76"/>
      <c r="O37" s="80"/>
      <c r="P37" s="80"/>
      <c r="Q37" s="80"/>
    </row>
    <row r="38" spans="2:17" s="3" customFormat="1" x14ac:dyDescent="0.2">
      <c r="B38" s="68" t="s">
        <v>515</v>
      </c>
      <c r="C38" s="68" t="s">
        <v>508</v>
      </c>
      <c r="D38" s="68" t="s">
        <v>514</v>
      </c>
      <c r="E38" s="112" t="s">
        <v>21</v>
      </c>
      <c r="F38" s="68" t="s">
        <v>34</v>
      </c>
      <c r="G38" s="67">
        <v>100000</v>
      </c>
      <c r="H38" s="67">
        <v>10665.6</v>
      </c>
      <c r="I38" s="67">
        <v>25</v>
      </c>
      <c r="J38" s="67">
        <f>IF(G38&lt;=$I$377*$J$377,G38*$F$384,($I$377*$J$377)*$F$384)</f>
        <v>2870</v>
      </c>
      <c r="K38" s="66">
        <f>IF(G38&lt;=$I$378*$J$378,G38*$F$385,($I$378*$J$378)*$F$385)</f>
        <v>3040</v>
      </c>
      <c r="L38" s="66">
        <f>G38*7.09%</f>
        <v>7090.0000000000009</v>
      </c>
      <c r="M38" s="67">
        <f>G38*7.1%</f>
        <v>7099.9999999999991</v>
      </c>
      <c r="N38" s="67">
        <v>997.04</v>
      </c>
      <c r="O38" s="66">
        <v>33103.79</v>
      </c>
      <c r="P38" s="66">
        <f>H38+I38+J38+K38+O38</f>
        <v>49704.39</v>
      </c>
      <c r="Q38" s="66">
        <f>G38-P38</f>
        <v>50295.61</v>
      </c>
    </row>
    <row r="39" spans="2:17" s="3" customFormat="1" ht="13.5" customHeight="1" x14ac:dyDescent="0.2">
      <c r="B39" s="70" t="s">
        <v>513</v>
      </c>
      <c r="C39" s="89" t="s">
        <v>512</v>
      </c>
      <c r="D39" s="103" t="s">
        <v>511</v>
      </c>
      <c r="E39" s="112" t="s">
        <v>21</v>
      </c>
      <c r="F39" s="68" t="s">
        <v>34</v>
      </c>
      <c r="G39" s="66">
        <v>61282.400000000001</v>
      </c>
      <c r="H39" s="66">
        <v>3344.02</v>
      </c>
      <c r="I39" s="67">
        <v>25</v>
      </c>
      <c r="J39" s="67">
        <f>IF(G39&lt;=$I$377*$J$377,G39*$F$384,($I$377*$J$377)*$F$384)</f>
        <v>1758.8048800000001</v>
      </c>
      <c r="K39" s="66">
        <f>IF(G39&lt;=$I$378*$J$378,G39*$F$385,($I$378*$J$378)*$F$385)</f>
        <v>1862.98496</v>
      </c>
      <c r="L39" s="66">
        <f>G39*7.09%</f>
        <v>4344.9221600000001</v>
      </c>
      <c r="M39" s="67">
        <f>G39*7.1%</f>
        <v>4351.0504000000001</v>
      </c>
      <c r="N39" s="67">
        <f>IF(G39&gt;77410,890.22,G39*1.15%)</f>
        <v>704.74760000000003</v>
      </c>
      <c r="O39" s="66">
        <v>21916.94</v>
      </c>
      <c r="P39" s="66">
        <f>H39+I39+J39+K39+O39</f>
        <v>28907.749839999997</v>
      </c>
      <c r="Q39" s="66">
        <f>G39-P39</f>
        <v>32374.650160000005</v>
      </c>
    </row>
    <row r="40" spans="2:17" s="3" customFormat="1" x14ac:dyDescent="0.2">
      <c r="B40" s="68" t="s">
        <v>510</v>
      </c>
      <c r="C40" s="68" t="s">
        <v>508</v>
      </c>
      <c r="D40" s="68" t="s">
        <v>223</v>
      </c>
      <c r="E40" s="112" t="s">
        <v>21</v>
      </c>
      <c r="F40" s="68" t="s">
        <v>20</v>
      </c>
      <c r="G40" s="67">
        <v>25000</v>
      </c>
      <c r="H40" s="67">
        <v>0</v>
      </c>
      <c r="I40" s="67">
        <v>25</v>
      </c>
      <c r="J40" s="67">
        <f>IF(G40&lt;=$I$377*$J$377,G40*$F$384,($I$377*$J$377)*$F$384)</f>
        <v>717.5</v>
      </c>
      <c r="K40" s="66">
        <f>IF(G40&lt;=$I$378*$J$378,G40*$F$385,($I$378*$J$378)*$F$385)</f>
        <v>760</v>
      </c>
      <c r="L40" s="66">
        <f>G40*7.09%</f>
        <v>1772.5000000000002</v>
      </c>
      <c r="M40" s="67">
        <f>G40*7.1%</f>
        <v>1774.9999999999998</v>
      </c>
      <c r="N40" s="67">
        <f>IF(G40&gt;77410,890.22,G40*1.15%)</f>
        <v>287.5</v>
      </c>
      <c r="O40" s="66">
        <v>11306.05</v>
      </c>
      <c r="P40" s="66">
        <f>H40+I40+J40+K40+O40</f>
        <v>12808.55</v>
      </c>
      <c r="Q40" s="66">
        <f>G40-P40</f>
        <v>12191.45</v>
      </c>
    </row>
    <row r="41" spans="2:17" s="3" customFormat="1" x14ac:dyDescent="0.2">
      <c r="B41" s="68" t="s">
        <v>509</v>
      </c>
      <c r="C41" s="68" t="s">
        <v>508</v>
      </c>
      <c r="D41" s="68" t="s">
        <v>507</v>
      </c>
      <c r="E41" s="112" t="s">
        <v>21</v>
      </c>
      <c r="F41" s="68" t="s">
        <v>34</v>
      </c>
      <c r="G41" s="67">
        <v>33000</v>
      </c>
      <c r="H41" s="67">
        <v>0</v>
      </c>
      <c r="I41" s="67">
        <v>25</v>
      </c>
      <c r="J41" s="67">
        <f>IF(G41&lt;=$I$377*$J$377,G41*$F$384,($I$377*$J$377)*$F$384)</f>
        <v>947.1</v>
      </c>
      <c r="K41" s="66">
        <f>IF(G41&lt;=$I$378*$J$378,G41*$F$385,($I$378*$J$378)*$F$385)</f>
        <v>1003.2</v>
      </c>
      <c r="L41" s="66">
        <f>G41*7.09%</f>
        <v>2339.7000000000003</v>
      </c>
      <c r="M41" s="67">
        <f>G41*7.1%</f>
        <v>2343</v>
      </c>
      <c r="N41" s="67">
        <f>IF(G41&gt;77410,890.22,G41*1.15%)</f>
        <v>379.5</v>
      </c>
      <c r="O41" s="66">
        <v>16959.46</v>
      </c>
      <c r="P41" s="66">
        <f>H41+I41+J41+K41+O41</f>
        <v>18934.759999999998</v>
      </c>
      <c r="Q41" s="66">
        <f>G41-P41</f>
        <v>14065.240000000002</v>
      </c>
    </row>
    <row r="42" spans="2:17" s="3" customFormat="1" x14ac:dyDescent="0.2">
      <c r="B42" s="63"/>
      <c r="C42" s="63"/>
      <c r="D42" s="63"/>
      <c r="E42" s="116"/>
      <c r="F42" s="63"/>
      <c r="G42" s="65"/>
      <c r="H42" s="65"/>
      <c r="I42" s="65"/>
      <c r="J42" s="76"/>
      <c r="K42" s="80"/>
      <c r="L42" s="76"/>
      <c r="M42" s="76"/>
      <c r="N42" s="76"/>
      <c r="O42" s="80"/>
      <c r="P42" s="80"/>
      <c r="Q42" s="80"/>
    </row>
    <row r="43" spans="2:17" s="3" customFormat="1" x14ac:dyDescent="0.2">
      <c r="B43" s="68" t="s">
        <v>506</v>
      </c>
      <c r="C43" s="68" t="s">
        <v>505</v>
      </c>
      <c r="D43" s="89" t="s">
        <v>504</v>
      </c>
      <c r="E43" s="112" t="s">
        <v>21</v>
      </c>
      <c r="F43" s="68" t="s">
        <v>20</v>
      </c>
      <c r="G43" s="67">
        <v>80000</v>
      </c>
      <c r="H43" s="67">
        <v>7400.94</v>
      </c>
      <c r="I43" s="67">
        <v>25</v>
      </c>
      <c r="J43" s="67">
        <f>IF(G43&lt;=$I$377*$J$377,G43*$F$384,($I$377*$J$377)*$F$384)</f>
        <v>2296</v>
      </c>
      <c r="K43" s="66">
        <f>IF(G43&lt;=$I$378*$J$378,G43*$F$385,($I$378*$J$378)*$F$385)</f>
        <v>2432</v>
      </c>
      <c r="L43" s="66">
        <f>G43*7.09%</f>
        <v>5672</v>
      </c>
      <c r="M43" s="67">
        <f>G43*7.1%</f>
        <v>5679.9999999999991</v>
      </c>
      <c r="N43" s="67">
        <v>997.04</v>
      </c>
      <c r="O43" s="66">
        <v>1509.7</v>
      </c>
      <c r="P43" s="66">
        <f>H43+I43+J43+K43+O43</f>
        <v>13663.64</v>
      </c>
      <c r="Q43" s="66">
        <f>G43-P43</f>
        <v>66336.36</v>
      </c>
    </row>
    <row r="44" spans="2:17" s="3" customFormat="1" x14ac:dyDescent="0.2">
      <c r="C44" s="78"/>
      <c r="D44" s="78"/>
      <c r="E44" s="117"/>
      <c r="G44" s="2"/>
      <c r="H44" s="76"/>
      <c r="I44" s="76"/>
      <c r="J44" s="67"/>
      <c r="K44" s="66"/>
      <c r="L44" s="76"/>
      <c r="M44" s="76"/>
      <c r="N44" s="67"/>
      <c r="O44" s="66"/>
      <c r="P44" s="66"/>
      <c r="Q44" s="66"/>
    </row>
    <row r="45" spans="2:17" s="3" customFormat="1" x14ac:dyDescent="0.2">
      <c r="B45" s="68" t="s">
        <v>503</v>
      </c>
      <c r="C45" s="68" t="s">
        <v>445</v>
      </c>
      <c r="D45" s="68" t="s">
        <v>502</v>
      </c>
      <c r="E45" s="112" t="s">
        <v>21</v>
      </c>
      <c r="F45" s="68" t="s">
        <v>20</v>
      </c>
      <c r="G45" s="67">
        <v>117000</v>
      </c>
      <c r="H45" s="66">
        <v>15624.32</v>
      </c>
      <c r="I45" s="67">
        <v>25</v>
      </c>
      <c r="J45" s="67">
        <f t="shared" ref="J45:J60" si="18">IF(G45&lt;=$I$377*$J$377,G45*$F$384,($I$377*$J$377)*$F$384)</f>
        <v>3357.9</v>
      </c>
      <c r="K45" s="66">
        <f t="shared" ref="K45:K60" si="19">IF(G45&lt;=$I$378*$J$378,G45*$F$385,($I$378*$J$378)*$F$385)</f>
        <v>3556.8</v>
      </c>
      <c r="L45" s="66">
        <f t="shared" ref="L45:L60" si="20">G45*7.09%</f>
        <v>8295.3000000000011</v>
      </c>
      <c r="M45" s="67">
        <f t="shared" ref="M45:M60" si="21">G45*7.1%</f>
        <v>8307</v>
      </c>
      <c r="N45" s="67">
        <v>997.04</v>
      </c>
      <c r="O45" s="66">
        <v>34287.19</v>
      </c>
      <c r="P45" s="66">
        <f t="shared" ref="P45:P60" si="22">H45+I45+J45+K45+O45</f>
        <v>56851.210000000006</v>
      </c>
      <c r="Q45" s="66">
        <f t="shared" ref="Q45:Q60" si="23">G45-P45</f>
        <v>60148.789999999994</v>
      </c>
    </row>
    <row r="46" spans="2:17" s="3" customFormat="1" x14ac:dyDescent="0.2">
      <c r="B46" s="69" t="s">
        <v>501</v>
      </c>
      <c r="C46" s="68" t="s">
        <v>445</v>
      </c>
      <c r="D46" s="68" t="s">
        <v>206</v>
      </c>
      <c r="E46" s="112" t="s">
        <v>21</v>
      </c>
      <c r="F46" s="68" t="s">
        <v>34</v>
      </c>
      <c r="G46" s="67">
        <v>43000</v>
      </c>
      <c r="H46" s="67">
        <v>578.09</v>
      </c>
      <c r="I46" s="67">
        <v>25</v>
      </c>
      <c r="J46" s="67">
        <f t="shared" si="18"/>
        <v>1234.0999999999999</v>
      </c>
      <c r="K46" s="66">
        <f t="shared" si="19"/>
        <v>1307.2</v>
      </c>
      <c r="L46" s="66">
        <f t="shared" si="20"/>
        <v>3048.7000000000003</v>
      </c>
      <c r="M46" s="67">
        <f t="shared" si="21"/>
        <v>3052.9999999999995</v>
      </c>
      <c r="N46" s="67">
        <f t="shared" ref="N46:N60" si="24">IF(G46&gt;77410,890.22,G46*1.15%)</f>
        <v>494.5</v>
      </c>
      <c r="O46" s="66">
        <v>12700.36</v>
      </c>
      <c r="P46" s="66">
        <f t="shared" si="22"/>
        <v>15844.75</v>
      </c>
      <c r="Q46" s="66">
        <f t="shared" si="23"/>
        <v>27155.25</v>
      </c>
    </row>
    <row r="47" spans="2:17" s="3" customFormat="1" ht="11.25" customHeight="1" x14ac:dyDescent="0.2">
      <c r="B47" s="69" t="s">
        <v>500</v>
      </c>
      <c r="C47" s="68" t="s">
        <v>445</v>
      </c>
      <c r="D47" s="68" t="s">
        <v>499</v>
      </c>
      <c r="E47" s="112" t="s">
        <v>21</v>
      </c>
      <c r="F47" s="68" t="s">
        <v>34</v>
      </c>
      <c r="G47" s="67">
        <v>45000</v>
      </c>
      <c r="H47" s="66">
        <v>860.36</v>
      </c>
      <c r="I47" s="67">
        <v>25</v>
      </c>
      <c r="J47" s="67">
        <f t="shared" si="18"/>
        <v>1291.5</v>
      </c>
      <c r="K47" s="66">
        <f t="shared" si="19"/>
        <v>1368</v>
      </c>
      <c r="L47" s="66">
        <f t="shared" si="20"/>
        <v>3190.5</v>
      </c>
      <c r="M47" s="67">
        <f t="shared" si="21"/>
        <v>3194.9999999999995</v>
      </c>
      <c r="N47" s="67">
        <f t="shared" si="24"/>
        <v>517.5</v>
      </c>
      <c r="O47" s="66">
        <v>24888.36</v>
      </c>
      <c r="P47" s="66">
        <f t="shared" si="22"/>
        <v>28433.22</v>
      </c>
      <c r="Q47" s="66">
        <f t="shared" si="23"/>
        <v>16566.78</v>
      </c>
    </row>
    <row r="48" spans="2:17" s="3" customFormat="1" x14ac:dyDescent="0.2">
      <c r="B48" s="68" t="s">
        <v>498</v>
      </c>
      <c r="C48" s="68" t="s">
        <v>445</v>
      </c>
      <c r="D48" s="68" t="s">
        <v>497</v>
      </c>
      <c r="E48" s="112" t="s">
        <v>21</v>
      </c>
      <c r="F48" s="68" t="s">
        <v>20</v>
      </c>
      <c r="G48" s="67">
        <v>27278.77</v>
      </c>
      <c r="H48" s="67">
        <v>0</v>
      </c>
      <c r="I48" s="67">
        <v>25</v>
      </c>
      <c r="J48" s="67">
        <f t="shared" si="18"/>
        <v>782.90069900000003</v>
      </c>
      <c r="K48" s="66">
        <f t="shared" si="19"/>
        <v>829.27460800000006</v>
      </c>
      <c r="L48" s="66">
        <f t="shared" si="20"/>
        <v>1934.0647930000002</v>
      </c>
      <c r="M48" s="67">
        <f t="shared" si="21"/>
        <v>1936.7926699999998</v>
      </c>
      <c r="N48" s="67">
        <f t="shared" si="24"/>
        <v>313.70585499999999</v>
      </c>
      <c r="O48" s="66">
        <v>13188.62</v>
      </c>
      <c r="P48" s="66">
        <f t="shared" si="22"/>
        <v>14825.795307</v>
      </c>
      <c r="Q48" s="66">
        <f t="shared" si="23"/>
        <v>12452.974693</v>
      </c>
    </row>
    <row r="49" spans="2:17" s="3" customFormat="1" x14ac:dyDescent="0.2">
      <c r="B49" s="69" t="s">
        <v>496</v>
      </c>
      <c r="C49" s="68" t="s">
        <v>445</v>
      </c>
      <c r="D49" s="68" t="s">
        <v>495</v>
      </c>
      <c r="E49" s="112" t="s">
        <v>21</v>
      </c>
      <c r="F49" s="68" t="s">
        <v>20</v>
      </c>
      <c r="G49" s="67">
        <v>30000</v>
      </c>
      <c r="H49" s="67">
        <v>0</v>
      </c>
      <c r="I49" s="67">
        <v>25</v>
      </c>
      <c r="J49" s="67">
        <f t="shared" si="18"/>
        <v>861</v>
      </c>
      <c r="K49" s="66">
        <f t="shared" si="19"/>
        <v>912</v>
      </c>
      <c r="L49" s="66">
        <f t="shared" si="20"/>
        <v>2127</v>
      </c>
      <c r="M49" s="67">
        <f t="shared" si="21"/>
        <v>2130</v>
      </c>
      <c r="N49" s="67">
        <f t="shared" si="24"/>
        <v>345</v>
      </c>
      <c r="O49" s="66">
        <v>7619.78</v>
      </c>
      <c r="P49" s="66">
        <f t="shared" si="22"/>
        <v>9417.7799999999988</v>
      </c>
      <c r="Q49" s="66">
        <f t="shared" si="23"/>
        <v>20582.22</v>
      </c>
    </row>
    <row r="50" spans="2:17" s="3" customFormat="1" x14ac:dyDescent="0.2">
      <c r="B50" s="68" t="s">
        <v>494</v>
      </c>
      <c r="C50" s="68" t="s">
        <v>445</v>
      </c>
      <c r="D50" s="68" t="s">
        <v>493</v>
      </c>
      <c r="E50" s="112" t="s">
        <v>21</v>
      </c>
      <c r="F50" s="68" t="s">
        <v>20</v>
      </c>
      <c r="G50" s="67">
        <v>33000</v>
      </c>
      <c r="H50" s="67">
        <v>0</v>
      </c>
      <c r="I50" s="67">
        <v>25</v>
      </c>
      <c r="J50" s="67">
        <f t="shared" si="18"/>
        <v>947.1</v>
      </c>
      <c r="K50" s="66">
        <f t="shared" si="19"/>
        <v>1003.2</v>
      </c>
      <c r="L50" s="66">
        <f t="shared" si="20"/>
        <v>2339.7000000000003</v>
      </c>
      <c r="M50" s="67">
        <f t="shared" si="21"/>
        <v>2343</v>
      </c>
      <c r="N50" s="67">
        <f t="shared" si="24"/>
        <v>379.5</v>
      </c>
      <c r="O50" s="66">
        <v>14782.78</v>
      </c>
      <c r="P50" s="66">
        <f t="shared" si="22"/>
        <v>16758.080000000002</v>
      </c>
      <c r="Q50" s="66">
        <f t="shared" si="23"/>
        <v>16241.919999999998</v>
      </c>
    </row>
    <row r="51" spans="2:17" s="3" customFormat="1" x14ac:dyDescent="0.2">
      <c r="B51" s="68" t="s">
        <v>492</v>
      </c>
      <c r="C51" s="68" t="s">
        <v>445</v>
      </c>
      <c r="D51" s="68" t="s">
        <v>206</v>
      </c>
      <c r="E51" s="112" t="s">
        <v>21</v>
      </c>
      <c r="F51" s="68" t="s">
        <v>34</v>
      </c>
      <c r="G51" s="67">
        <v>38000</v>
      </c>
      <c r="H51" s="67">
        <v>0</v>
      </c>
      <c r="I51" s="67">
        <v>25</v>
      </c>
      <c r="J51" s="67">
        <f t="shared" si="18"/>
        <v>1090.5999999999999</v>
      </c>
      <c r="K51" s="66">
        <f t="shared" si="19"/>
        <v>1155.2</v>
      </c>
      <c r="L51" s="66">
        <f t="shared" si="20"/>
        <v>2694.2000000000003</v>
      </c>
      <c r="M51" s="67">
        <f t="shared" si="21"/>
        <v>2697.9999999999995</v>
      </c>
      <c r="N51" s="67">
        <f t="shared" si="24"/>
        <v>437</v>
      </c>
      <c r="O51" s="66">
        <v>23034.25</v>
      </c>
      <c r="P51" s="66">
        <f t="shared" si="22"/>
        <v>25305.05</v>
      </c>
      <c r="Q51" s="66">
        <f t="shared" si="23"/>
        <v>12694.95</v>
      </c>
    </row>
    <row r="52" spans="2:17" s="101" customFormat="1" x14ac:dyDescent="0.2">
      <c r="B52" s="102" t="s">
        <v>491</v>
      </c>
      <c r="C52" s="68" t="s">
        <v>445</v>
      </c>
      <c r="D52" s="102" t="s">
        <v>487</v>
      </c>
      <c r="E52" s="118" t="s">
        <v>21</v>
      </c>
      <c r="F52" s="102" t="s">
        <v>20</v>
      </c>
      <c r="G52" s="67">
        <v>18300</v>
      </c>
      <c r="H52" s="67">
        <v>0</v>
      </c>
      <c r="I52" s="67">
        <v>25</v>
      </c>
      <c r="J52" s="67">
        <f t="shared" si="18"/>
        <v>525.21</v>
      </c>
      <c r="K52" s="66">
        <f t="shared" si="19"/>
        <v>556.32000000000005</v>
      </c>
      <c r="L52" s="67">
        <f t="shared" si="20"/>
        <v>1297.47</v>
      </c>
      <c r="M52" s="67">
        <f t="shared" si="21"/>
        <v>1299.3</v>
      </c>
      <c r="N52" s="67">
        <f t="shared" si="24"/>
        <v>210.45</v>
      </c>
      <c r="O52" s="66">
        <v>2100</v>
      </c>
      <c r="P52" s="66">
        <f t="shared" si="22"/>
        <v>3206.53</v>
      </c>
      <c r="Q52" s="66">
        <f t="shared" si="23"/>
        <v>15093.47</v>
      </c>
    </row>
    <row r="53" spans="2:17" s="3" customFormat="1" x14ac:dyDescent="0.2">
      <c r="B53" s="69" t="s">
        <v>490</v>
      </c>
      <c r="C53" s="68" t="s">
        <v>445</v>
      </c>
      <c r="D53" s="68" t="s">
        <v>475</v>
      </c>
      <c r="E53" s="112" t="s">
        <v>21</v>
      </c>
      <c r="F53" s="68" t="s">
        <v>34</v>
      </c>
      <c r="G53" s="67">
        <v>21000</v>
      </c>
      <c r="H53" s="67">
        <v>0</v>
      </c>
      <c r="I53" s="67">
        <v>25</v>
      </c>
      <c r="J53" s="67">
        <f t="shared" si="18"/>
        <v>602.70000000000005</v>
      </c>
      <c r="K53" s="66">
        <f t="shared" si="19"/>
        <v>638.4</v>
      </c>
      <c r="L53" s="66">
        <f t="shared" si="20"/>
        <v>1488.9</v>
      </c>
      <c r="M53" s="67">
        <f t="shared" si="21"/>
        <v>1490.9999999999998</v>
      </c>
      <c r="N53" s="67">
        <f t="shared" si="24"/>
        <v>241.5</v>
      </c>
      <c r="O53" s="66">
        <v>9947.7900000000009</v>
      </c>
      <c r="P53" s="66">
        <f t="shared" si="22"/>
        <v>11213.890000000001</v>
      </c>
      <c r="Q53" s="66">
        <f t="shared" si="23"/>
        <v>9786.1099999999988</v>
      </c>
    </row>
    <row r="54" spans="2:17" s="3" customFormat="1" x14ac:dyDescent="0.2">
      <c r="B54" s="69" t="s">
        <v>489</v>
      </c>
      <c r="C54" s="68" t="s">
        <v>445</v>
      </c>
      <c r="D54" s="70" t="s">
        <v>475</v>
      </c>
      <c r="E54" s="119" t="s">
        <v>21</v>
      </c>
      <c r="F54" s="70" t="s">
        <v>34</v>
      </c>
      <c r="G54" s="71">
        <v>17000</v>
      </c>
      <c r="H54" s="71">
        <v>0</v>
      </c>
      <c r="I54" s="71">
        <v>25</v>
      </c>
      <c r="J54" s="67">
        <f t="shared" si="18"/>
        <v>487.9</v>
      </c>
      <c r="K54" s="66">
        <f t="shared" si="19"/>
        <v>516.79999999999995</v>
      </c>
      <c r="L54" s="66">
        <f t="shared" si="20"/>
        <v>1205.3000000000002</v>
      </c>
      <c r="M54" s="67">
        <f t="shared" si="21"/>
        <v>1207</v>
      </c>
      <c r="N54" s="67">
        <f t="shared" si="24"/>
        <v>195.5</v>
      </c>
      <c r="O54" s="66">
        <v>9958.1200000000008</v>
      </c>
      <c r="P54" s="66">
        <f t="shared" si="22"/>
        <v>10987.82</v>
      </c>
      <c r="Q54" s="66">
        <f t="shared" si="23"/>
        <v>6012.18</v>
      </c>
    </row>
    <row r="55" spans="2:17" s="3" customFormat="1" x14ac:dyDescent="0.2">
      <c r="B55" s="68" t="s">
        <v>488</v>
      </c>
      <c r="C55" s="68" t="s">
        <v>445</v>
      </c>
      <c r="D55" s="68" t="s">
        <v>487</v>
      </c>
      <c r="E55" s="112" t="s">
        <v>21</v>
      </c>
      <c r="F55" s="68" t="s">
        <v>20</v>
      </c>
      <c r="G55" s="67">
        <v>23000</v>
      </c>
      <c r="H55" s="67">
        <v>0</v>
      </c>
      <c r="I55" s="67">
        <v>25</v>
      </c>
      <c r="J55" s="67">
        <f t="shared" si="18"/>
        <v>660.1</v>
      </c>
      <c r="K55" s="66">
        <f t="shared" si="19"/>
        <v>699.2</v>
      </c>
      <c r="L55" s="66">
        <f t="shared" si="20"/>
        <v>1630.7</v>
      </c>
      <c r="M55" s="67">
        <f t="shared" si="21"/>
        <v>1632.9999999999998</v>
      </c>
      <c r="N55" s="67">
        <f t="shared" si="24"/>
        <v>264.5</v>
      </c>
      <c r="O55" s="66">
        <v>10344.31</v>
      </c>
      <c r="P55" s="66">
        <f t="shared" si="22"/>
        <v>11728.61</v>
      </c>
      <c r="Q55" s="66">
        <f t="shared" si="23"/>
        <v>11271.39</v>
      </c>
    </row>
    <row r="56" spans="2:17" s="3" customFormat="1" ht="13.5" customHeight="1" x14ac:dyDescent="0.2">
      <c r="B56" s="69" t="s">
        <v>486</v>
      </c>
      <c r="C56" s="68" t="s">
        <v>445</v>
      </c>
      <c r="D56" s="68" t="s">
        <v>485</v>
      </c>
      <c r="E56" s="112" t="s">
        <v>21</v>
      </c>
      <c r="F56" s="68" t="s">
        <v>20</v>
      </c>
      <c r="G56" s="67">
        <v>21700</v>
      </c>
      <c r="H56" s="67">
        <v>0</v>
      </c>
      <c r="I56" s="67">
        <v>25</v>
      </c>
      <c r="J56" s="67">
        <f t="shared" si="18"/>
        <v>622.79</v>
      </c>
      <c r="K56" s="66">
        <f t="shared" si="19"/>
        <v>659.68</v>
      </c>
      <c r="L56" s="66">
        <f t="shared" si="20"/>
        <v>1538.5300000000002</v>
      </c>
      <c r="M56" s="67">
        <f t="shared" si="21"/>
        <v>1540.6999999999998</v>
      </c>
      <c r="N56" s="67">
        <f t="shared" si="24"/>
        <v>249.54999999999998</v>
      </c>
      <c r="O56" s="66">
        <v>1100</v>
      </c>
      <c r="P56" s="66">
        <f t="shared" si="22"/>
        <v>2407.4699999999998</v>
      </c>
      <c r="Q56" s="66">
        <f t="shared" si="23"/>
        <v>19292.53</v>
      </c>
    </row>
    <row r="57" spans="2:17" s="3" customFormat="1" ht="11.25" customHeight="1" x14ac:dyDescent="0.2">
      <c r="B57" s="68" t="s">
        <v>484</v>
      </c>
      <c r="C57" s="68" t="s">
        <v>483</v>
      </c>
      <c r="D57" s="68" t="s">
        <v>482</v>
      </c>
      <c r="E57" s="112" t="s">
        <v>21</v>
      </c>
      <c r="F57" s="68" t="s">
        <v>34</v>
      </c>
      <c r="G57" s="67">
        <v>70000</v>
      </c>
      <c r="H57" s="67">
        <v>5368.45</v>
      </c>
      <c r="I57" s="67">
        <v>25</v>
      </c>
      <c r="J57" s="67">
        <f t="shared" si="18"/>
        <v>2009</v>
      </c>
      <c r="K57" s="66">
        <f t="shared" si="19"/>
        <v>2128</v>
      </c>
      <c r="L57" s="66">
        <f t="shared" si="20"/>
        <v>4963</v>
      </c>
      <c r="M57" s="67">
        <f t="shared" si="21"/>
        <v>4970</v>
      </c>
      <c r="N57" s="67">
        <f t="shared" si="24"/>
        <v>805</v>
      </c>
      <c r="O57" s="66">
        <v>25850.77</v>
      </c>
      <c r="P57" s="66">
        <f t="shared" si="22"/>
        <v>35381.22</v>
      </c>
      <c r="Q57" s="66">
        <f t="shared" si="23"/>
        <v>34618.78</v>
      </c>
    </row>
    <row r="58" spans="2:17" s="3" customFormat="1" ht="11.25" customHeight="1" x14ac:dyDescent="0.2">
      <c r="B58" s="68" t="s">
        <v>481</v>
      </c>
      <c r="C58" s="68" t="s">
        <v>480</v>
      </c>
      <c r="D58" s="68" t="s">
        <v>479</v>
      </c>
      <c r="E58" s="112" t="s">
        <v>477</v>
      </c>
      <c r="F58" s="68" t="s">
        <v>34</v>
      </c>
      <c r="G58" s="67">
        <v>45000</v>
      </c>
      <c r="H58" s="67">
        <v>1148.33</v>
      </c>
      <c r="I58" s="67">
        <v>25</v>
      </c>
      <c r="J58" s="67">
        <f t="shared" si="18"/>
        <v>1291.5</v>
      </c>
      <c r="K58" s="66">
        <f t="shared" si="19"/>
        <v>1368</v>
      </c>
      <c r="L58" s="82">
        <f t="shared" si="20"/>
        <v>3190.5</v>
      </c>
      <c r="M58" s="81">
        <f t="shared" si="21"/>
        <v>3194.9999999999995</v>
      </c>
      <c r="N58" s="67">
        <f t="shared" si="24"/>
        <v>517.5</v>
      </c>
      <c r="O58" s="66">
        <v>0</v>
      </c>
      <c r="P58" s="66">
        <f t="shared" si="22"/>
        <v>3832.83</v>
      </c>
      <c r="Q58" s="66">
        <f t="shared" si="23"/>
        <v>41167.17</v>
      </c>
    </row>
    <row r="59" spans="2:17" s="3" customFormat="1" ht="11.25" customHeight="1" x14ac:dyDescent="0.2">
      <c r="B59" s="68" t="s">
        <v>478</v>
      </c>
      <c r="C59" s="68" t="s">
        <v>445</v>
      </c>
      <c r="D59" s="68" t="s">
        <v>475</v>
      </c>
      <c r="E59" s="112" t="s">
        <v>477</v>
      </c>
      <c r="F59" s="68" t="s">
        <v>34</v>
      </c>
      <c r="G59" s="67">
        <v>20000</v>
      </c>
      <c r="H59" s="67">
        <v>0</v>
      </c>
      <c r="I59" s="67">
        <v>25</v>
      </c>
      <c r="J59" s="67">
        <f t="shared" si="18"/>
        <v>574</v>
      </c>
      <c r="K59" s="66">
        <f t="shared" si="19"/>
        <v>608</v>
      </c>
      <c r="L59" s="82">
        <f t="shared" si="20"/>
        <v>1418</v>
      </c>
      <c r="M59" s="81">
        <f t="shared" si="21"/>
        <v>1419.9999999999998</v>
      </c>
      <c r="N59" s="67">
        <f t="shared" si="24"/>
        <v>230</v>
      </c>
      <c r="O59" s="66">
        <v>6703.01</v>
      </c>
      <c r="P59" s="66">
        <f t="shared" si="22"/>
        <v>7910.01</v>
      </c>
      <c r="Q59" s="66">
        <f t="shared" si="23"/>
        <v>12089.99</v>
      </c>
    </row>
    <row r="60" spans="2:17" s="3" customFormat="1" x14ac:dyDescent="0.2">
      <c r="B60" s="68" t="s">
        <v>476</v>
      </c>
      <c r="C60" s="68" t="s">
        <v>445</v>
      </c>
      <c r="D60" s="68" t="s">
        <v>475</v>
      </c>
      <c r="E60" s="112" t="s">
        <v>21</v>
      </c>
      <c r="F60" s="68" t="s">
        <v>34</v>
      </c>
      <c r="G60" s="67">
        <v>26050</v>
      </c>
      <c r="H60" s="67">
        <v>0</v>
      </c>
      <c r="I60" s="67">
        <v>25</v>
      </c>
      <c r="J60" s="67">
        <f t="shared" si="18"/>
        <v>747.63499999999999</v>
      </c>
      <c r="K60" s="66">
        <f t="shared" si="19"/>
        <v>791.92</v>
      </c>
      <c r="L60" s="82">
        <f t="shared" si="20"/>
        <v>1846.9450000000002</v>
      </c>
      <c r="M60" s="81">
        <f t="shared" si="21"/>
        <v>1849.5499999999997</v>
      </c>
      <c r="N60" s="67">
        <f t="shared" si="24"/>
        <v>299.57499999999999</v>
      </c>
      <c r="O60" s="66">
        <v>15493.75</v>
      </c>
      <c r="P60" s="66">
        <f t="shared" si="22"/>
        <v>17058.305</v>
      </c>
      <c r="Q60" s="66">
        <f t="shared" si="23"/>
        <v>8991.6949999999997</v>
      </c>
    </row>
    <row r="61" spans="2:17" s="3" customFormat="1" x14ac:dyDescent="0.2">
      <c r="B61" s="78"/>
      <c r="C61" s="78"/>
      <c r="D61" s="78"/>
      <c r="E61" s="113"/>
      <c r="F61" s="78"/>
      <c r="G61" s="77"/>
      <c r="H61" s="76"/>
      <c r="I61" s="76"/>
      <c r="J61" s="67"/>
      <c r="K61" s="66"/>
      <c r="L61" s="75"/>
      <c r="M61" s="74"/>
      <c r="N61" s="67"/>
      <c r="O61" s="66"/>
      <c r="P61" s="66"/>
      <c r="Q61" s="66"/>
    </row>
    <row r="62" spans="2:17" s="3" customFormat="1" x14ac:dyDescent="0.2">
      <c r="B62" s="69" t="s">
        <v>474</v>
      </c>
      <c r="C62" s="68" t="s">
        <v>469</v>
      </c>
      <c r="D62" s="68" t="s">
        <v>473</v>
      </c>
      <c r="E62" s="112" t="s">
        <v>21</v>
      </c>
      <c r="F62" s="68" t="s">
        <v>34</v>
      </c>
      <c r="G62" s="67">
        <v>70000</v>
      </c>
      <c r="H62" s="67">
        <v>4600.54</v>
      </c>
      <c r="I62" s="67">
        <v>25</v>
      </c>
      <c r="J62" s="67">
        <f>IF(G62&lt;=$I$377*$J$377,G62*$F$384,($I$377*$J$377)*$F$384)</f>
        <v>2009</v>
      </c>
      <c r="K62" s="66">
        <f>IF(G62&lt;=$I$378*$J$378,G62*$F$385,($I$378*$J$378)*$F$385)</f>
        <v>2128</v>
      </c>
      <c r="L62" s="73">
        <f>G62*7.09%</f>
        <v>4963</v>
      </c>
      <c r="M62" s="72">
        <f>G62*7.1%</f>
        <v>4970</v>
      </c>
      <c r="N62" s="67">
        <f>IF(G62&gt;77410,890.22,G62*1.15%)</f>
        <v>805</v>
      </c>
      <c r="O62" s="66">
        <v>3939.56</v>
      </c>
      <c r="P62" s="66">
        <f>H62+I62+J62+K62+O62</f>
        <v>12702.1</v>
      </c>
      <c r="Q62" s="66">
        <f>G62-P62</f>
        <v>57297.9</v>
      </c>
    </row>
    <row r="63" spans="2:17" s="3" customFormat="1" ht="13.5" customHeight="1" x14ac:dyDescent="0.2">
      <c r="B63" s="69" t="s">
        <v>472</v>
      </c>
      <c r="C63" s="68" t="s">
        <v>469</v>
      </c>
      <c r="D63" s="68" t="s">
        <v>471</v>
      </c>
      <c r="E63" s="112" t="s">
        <v>21</v>
      </c>
      <c r="F63" s="68" t="s">
        <v>34</v>
      </c>
      <c r="G63" s="67">
        <v>45000</v>
      </c>
      <c r="H63" s="67">
        <v>1148.33</v>
      </c>
      <c r="I63" s="67">
        <v>25</v>
      </c>
      <c r="J63" s="67">
        <f>IF(G63&lt;=$I$377*$J$377,G63*$F$384,($I$377*$J$377)*$F$384)</f>
        <v>1291.5</v>
      </c>
      <c r="K63" s="66">
        <f>IF(G63&lt;=$I$378*$J$378,G63*$F$385,($I$378*$J$378)*$F$385)</f>
        <v>1368</v>
      </c>
      <c r="L63" s="66">
        <f>G63*7.09%</f>
        <v>3190.5</v>
      </c>
      <c r="M63" s="67">
        <f>G63*7.1%</f>
        <v>3194.9999999999995</v>
      </c>
      <c r="N63" s="67">
        <f>IF(G63&gt;77410,890.22,G63*1.15%)</f>
        <v>517.5</v>
      </c>
      <c r="O63" s="66">
        <v>5100</v>
      </c>
      <c r="P63" s="66">
        <f>H63+I63+J63+K63+O63</f>
        <v>8932.83</v>
      </c>
      <c r="Q63" s="66">
        <f>G63-P63</f>
        <v>36067.17</v>
      </c>
    </row>
    <row r="64" spans="2:17" s="3" customFormat="1" ht="13.5" customHeight="1" x14ac:dyDescent="0.2">
      <c r="B64" s="69" t="s">
        <v>470</v>
      </c>
      <c r="C64" s="68" t="s">
        <v>469</v>
      </c>
      <c r="D64" s="68" t="s">
        <v>468</v>
      </c>
      <c r="E64" s="112" t="s">
        <v>21</v>
      </c>
      <c r="F64" s="68" t="s">
        <v>34</v>
      </c>
      <c r="G64" s="67">
        <v>30000</v>
      </c>
      <c r="H64" s="67">
        <v>0</v>
      </c>
      <c r="I64" s="67">
        <v>25</v>
      </c>
      <c r="J64" s="67">
        <f>IF(G64&lt;=$I$377*$J$377,G64*$F$384,($I$377*$J$377)*$F$384)</f>
        <v>861</v>
      </c>
      <c r="K64" s="66">
        <f>IF(G64&lt;=$I$378*$J$378,G64*$F$385,($I$378*$J$378)*$F$385)</f>
        <v>912</v>
      </c>
      <c r="L64" s="82">
        <f>G64*7.09%</f>
        <v>2127</v>
      </c>
      <c r="M64" s="81">
        <f>G64*7.1%</f>
        <v>2130</v>
      </c>
      <c r="N64" s="67">
        <f>IF(G64&gt;77410,890.22,G64*1.15%)</f>
        <v>345</v>
      </c>
      <c r="O64" s="66">
        <v>0</v>
      </c>
      <c r="P64" s="66">
        <f>H64+I64+J64+K64+O64</f>
        <v>1798</v>
      </c>
      <c r="Q64" s="66">
        <f>G64-P64</f>
        <v>28202</v>
      </c>
    </row>
    <row r="65" spans="2:17" s="3" customFormat="1" x14ac:dyDescent="0.2">
      <c r="E65" s="117"/>
      <c r="G65" s="2"/>
      <c r="H65" s="2"/>
      <c r="I65" s="2"/>
      <c r="J65" s="67"/>
      <c r="K65" s="66"/>
      <c r="L65" s="75"/>
      <c r="M65" s="74"/>
      <c r="N65" s="67"/>
      <c r="O65" s="66"/>
      <c r="P65" s="66"/>
      <c r="Q65" s="66"/>
    </row>
    <row r="66" spans="2:17" s="3" customFormat="1" x14ac:dyDescent="0.2">
      <c r="B66" s="69" t="s">
        <v>467</v>
      </c>
      <c r="C66" s="68" t="s">
        <v>461</v>
      </c>
      <c r="D66" s="68" t="s">
        <v>466</v>
      </c>
      <c r="E66" s="112" t="s">
        <v>21</v>
      </c>
      <c r="F66" s="68" t="s">
        <v>34</v>
      </c>
      <c r="G66" s="67">
        <v>70163.22</v>
      </c>
      <c r="H66" s="66">
        <v>5015.21</v>
      </c>
      <c r="I66" s="67">
        <v>25</v>
      </c>
      <c r="J66" s="67">
        <f t="shared" ref="J66:J71" si="25">IF(G66&lt;=$I$377*$J$377,G66*$F$384,($I$377*$J$377)*$F$384)</f>
        <v>2013.6844140000001</v>
      </c>
      <c r="K66" s="66">
        <f t="shared" ref="K66:K71" si="26">IF(G66&lt;=$I$378*$J$378,G66*$F$385,($I$378*$J$378)*$F$385)</f>
        <v>2132.9618879999998</v>
      </c>
      <c r="L66" s="73">
        <f t="shared" ref="L66:L71" si="27">G66*7.09%</f>
        <v>4974.572298</v>
      </c>
      <c r="M66" s="72">
        <f t="shared" ref="M66:M71" si="28">G66*7.1%</f>
        <v>4981.5886199999995</v>
      </c>
      <c r="N66" s="67">
        <f t="shared" ref="N66:N71" si="29">IF(G66&gt;77410,890.22,G66*1.15%)</f>
        <v>806.87702999999999</v>
      </c>
      <c r="O66" s="66">
        <v>3019.78</v>
      </c>
      <c r="P66" s="66">
        <f t="shared" ref="P66:P71" si="30">H66+I66+J66+K66+O66</f>
        <v>12206.636302000001</v>
      </c>
      <c r="Q66" s="66">
        <f t="shared" ref="Q66:Q71" si="31">G66-P66</f>
        <v>57956.583698000002</v>
      </c>
    </row>
    <row r="67" spans="2:17" s="3" customFormat="1" x14ac:dyDescent="0.2">
      <c r="B67" s="69" t="s">
        <v>465</v>
      </c>
      <c r="C67" s="68" t="s">
        <v>461</v>
      </c>
      <c r="D67" s="68" t="s">
        <v>463</v>
      </c>
      <c r="E67" s="112" t="s">
        <v>21</v>
      </c>
      <c r="F67" s="68" t="s">
        <v>34</v>
      </c>
      <c r="G67" s="67">
        <v>30200</v>
      </c>
      <c r="H67" s="67">
        <v>0</v>
      </c>
      <c r="I67" s="67">
        <v>25</v>
      </c>
      <c r="J67" s="67">
        <f t="shared" si="25"/>
        <v>866.74</v>
      </c>
      <c r="K67" s="66">
        <f t="shared" si="26"/>
        <v>918.08</v>
      </c>
      <c r="L67" s="66">
        <f t="shared" si="27"/>
        <v>2141.1800000000003</v>
      </c>
      <c r="M67" s="67">
        <f t="shared" si="28"/>
        <v>2144.1999999999998</v>
      </c>
      <c r="N67" s="67">
        <f t="shared" si="29"/>
        <v>347.3</v>
      </c>
      <c r="O67" s="66">
        <v>600</v>
      </c>
      <c r="P67" s="66">
        <f t="shared" si="30"/>
        <v>2409.8200000000002</v>
      </c>
      <c r="Q67" s="66">
        <f t="shared" si="31"/>
        <v>27790.18</v>
      </c>
    </row>
    <row r="68" spans="2:17" s="3" customFormat="1" x14ac:dyDescent="0.2">
      <c r="B68" s="69" t="s">
        <v>464</v>
      </c>
      <c r="C68" s="68" t="s">
        <v>461</v>
      </c>
      <c r="D68" s="68" t="s">
        <v>463</v>
      </c>
      <c r="E68" s="112" t="s">
        <v>21</v>
      </c>
      <c r="F68" s="68" t="s">
        <v>34</v>
      </c>
      <c r="G68" s="67">
        <v>28000</v>
      </c>
      <c r="H68" s="67">
        <v>0</v>
      </c>
      <c r="I68" s="67">
        <v>25</v>
      </c>
      <c r="J68" s="67">
        <f t="shared" si="25"/>
        <v>803.6</v>
      </c>
      <c r="K68" s="66">
        <f t="shared" si="26"/>
        <v>851.2</v>
      </c>
      <c r="L68" s="66">
        <f t="shared" si="27"/>
        <v>1985.2</v>
      </c>
      <c r="M68" s="67">
        <f t="shared" si="28"/>
        <v>1987.9999999999998</v>
      </c>
      <c r="N68" s="67">
        <f t="shared" si="29"/>
        <v>322</v>
      </c>
      <c r="O68" s="66">
        <v>5859.34</v>
      </c>
      <c r="P68" s="66">
        <f t="shared" si="30"/>
        <v>7539.14</v>
      </c>
      <c r="Q68" s="66">
        <f t="shared" si="31"/>
        <v>20460.86</v>
      </c>
    </row>
    <row r="69" spans="2:17" s="3" customFormat="1" x14ac:dyDescent="0.2">
      <c r="B69" s="69" t="s">
        <v>462</v>
      </c>
      <c r="C69" s="68" t="s">
        <v>461</v>
      </c>
      <c r="D69" s="68" t="s">
        <v>206</v>
      </c>
      <c r="E69" s="112" t="s">
        <v>21</v>
      </c>
      <c r="F69" s="68" t="s">
        <v>34</v>
      </c>
      <c r="G69" s="67">
        <v>35000</v>
      </c>
      <c r="H69" s="67">
        <v>0</v>
      </c>
      <c r="I69" s="67">
        <v>25</v>
      </c>
      <c r="J69" s="67">
        <f t="shared" si="25"/>
        <v>1004.5</v>
      </c>
      <c r="K69" s="66">
        <f t="shared" si="26"/>
        <v>1064</v>
      </c>
      <c r="L69" s="66">
        <f t="shared" si="27"/>
        <v>2481.5</v>
      </c>
      <c r="M69" s="67">
        <f t="shared" si="28"/>
        <v>2485</v>
      </c>
      <c r="N69" s="67">
        <f t="shared" si="29"/>
        <v>402.5</v>
      </c>
      <c r="O69" s="66">
        <v>11368.75</v>
      </c>
      <c r="P69" s="66">
        <f t="shared" si="30"/>
        <v>13462.25</v>
      </c>
      <c r="Q69" s="66">
        <f t="shared" si="31"/>
        <v>21537.75</v>
      </c>
    </row>
    <row r="70" spans="2:17" s="3" customFormat="1" x14ac:dyDescent="0.2">
      <c r="B70" s="70" t="s">
        <v>460</v>
      </c>
      <c r="C70" s="70" t="s">
        <v>457</v>
      </c>
      <c r="D70" s="68" t="s">
        <v>459</v>
      </c>
      <c r="E70" s="112" t="s">
        <v>21</v>
      </c>
      <c r="F70" s="68" t="s">
        <v>34</v>
      </c>
      <c r="G70" s="66">
        <v>28100</v>
      </c>
      <c r="H70" s="66">
        <v>0</v>
      </c>
      <c r="I70" s="66">
        <v>25</v>
      </c>
      <c r="J70" s="67">
        <f t="shared" si="25"/>
        <v>806.47</v>
      </c>
      <c r="K70" s="66">
        <f t="shared" si="26"/>
        <v>854.24</v>
      </c>
      <c r="L70" s="66">
        <f t="shared" si="27"/>
        <v>1992.2900000000002</v>
      </c>
      <c r="M70" s="67">
        <f t="shared" si="28"/>
        <v>1995.1</v>
      </c>
      <c r="N70" s="67">
        <f t="shared" si="29"/>
        <v>323.14999999999998</v>
      </c>
      <c r="O70" s="66">
        <v>2000</v>
      </c>
      <c r="P70" s="66">
        <f t="shared" si="30"/>
        <v>3685.71</v>
      </c>
      <c r="Q70" s="66">
        <f t="shared" si="31"/>
        <v>24414.29</v>
      </c>
    </row>
    <row r="71" spans="2:17" s="3" customFormat="1" x14ac:dyDescent="0.2">
      <c r="B71" s="68" t="s">
        <v>458</v>
      </c>
      <c r="C71" s="70" t="s">
        <v>457</v>
      </c>
      <c r="D71" s="68" t="s">
        <v>103</v>
      </c>
      <c r="E71" s="112" t="s">
        <v>21</v>
      </c>
      <c r="F71" s="68" t="s">
        <v>34</v>
      </c>
      <c r="G71" s="67">
        <v>32000</v>
      </c>
      <c r="H71" s="67">
        <v>0</v>
      </c>
      <c r="I71" s="67">
        <v>25</v>
      </c>
      <c r="J71" s="67">
        <f t="shared" si="25"/>
        <v>918.4</v>
      </c>
      <c r="K71" s="66">
        <f t="shared" si="26"/>
        <v>972.8</v>
      </c>
      <c r="L71" s="82">
        <f t="shared" si="27"/>
        <v>2268.8000000000002</v>
      </c>
      <c r="M71" s="81">
        <f t="shared" si="28"/>
        <v>2272</v>
      </c>
      <c r="N71" s="67">
        <f t="shared" si="29"/>
        <v>368</v>
      </c>
      <c r="O71" s="66">
        <v>9343.75</v>
      </c>
      <c r="P71" s="66">
        <f t="shared" si="30"/>
        <v>11259.95</v>
      </c>
      <c r="Q71" s="66">
        <f t="shared" si="31"/>
        <v>20740.05</v>
      </c>
    </row>
    <row r="72" spans="2:17" s="3" customFormat="1" x14ac:dyDescent="0.2">
      <c r="B72" s="78"/>
      <c r="C72" s="78"/>
      <c r="D72" s="78"/>
      <c r="E72" s="113"/>
      <c r="F72" s="78"/>
      <c r="G72" s="77"/>
      <c r="H72" s="76"/>
      <c r="I72" s="76"/>
      <c r="J72" s="67"/>
      <c r="K72" s="66"/>
      <c r="L72" s="75"/>
      <c r="M72" s="74"/>
      <c r="N72" s="67"/>
      <c r="O72" s="66"/>
      <c r="P72" s="66"/>
      <c r="Q72" s="66"/>
    </row>
    <row r="73" spans="2:17" s="3" customFormat="1" x14ac:dyDescent="0.2">
      <c r="B73" s="68" t="s">
        <v>456</v>
      </c>
      <c r="C73" s="68" t="s">
        <v>151</v>
      </c>
      <c r="D73" s="68" t="s">
        <v>410</v>
      </c>
      <c r="E73" s="112" t="s">
        <v>21</v>
      </c>
      <c r="F73" s="68" t="s">
        <v>20</v>
      </c>
      <c r="G73" s="67">
        <v>50000</v>
      </c>
      <c r="H73" s="67">
        <v>1854</v>
      </c>
      <c r="I73" s="67">
        <v>25</v>
      </c>
      <c r="J73" s="67">
        <f t="shared" ref="J73:J100" si="32">IF(G73&lt;=$I$377*$J$377,G73*$F$384,($I$377*$J$377)*$F$384)</f>
        <v>1435</v>
      </c>
      <c r="K73" s="66">
        <f t="shared" ref="K73:K100" si="33">IF(G73&lt;=$I$378*$J$378,G73*$F$385,($I$378*$J$378)*$F$385)</f>
        <v>1520</v>
      </c>
      <c r="L73" s="73">
        <f t="shared" ref="L73:L100" si="34">G73*7.09%</f>
        <v>3545.0000000000005</v>
      </c>
      <c r="M73" s="72">
        <f t="shared" ref="M73:M100" si="35">G73*7.1%</f>
        <v>3549.9999999999995</v>
      </c>
      <c r="N73" s="67">
        <f t="shared" ref="N73:N100" si="36">IF(G73&gt;77410,890.22,G73*1.15%)</f>
        <v>575</v>
      </c>
      <c r="O73" s="66">
        <v>13257.37</v>
      </c>
      <c r="P73" s="66">
        <f t="shared" ref="P73:P100" si="37">H73+I73+J73+K73+O73</f>
        <v>18091.370000000003</v>
      </c>
      <c r="Q73" s="66">
        <f t="shared" ref="Q73:Q100" si="38">G73-P73</f>
        <v>31908.629999999997</v>
      </c>
    </row>
    <row r="74" spans="2:17" s="3" customFormat="1" x14ac:dyDescent="0.2">
      <c r="B74" s="68" t="s">
        <v>455</v>
      </c>
      <c r="C74" s="68" t="s">
        <v>151</v>
      </c>
      <c r="D74" s="68" t="s">
        <v>150</v>
      </c>
      <c r="E74" s="112" t="s">
        <v>21</v>
      </c>
      <c r="F74" s="68" t="s">
        <v>20</v>
      </c>
      <c r="G74" s="67">
        <v>23000</v>
      </c>
      <c r="H74" s="67">
        <v>0</v>
      </c>
      <c r="I74" s="67">
        <v>25</v>
      </c>
      <c r="J74" s="67">
        <f t="shared" si="32"/>
        <v>660.1</v>
      </c>
      <c r="K74" s="66">
        <f t="shared" si="33"/>
        <v>699.2</v>
      </c>
      <c r="L74" s="66">
        <f t="shared" si="34"/>
        <v>1630.7</v>
      </c>
      <c r="M74" s="67">
        <f t="shared" si="35"/>
        <v>1632.9999999999998</v>
      </c>
      <c r="N74" s="67">
        <f t="shared" si="36"/>
        <v>264.5</v>
      </c>
      <c r="O74" s="66">
        <v>9545.8799999999992</v>
      </c>
      <c r="P74" s="66">
        <f t="shared" si="37"/>
        <v>10930.18</v>
      </c>
      <c r="Q74" s="66">
        <f t="shared" si="38"/>
        <v>12069.82</v>
      </c>
    </row>
    <row r="75" spans="2:17" s="3" customFormat="1" x14ac:dyDescent="0.2">
      <c r="B75" s="68" t="s">
        <v>454</v>
      </c>
      <c r="C75" s="68" t="s">
        <v>151</v>
      </c>
      <c r="D75" s="68" t="s">
        <v>150</v>
      </c>
      <c r="E75" s="112" t="s">
        <v>21</v>
      </c>
      <c r="F75" s="68" t="s">
        <v>20</v>
      </c>
      <c r="G75" s="67">
        <v>25000</v>
      </c>
      <c r="H75" s="67">
        <v>0</v>
      </c>
      <c r="I75" s="67">
        <v>25</v>
      </c>
      <c r="J75" s="67">
        <f t="shared" si="32"/>
        <v>717.5</v>
      </c>
      <c r="K75" s="66">
        <f t="shared" si="33"/>
        <v>760</v>
      </c>
      <c r="L75" s="66">
        <f t="shared" si="34"/>
        <v>1772.5000000000002</v>
      </c>
      <c r="M75" s="67">
        <f t="shared" si="35"/>
        <v>1774.9999999999998</v>
      </c>
      <c r="N75" s="67">
        <f t="shared" si="36"/>
        <v>287.5</v>
      </c>
      <c r="O75" s="66">
        <v>11256.78</v>
      </c>
      <c r="P75" s="66">
        <f t="shared" si="37"/>
        <v>12759.28</v>
      </c>
      <c r="Q75" s="66">
        <f t="shared" si="38"/>
        <v>12240.72</v>
      </c>
    </row>
    <row r="76" spans="2:17" s="3" customFormat="1" x14ac:dyDescent="0.2">
      <c r="B76" s="70" t="s">
        <v>453</v>
      </c>
      <c r="C76" s="68" t="s">
        <v>151</v>
      </c>
      <c r="D76" s="68" t="s">
        <v>150</v>
      </c>
      <c r="E76" s="112" t="s">
        <v>21</v>
      </c>
      <c r="F76" s="68" t="s">
        <v>20</v>
      </c>
      <c r="G76" s="67">
        <v>19000</v>
      </c>
      <c r="H76" s="67">
        <v>0</v>
      </c>
      <c r="I76" s="67">
        <v>25</v>
      </c>
      <c r="J76" s="67">
        <f t="shared" si="32"/>
        <v>545.29999999999995</v>
      </c>
      <c r="K76" s="66">
        <f t="shared" si="33"/>
        <v>577.6</v>
      </c>
      <c r="L76" s="66">
        <f t="shared" si="34"/>
        <v>1347.1000000000001</v>
      </c>
      <c r="M76" s="67">
        <f t="shared" si="35"/>
        <v>1348.9999999999998</v>
      </c>
      <c r="N76" s="67">
        <f t="shared" si="36"/>
        <v>218.5</v>
      </c>
      <c r="O76" s="66">
        <v>8599.81</v>
      </c>
      <c r="P76" s="66">
        <f t="shared" si="37"/>
        <v>9747.7099999999991</v>
      </c>
      <c r="Q76" s="66">
        <f t="shared" si="38"/>
        <v>9252.2900000000009</v>
      </c>
    </row>
    <row r="77" spans="2:17" s="3" customFormat="1" x14ac:dyDescent="0.2">
      <c r="B77" s="68" t="s">
        <v>452</v>
      </c>
      <c r="C77" s="68" t="s">
        <v>151</v>
      </c>
      <c r="D77" s="68" t="s">
        <v>421</v>
      </c>
      <c r="E77" s="112" t="s">
        <v>21</v>
      </c>
      <c r="F77" s="68" t="s">
        <v>34</v>
      </c>
      <c r="G77" s="67">
        <v>20000</v>
      </c>
      <c r="H77" s="67">
        <v>0</v>
      </c>
      <c r="I77" s="67">
        <v>25</v>
      </c>
      <c r="J77" s="67">
        <f t="shared" si="32"/>
        <v>574</v>
      </c>
      <c r="K77" s="66">
        <f t="shared" si="33"/>
        <v>608</v>
      </c>
      <c r="L77" s="66">
        <f t="shared" si="34"/>
        <v>1418</v>
      </c>
      <c r="M77" s="67">
        <f t="shared" si="35"/>
        <v>1419.9999999999998</v>
      </c>
      <c r="N77" s="67">
        <f t="shared" si="36"/>
        <v>230</v>
      </c>
      <c r="O77" s="66">
        <v>100</v>
      </c>
      <c r="P77" s="66">
        <f t="shared" si="37"/>
        <v>1307</v>
      </c>
      <c r="Q77" s="66">
        <f t="shared" si="38"/>
        <v>18693</v>
      </c>
    </row>
    <row r="78" spans="2:17" s="3" customFormat="1" x14ac:dyDescent="0.2">
      <c r="B78" s="70" t="s">
        <v>451</v>
      </c>
      <c r="C78" s="68" t="s">
        <v>151</v>
      </c>
      <c r="D78" s="70" t="s">
        <v>421</v>
      </c>
      <c r="E78" s="119" t="s">
        <v>21</v>
      </c>
      <c r="F78" s="70" t="s">
        <v>34</v>
      </c>
      <c r="G78" s="71">
        <v>17000</v>
      </c>
      <c r="H78" s="71">
        <v>0</v>
      </c>
      <c r="I78" s="71">
        <v>25</v>
      </c>
      <c r="J78" s="67">
        <f t="shared" si="32"/>
        <v>487.9</v>
      </c>
      <c r="K78" s="66">
        <f t="shared" si="33"/>
        <v>516.79999999999995</v>
      </c>
      <c r="L78" s="66">
        <f t="shared" si="34"/>
        <v>1205.3000000000002</v>
      </c>
      <c r="M78" s="67">
        <f t="shared" si="35"/>
        <v>1207</v>
      </c>
      <c r="N78" s="67">
        <f t="shared" si="36"/>
        <v>195.5</v>
      </c>
      <c r="O78" s="66">
        <v>7092.41</v>
      </c>
      <c r="P78" s="66">
        <f t="shared" si="37"/>
        <v>8122.11</v>
      </c>
      <c r="Q78" s="66">
        <f t="shared" si="38"/>
        <v>8877.89</v>
      </c>
    </row>
    <row r="79" spans="2:17" s="3" customFormat="1" x14ac:dyDescent="0.2">
      <c r="B79" s="70" t="s">
        <v>450</v>
      </c>
      <c r="C79" s="68" t="s">
        <v>445</v>
      </c>
      <c r="D79" s="70" t="s">
        <v>421</v>
      </c>
      <c r="E79" s="119" t="s">
        <v>21</v>
      </c>
      <c r="F79" s="70" t="s">
        <v>34</v>
      </c>
      <c r="G79" s="66">
        <v>17066</v>
      </c>
      <c r="H79" s="66">
        <v>0</v>
      </c>
      <c r="I79" s="66">
        <v>25</v>
      </c>
      <c r="J79" s="67">
        <f t="shared" si="32"/>
        <v>489.79419999999999</v>
      </c>
      <c r="K79" s="66">
        <f t="shared" si="33"/>
        <v>518.80640000000005</v>
      </c>
      <c r="L79" s="66">
        <f t="shared" si="34"/>
        <v>1209.9794000000002</v>
      </c>
      <c r="M79" s="67">
        <f t="shared" si="35"/>
        <v>1211.6859999999999</v>
      </c>
      <c r="N79" s="67">
        <f t="shared" si="36"/>
        <v>196.25899999999999</v>
      </c>
      <c r="O79" s="66">
        <v>9084.3799999999992</v>
      </c>
      <c r="P79" s="66">
        <f t="shared" si="37"/>
        <v>10117.980599999999</v>
      </c>
      <c r="Q79" s="66">
        <f t="shared" si="38"/>
        <v>6948.019400000001</v>
      </c>
    </row>
    <row r="80" spans="2:17" s="3" customFormat="1" x14ac:dyDescent="0.2">
      <c r="B80" s="68" t="s">
        <v>449</v>
      </c>
      <c r="C80" s="68" t="s">
        <v>445</v>
      </c>
      <c r="D80" s="68" t="s">
        <v>421</v>
      </c>
      <c r="E80" s="112" t="s">
        <v>21</v>
      </c>
      <c r="F80" s="68" t="s">
        <v>34</v>
      </c>
      <c r="G80" s="67">
        <v>19000</v>
      </c>
      <c r="H80" s="67">
        <v>0</v>
      </c>
      <c r="I80" s="67">
        <v>25</v>
      </c>
      <c r="J80" s="67">
        <f t="shared" si="32"/>
        <v>545.29999999999995</v>
      </c>
      <c r="K80" s="66">
        <f t="shared" si="33"/>
        <v>577.6</v>
      </c>
      <c r="L80" s="66">
        <f t="shared" si="34"/>
        <v>1347.1000000000001</v>
      </c>
      <c r="M80" s="67">
        <f t="shared" si="35"/>
        <v>1348.9999999999998</v>
      </c>
      <c r="N80" s="67">
        <f t="shared" si="36"/>
        <v>218.5</v>
      </c>
      <c r="O80" s="66">
        <v>4344.3100000000004</v>
      </c>
      <c r="P80" s="66">
        <f t="shared" si="37"/>
        <v>5492.2100000000009</v>
      </c>
      <c r="Q80" s="66">
        <f t="shared" si="38"/>
        <v>13507.789999999999</v>
      </c>
    </row>
    <row r="81" spans="1:1895" s="3" customFormat="1" x14ac:dyDescent="0.2">
      <c r="B81" s="68" t="s">
        <v>448</v>
      </c>
      <c r="C81" s="68" t="s">
        <v>151</v>
      </c>
      <c r="D81" s="68" t="s">
        <v>421</v>
      </c>
      <c r="E81" s="112" t="s">
        <v>21</v>
      </c>
      <c r="F81" s="68" t="s">
        <v>34</v>
      </c>
      <c r="G81" s="67">
        <v>17000</v>
      </c>
      <c r="H81" s="67">
        <v>0</v>
      </c>
      <c r="I81" s="67">
        <v>25</v>
      </c>
      <c r="J81" s="67">
        <f t="shared" si="32"/>
        <v>487.9</v>
      </c>
      <c r="K81" s="66">
        <f t="shared" si="33"/>
        <v>516.79999999999995</v>
      </c>
      <c r="L81" s="66">
        <f t="shared" si="34"/>
        <v>1205.3000000000002</v>
      </c>
      <c r="M81" s="67">
        <f t="shared" si="35"/>
        <v>1207</v>
      </c>
      <c r="N81" s="67">
        <f t="shared" si="36"/>
        <v>195.5</v>
      </c>
      <c r="O81" s="66">
        <v>8276.76</v>
      </c>
      <c r="P81" s="66">
        <f t="shared" si="37"/>
        <v>9306.4599999999991</v>
      </c>
      <c r="Q81" s="66">
        <f t="shared" si="38"/>
        <v>7693.5400000000009</v>
      </c>
    </row>
    <row r="82" spans="1:1895" s="3" customFormat="1" x14ac:dyDescent="0.2">
      <c r="B82" s="68" t="s">
        <v>447</v>
      </c>
      <c r="C82" s="68" t="s">
        <v>151</v>
      </c>
      <c r="D82" s="68" t="s">
        <v>150</v>
      </c>
      <c r="E82" s="112" t="s">
        <v>21</v>
      </c>
      <c r="F82" s="68" t="s">
        <v>20</v>
      </c>
      <c r="G82" s="67">
        <v>21000</v>
      </c>
      <c r="H82" s="67">
        <v>0</v>
      </c>
      <c r="I82" s="67">
        <v>25</v>
      </c>
      <c r="J82" s="67">
        <f t="shared" si="32"/>
        <v>602.70000000000005</v>
      </c>
      <c r="K82" s="66">
        <f t="shared" si="33"/>
        <v>638.4</v>
      </c>
      <c r="L82" s="66">
        <f t="shared" si="34"/>
        <v>1488.9</v>
      </c>
      <c r="M82" s="67">
        <f t="shared" si="35"/>
        <v>1490.9999999999998</v>
      </c>
      <c r="N82" s="67">
        <f t="shared" si="36"/>
        <v>241.5</v>
      </c>
      <c r="O82" s="66">
        <v>7278.32</v>
      </c>
      <c r="P82" s="66">
        <f t="shared" si="37"/>
        <v>8544.42</v>
      </c>
      <c r="Q82" s="66">
        <f t="shared" si="38"/>
        <v>12455.58</v>
      </c>
    </row>
    <row r="83" spans="1:1895" s="3" customFormat="1" x14ac:dyDescent="0.2">
      <c r="B83" s="68" t="s">
        <v>446</v>
      </c>
      <c r="C83" s="68" t="s">
        <v>445</v>
      </c>
      <c r="D83" s="68" t="s">
        <v>444</v>
      </c>
      <c r="E83" s="112" t="s">
        <v>21</v>
      </c>
      <c r="F83" s="68" t="s">
        <v>20</v>
      </c>
      <c r="G83" s="67">
        <v>21750</v>
      </c>
      <c r="H83" s="67">
        <v>0</v>
      </c>
      <c r="I83" s="67">
        <v>25</v>
      </c>
      <c r="J83" s="67">
        <f t="shared" si="32"/>
        <v>624.22500000000002</v>
      </c>
      <c r="K83" s="66">
        <f t="shared" si="33"/>
        <v>661.2</v>
      </c>
      <c r="L83" s="66">
        <f t="shared" si="34"/>
        <v>1542.075</v>
      </c>
      <c r="M83" s="67">
        <f t="shared" si="35"/>
        <v>1544.2499999999998</v>
      </c>
      <c r="N83" s="67">
        <f t="shared" si="36"/>
        <v>250.125</v>
      </c>
      <c r="O83" s="66">
        <v>1000</v>
      </c>
      <c r="P83" s="66">
        <f t="shared" si="37"/>
        <v>2310.4250000000002</v>
      </c>
      <c r="Q83" s="66">
        <f t="shared" si="38"/>
        <v>19439.575000000001</v>
      </c>
    </row>
    <row r="84" spans="1:1895" s="3" customFormat="1" x14ac:dyDescent="0.2">
      <c r="B84" s="68" t="s">
        <v>443</v>
      </c>
      <c r="C84" s="68" t="s">
        <v>442</v>
      </c>
      <c r="D84" s="68" t="s">
        <v>441</v>
      </c>
      <c r="E84" s="112" t="s">
        <v>21</v>
      </c>
      <c r="F84" s="68" t="s">
        <v>20</v>
      </c>
      <c r="G84" s="67">
        <v>24000</v>
      </c>
      <c r="H84" s="67">
        <v>0</v>
      </c>
      <c r="I84" s="67">
        <v>25</v>
      </c>
      <c r="J84" s="67">
        <f t="shared" si="32"/>
        <v>688.8</v>
      </c>
      <c r="K84" s="66">
        <f t="shared" si="33"/>
        <v>729.6</v>
      </c>
      <c r="L84" s="66">
        <f t="shared" si="34"/>
        <v>1701.6000000000001</v>
      </c>
      <c r="M84" s="67">
        <f t="shared" si="35"/>
        <v>1703.9999999999998</v>
      </c>
      <c r="N84" s="67">
        <f t="shared" si="36"/>
        <v>276</v>
      </c>
      <c r="O84" s="66">
        <v>12913.14</v>
      </c>
      <c r="P84" s="66">
        <f t="shared" si="37"/>
        <v>14356.539999999999</v>
      </c>
      <c r="Q84" s="66">
        <f t="shared" si="38"/>
        <v>9643.4600000000009</v>
      </c>
    </row>
    <row r="85" spans="1:1895" s="3" customFormat="1" x14ac:dyDescent="0.2">
      <c r="B85" s="68" t="s">
        <v>440</v>
      </c>
      <c r="C85" s="68" t="s">
        <v>151</v>
      </c>
      <c r="D85" s="68" t="s">
        <v>150</v>
      </c>
      <c r="E85" s="112" t="s">
        <v>21</v>
      </c>
      <c r="F85" s="68" t="s">
        <v>20</v>
      </c>
      <c r="G85" s="67">
        <v>19000</v>
      </c>
      <c r="H85" s="67">
        <v>0</v>
      </c>
      <c r="I85" s="67">
        <v>25</v>
      </c>
      <c r="J85" s="67">
        <f t="shared" si="32"/>
        <v>545.29999999999995</v>
      </c>
      <c r="K85" s="66">
        <f t="shared" si="33"/>
        <v>577.6</v>
      </c>
      <c r="L85" s="66">
        <f t="shared" si="34"/>
        <v>1347.1000000000001</v>
      </c>
      <c r="M85" s="67">
        <f t="shared" si="35"/>
        <v>1348.9999999999998</v>
      </c>
      <c r="N85" s="67">
        <f t="shared" si="36"/>
        <v>218.5</v>
      </c>
      <c r="O85" s="66">
        <v>2100</v>
      </c>
      <c r="P85" s="66">
        <f t="shared" si="37"/>
        <v>3247.9</v>
      </c>
      <c r="Q85" s="66">
        <f t="shared" si="38"/>
        <v>15752.1</v>
      </c>
    </row>
    <row r="86" spans="1:1895" s="3" customFormat="1" x14ac:dyDescent="0.2">
      <c r="B86" s="68" t="s">
        <v>439</v>
      </c>
      <c r="C86" s="68" t="s">
        <v>151</v>
      </c>
      <c r="D86" s="68" t="s">
        <v>405</v>
      </c>
      <c r="E86" s="112" t="s">
        <v>21</v>
      </c>
      <c r="F86" s="68" t="s">
        <v>34</v>
      </c>
      <c r="G86" s="67">
        <v>23000</v>
      </c>
      <c r="H86" s="67">
        <v>0</v>
      </c>
      <c r="I86" s="67">
        <v>25</v>
      </c>
      <c r="J86" s="67">
        <f t="shared" si="32"/>
        <v>660.1</v>
      </c>
      <c r="K86" s="66">
        <f t="shared" si="33"/>
        <v>699.2</v>
      </c>
      <c r="L86" s="66">
        <f t="shared" si="34"/>
        <v>1630.7</v>
      </c>
      <c r="M86" s="67">
        <f t="shared" si="35"/>
        <v>1632.9999999999998</v>
      </c>
      <c r="N86" s="67">
        <f t="shared" si="36"/>
        <v>264.5</v>
      </c>
      <c r="O86" s="66">
        <v>9330.48</v>
      </c>
      <c r="P86" s="66">
        <f t="shared" si="37"/>
        <v>10714.779999999999</v>
      </c>
      <c r="Q86" s="66">
        <f t="shared" si="38"/>
        <v>12285.220000000001</v>
      </c>
    </row>
    <row r="87" spans="1:1895" s="3" customFormat="1" x14ac:dyDescent="0.2">
      <c r="B87" s="79" t="s">
        <v>438</v>
      </c>
      <c r="C87" s="68" t="s">
        <v>151</v>
      </c>
      <c r="D87" s="68" t="s">
        <v>421</v>
      </c>
      <c r="E87" s="112" t="s">
        <v>21</v>
      </c>
      <c r="F87" s="68" t="s">
        <v>34</v>
      </c>
      <c r="G87" s="67">
        <v>17850</v>
      </c>
      <c r="H87" s="67">
        <v>0</v>
      </c>
      <c r="I87" s="67">
        <v>25</v>
      </c>
      <c r="J87" s="67">
        <f t="shared" si="32"/>
        <v>512.29499999999996</v>
      </c>
      <c r="K87" s="66">
        <f t="shared" si="33"/>
        <v>542.64</v>
      </c>
      <c r="L87" s="66">
        <f t="shared" si="34"/>
        <v>1265.5650000000001</v>
      </c>
      <c r="M87" s="67">
        <f t="shared" si="35"/>
        <v>1267.3499999999999</v>
      </c>
      <c r="N87" s="67">
        <f t="shared" si="36"/>
        <v>205.27500000000001</v>
      </c>
      <c r="O87" s="66">
        <v>8775</v>
      </c>
      <c r="P87" s="66">
        <f t="shared" si="37"/>
        <v>9854.9349999999995</v>
      </c>
      <c r="Q87" s="66">
        <f t="shared" si="38"/>
        <v>7995.0650000000005</v>
      </c>
    </row>
    <row r="88" spans="1:1895" s="3" customFormat="1" x14ac:dyDescent="0.2">
      <c r="B88" s="69" t="s">
        <v>437</v>
      </c>
      <c r="C88" s="68" t="s">
        <v>151</v>
      </c>
      <c r="D88" s="68" t="s">
        <v>425</v>
      </c>
      <c r="E88" s="112" t="s">
        <v>21</v>
      </c>
      <c r="F88" s="68" t="s">
        <v>20</v>
      </c>
      <c r="G88" s="67">
        <v>23000</v>
      </c>
      <c r="H88" s="67">
        <v>0</v>
      </c>
      <c r="I88" s="67">
        <v>25</v>
      </c>
      <c r="J88" s="67">
        <f t="shared" si="32"/>
        <v>660.1</v>
      </c>
      <c r="K88" s="66">
        <f t="shared" si="33"/>
        <v>699.2</v>
      </c>
      <c r="L88" s="66">
        <f t="shared" si="34"/>
        <v>1630.7</v>
      </c>
      <c r="M88" s="67">
        <f t="shared" si="35"/>
        <v>1632.9999999999998</v>
      </c>
      <c r="N88" s="67">
        <f t="shared" si="36"/>
        <v>264.5</v>
      </c>
      <c r="O88" s="66">
        <v>8443.75</v>
      </c>
      <c r="P88" s="66">
        <f t="shared" si="37"/>
        <v>9828.0499999999993</v>
      </c>
      <c r="Q88" s="66">
        <f t="shared" si="38"/>
        <v>13171.95</v>
      </c>
    </row>
    <row r="89" spans="1:1895" s="3" customFormat="1" x14ac:dyDescent="0.2">
      <c r="B89" s="84" t="s">
        <v>436</v>
      </c>
      <c r="C89" s="68" t="s">
        <v>151</v>
      </c>
      <c r="D89" s="70" t="s">
        <v>421</v>
      </c>
      <c r="E89" s="119" t="s">
        <v>21</v>
      </c>
      <c r="F89" s="70" t="s">
        <v>34</v>
      </c>
      <c r="G89" s="71">
        <v>17000</v>
      </c>
      <c r="H89" s="71">
        <v>0</v>
      </c>
      <c r="I89" s="71">
        <v>25</v>
      </c>
      <c r="J89" s="67">
        <f t="shared" si="32"/>
        <v>487.9</v>
      </c>
      <c r="K89" s="66">
        <f t="shared" si="33"/>
        <v>516.79999999999995</v>
      </c>
      <c r="L89" s="66">
        <f t="shared" si="34"/>
        <v>1205.3000000000002</v>
      </c>
      <c r="M89" s="67">
        <f t="shared" si="35"/>
        <v>1207</v>
      </c>
      <c r="N89" s="67">
        <f t="shared" si="36"/>
        <v>195.5</v>
      </c>
      <c r="O89" s="66">
        <v>8934.5499999999993</v>
      </c>
      <c r="P89" s="66">
        <f t="shared" si="37"/>
        <v>9964.25</v>
      </c>
      <c r="Q89" s="66">
        <f t="shared" si="38"/>
        <v>7035.75</v>
      </c>
    </row>
    <row r="90" spans="1:1895" s="3" customFormat="1" x14ac:dyDescent="0.2">
      <c r="B90" s="68" t="s">
        <v>435</v>
      </c>
      <c r="C90" s="68" t="s">
        <v>151</v>
      </c>
      <c r="D90" s="68" t="s">
        <v>421</v>
      </c>
      <c r="E90" s="112" t="s">
        <v>21</v>
      </c>
      <c r="F90" s="68" t="s">
        <v>34</v>
      </c>
      <c r="G90" s="67">
        <v>17000</v>
      </c>
      <c r="H90" s="67">
        <v>0</v>
      </c>
      <c r="I90" s="67">
        <v>25</v>
      </c>
      <c r="J90" s="67">
        <f t="shared" si="32"/>
        <v>487.9</v>
      </c>
      <c r="K90" s="66">
        <f t="shared" si="33"/>
        <v>516.79999999999995</v>
      </c>
      <c r="L90" s="66">
        <f t="shared" si="34"/>
        <v>1205.3000000000002</v>
      </c>
      <c r="M90" s="67">
        <f t="shared" si="35"/>
        <v>1207</v>
      </c>
      <c r="N90" s="67">
        <f t="shared" si="36"/>
        <v>195.5</v>
      </c>
      <c r="O90" s="66">
        <v>7147.53</v>
      </c>
      <c r="P90" s="66">
        <f t="shared" si="37"/>
        <v>8177.23</v>
      </c>
      <c r="Q90" s="66">
        <f t="shared" si="38"/>
        <v>8822.77</v>
      </c>
    </row>
    <row r="91" spans="1:1895" s="3" customFormat="1" ht="11.25" customHeight="1" x14ac:dyDescent="0.2">
      <c r="B91" s="70" t="s">
        <v>434</v>
      </c>
      <c r="C91" s="68" t="s">
        <v>151</v>
      </c>
      <c r="D91" s="68" t="s">
        <v>421</v>
      </c>
      <c r="E91" s="112" t="s">
        <v>21</v>
      </c>
      <c r="F91" s="68" t="s">
        <v>34</v>
      </c>
      <c r="G91" s="67">
        <v>18000</v>
      </c>
      <c r="H91" s="67">
        <v>0</v>
      </c>
      <c r="I91" s="67">
        <v>25</v>
      </c>
      <c r="J91" s="67">
        <f t="shared" si="32"/>
        <v>516.6</v>
      </c>
      <c r="K91" s="66">
        <f t="shared" si="33"/>
        <v>547.20000000000005</v>
      </c>
      <c r="L91" s="66">
        <f t="shared" si="34"/>
        <v>1276.2</v>
      </c>
      <c r="M91" s="67">
        <f t="shared" si="35"/>
        <v>1277.9999999999998</v>
      </c>
      <c r="N91" s="67">
        <f t="shared" si="36"/>
        <v>207</v>
      </c>
      <c r="O91" s="66">
        <v>8178.69</v>
      </c>
      <c r="P91" s="66">
        <f t="shared" si="37"/>
        <v>9267.49</v>
      </c>
      <c r="Q91" s="66">
        <f t="shared" si="38"/>
        <v>8732.51</v>
      </c>
    </row>
    <row r="92" spans="1:1895" s="3" customFormat="1" x14ac:dyDescent="0.2">
      <c r="B92" s="68" t="s">
        <v>433</v>
      </c>
      <c r="C92" s="68" t="s">
        <v>151</v>
      </c>
      <c r="D92" s="68" t="s">
        <v>421</v>
      </c>
      <c r="E92" s="112" t="s">
        <v>21</v>
      </c>
      <c r="F92" s="68" t="s">
        <v>34</v>
      </c>
      <c r="G92" s="67">
        <v>17000</v>
      </c>
      <c r="H92" s="67">
        <v>0</v>
      </c>
      <c r="I92" s="67">
        <v>25</v>
      </c>
      <c r="J92" s="67">
        <f t="shared" si="32"/>
        <v>487.9</v>
      </c>
      <c r="K92" s="66">
        <f t="shared" si="33"/>
        <v>516.79999999999995</v>
      </c>
      <c r="L92" s="66">
        <f t="shared" si="34"/>
        <v>1205.3000000000002</v>
      </c>
      <c r="M92" s="67">
        <f t="shared" si="35"/>
        <v>1207</v>
      </c>
      <c r="N92" s="67">
        <f t="shared" si="36"/>
        <v>195.5</v>
      </c>
      <c r="O92" s="66">
        <v>6817.25</v>
      </c>
      <c r="P92" s="66">
        <f t="shared" si="37"/>
        <v>7846.95</v>
      </c>
      <c r="Q92" s="66">
        <f t="shared" si="38"/>
        <v>9153.0499999999993</v>
      </c>
    </row>
    <row r="93" spans="1:1895" s="3" customFormat="1" x14ac:dyDescent="0.2">
      <c r="B93" s="68" t="s">
        <v>432</v>
      </c>
      <c r="C93" s="68" t="s">
        <v>151</v>
      </c>
      <c r="D93" s="68" t="s">
        <v>421</v>
      </c>
      <c r="E93" s="112" t="s">
        <v>21</v>
      </c>
      <c r="F93" s="68" t="s">
        <v>34</v>
      </c>
      <c r="G93" s="67">
        <v>17300</v>
      </c>
      <c r="H93" s="67">
        <v>0</v>
      </c>
      <c r="I93" s="67">
        <v>25</v>
      </c>
      <c r="J93" s="67">
        <f t="shared" si="32"/>
        <v>496.51</v>
      </c>
      <c r="K93" s="66">
        <f t="shared" si="33"/>
        <v>525.91999999999996</v>
      </c>
      <c r="L93" s="66">
        <f t="shared" si="34"/>
        <v>1226.5700000000002</v>
      </c>
      <c r="M93" s="67">
        <f t="shared" si="35"/>
        <v>1228.3</v>
      </c>
      <c r="N93" s="67">
        <f t="shared" si="36"/>
        <v>198.95</v>
      </c>
      <c r="O93" s="66">
        <v>2100</v>
      </c>
      <c r="P93" s="66">
        <f t="shared" si="37"/>
        <v>3147.43</v>
      </c>
      <c r="Q93" s="66">
        <f t="shared" si="38"/>
        <v>14152.57</v>
      </c>
    </row>
    <row r="94" spans="1:1895" s="99" customFormat="1" ht="12.75" x14ac:dyDescent="0.2">
      <c r="A94" s="100"/>
      <c r="B94" s="86" t="s">
        <v>431</v>
      </c>
      <c r="C94" s="86" t="s">
        <v>151</v>
      </c>
      <c r="D94" s="86" t="s">
        <v>421</v>
      </c>
      <c r="E94" s="120" t="s">
        <v>21</v>
      </c>
      <c r="F94" s="86" t="s">
        <v>34</v>
      </c>
      <c r="G94" s="81">
        <v>17000</v>
      </c>
      <c r="H94" s="81">
        <v>0</v>
      </c>
      <c r="I94" s="81">
        <v>25</v>
      </c>
      <c r="J94" s="81">
        <f t="shared" si="32"/>
        <v>487.9</v>
      </c>
      <c r="K94" s="82">
        <f t="shared" si="33"/>
        <v>516.79999999999995</v>
      </c>
      <c r="L94" s="82">
        <f t="shared" si="34"/>
        <v>1205.3000000000002</v>
      </c>
      <c r="M94" s="81">
        <f t="shared" si="35"/>
        <v>1207</v>
      </c>
      <c r="N94" s="81">
        <f t="shared" si="36"/>
        <v>195.5</v>
      </c>
      <c r="O94" s="82">
        <v>7172.11</v>
      </c>
      <c r="P94" s="82">
        <f t="shared" si="37"/>
        <v>8201.81</v>
      </c>
      <c r="Q94" s="82">
        <f t="shared" si="38"/>
        <v>8798.19</v>
      </c>
      <c r="R94" s="100"/>
      <c r="S94" s="100"/>
      <c r="T94" s="100"/>
      <c r="U94" s="100"/>
      <c r="V94" s="100"/>
      <c r="W94" s="100"/>
      <c r="X94" s="100"/>
      <c r="Y94" s="100"/>
      <c r="Z94" s="100"/>
      <c r="AA94" s="100"/>
      <c r="AB94" s="100"/>
      <c r="AC94" s="100"/>
      <c r="AD94" s="100"/>
      <c r="AE94" s="100"/>
      <c r="AF94" s="100"/>
      <c r="AG94" s="100"/>
      <c r="AH94" s="100"/>
      <c r="AI94" s="100"/>
      <c r="AJ94" s="100"/>
      <c r="AK94" s="100"/>
      <c r="AL94" s="100"/>
      <c r="AM94" s="100"/>
      <c r="AN94" s="100"/>
      <c r="AO94" s="100"/>
      <c r="AP94" s="100"/>
      <c r="AQ94" s="100"/>
      <c r="AR94" s="100"/>
      <c r="AS94" s="100"/>
      <c r="AT94" s="100"/>
      <c r="AU94" s="100"/>
      <c r="AV94" s="100"/>
      <c r="AW94" s="100"/>
      <c r="AX94" s="100"/>
      <c r="AY94" s="100"/>
      <c r="AZ94" s="100"/>
      <c r="BA94" s="100"/>
      <c r="BB94" s="100"/>
      <c r="BC94" s="100"/>
      <c r="BD94" s="100"/>
      <c r="BE94" s="100"/>
      <c r="BF94" s="100"/>
      <c r="BG94" s="100"/>
      <c r="BH94" s="100"/>
      <c r="BI94" s="100"/>
      <c r="BJ94" s="100"/>
      <c r="BK94" s="100"/>
      <c r="BL94" s="100"/>
      <c r="BM94" s="100"/>
      <c r="BN94" s="100"/>
      <c r="BO94" s="100"/>
      <c r="BP94" s="100"/>
      <c r="BQ94" s="100"/>
      <c r="BR94" s="100"/>
      <c r="BS94" s="100"/>
      <c r="BT94" s="100"/>
      <c r="BU94" s="100"/>
      <c r="BV94" s="100"/>
      <c r="BW94" s="100"/>
      <c r="BX94" s="100"/>
      <c r="BY94" s="100"/>
      <c r="BZ94" s="100"/>
      <c r="CA94" s="100"/>
      <c r="CB94" s="100"/>
      <c r="CC94" s="100"/>
      <c r="CD94" s="100"/>
      <c r="CE94" s="100"/>
      <c r="CF94" s="100"/>
      <c r="CG94" s="100"/>
      <c r="CH94" s="100"/>
      <c r="CI94" s="100"/>
      <c r="CJ94" s="100"/>
      <c r="CK94" s="100"/>
      <c r="CL94" s="100"/>
      <c r="CM94" s="100"/>
      <c r="CN94" s="100"/>
      <c r="CO94" s="100"/>
      <c r="CP94" s="100"/>
      <c r="CQ94" s="100"/>
      <c r="CR94" s="100"/>
      <c r="CS94" s="100"/>
      <c r="CT94" s="100"/>
      <c r="CU94" s="100"/>
      <c r="CV94" s="100"/>
      <c r="CW94" s="100"/>
      <c r="CX94" s="100"/>
      <c r="CY94" s="100"/>
      <c r="CZ94" s="100"/>
      <c r="DA94" s="100"/>
      <c r="DB94" s="100"/>
      <c r="DC94" s="100"/>
      <c r="DD94" s="100"/>
      <c r="DE94" s="100"/>
      <c r="DF94" s="100"/>
      <c r="DG94" s="100"/>
      <c r="DH94" s="100"/>
      <c r="DI94" s="100"/>
      <c r="DJ94" s="100"/>
      <c r="DK94" s="100"/>
      <c r="DL94" s="100"/>
      <c r="DM94" s="100"/>
      <c r="DN94" s="100"/>
      <c r="DO94" s="100"/>
      <c r="DP94" s="100"/>
      <c r="DQ94" s="100"/>
      <c r="DR94" s="100"/>
      <c r="DS94" s="100"/>
      <c r="DT94" s="100"/>
      <c r="DU94" s="100"/>
      <c r="DV94" s="100"/>
      <c r="DW94" s="100"/>
      <c r="DX94" s="100"/>
      <c r="DY94" s="100"/>
      <c r="DZ94" s="100"/>
      <c r="EA94" s="100"/>
      <c r="EB94" s="100"/>
      <c r="EC94" s="100"/>
      <c r="ED94" s="100"/>
      <c r="EE94" s="100"/>
      <c r="EF94" s="100"/>
      <c r="EG94" s="100"/>
      <c r="EH94" s="100"/>
      <c r="EI94" s="100"/>
      <c r="EJ94" s="100"/>
      <c r="EK94" s="100"/>
      <c r="EL94" s="100"/>
      <c r="EM94" s="100"/>
      <c r="EN94" s="100"/>
      <c r="EO94" s="100"/>
      <c r="EP94" s="100"/>
      <c r="EQ94" s="100"/>
      <c r="ER94" s="100"/>
      <c r="ES94" s="100"/>
      <c r="ET94" s="100"/>
      <c r="EU94" s="100"/>
      <c r="EV94" s="100"/>
      <c r="EW94" s="100"/>
      <c r="EX94" s="100"/>
      <c r="EY94" s="100"/>
      <c r="EZ94" s="100"/>
      <c r="FA94" s="100"/>
      <c r="FB94" s="100"/>
      <c r="FC94" s="100"/>
      <c r="FD94" s="100"/>
      <c r="FE94" s="100"/>
      <c r="FF94" s="100"/>
      <c r="FG94" s="100"/>
      <c r="FH94" s="100"/>
      <c r="FI94" s="100"/>
      <c r="FJ94" s="100"/>
      <c r="FK94" s="100"/>
      <c r="FL94" s="100"/>
      <c r="FM94" s="100"/>
      <c r="FN94" s="100"/>
      <c r="FO94" s="100"/>
      <c r="FP94" s="100"/>
      <c r="FQ94" s="100"/>
      <c r="FR94" s="100"/>
      <c r="FS94" s="100"/>
      <c r="FT94" s="100"/>
      <c r="FU94" s="100"/>
      <c r="FV94" s="100"/>
      <c r="FW94" s="100"/>
      <c r="FX94" s="100"/>
      <c r="FY94" s="100"/>
      <c r="FZ94" s="100"/>
      <c r="GA94" s="100"/>
      <c r="GB94" s="100"/>
      <c r="GC94" s="100"/>
      <c r="GD94" s="100"/>
      <c r="GE94" s="100"/>
      <c r="GF94" s="100"/>
      <c r="GG94" s="100"/>
      <c r="GH94" s="100"/>
      <c r="GI94" s="100"/>
      <c r="GJ94" s="100"/>
      <c r="GK94" s="100"/>
      <c r="GL94" s="100"/>
      <c r="GM94" s="100"/>
      <c r="GN94" s="100"/>
      <c r="GO94" s="100"/>
      <c r="GP94" s="100"/>
      <c r="GQ94" s="100"/>
      <c r="GR94" s="100"/>
      <c r="GS94" s="100"/>
      <c r="GT94" s="100"/>
      <c r="GU94" s="100"/>
      <c r="GV94" s="100"/>
      <c r="GW94" s="100"/>
      <c r="GX94" s="100"/>
      <c r="GY94" s="100"/>
      <c r="GZ94" s="100"/>
      <c r="HA94" s="100"/>
      <c r="HB94" s="100"/>
      <c r="HC94" s="100"/>
      <c r="HD94" s="100"/>
      <c r="HE94" s="100"/>
      <c r="HF94" s="100"/>
      <c r="HG94" s="100"/>
      <c r="HH94" s="100"/>
      <c r="HI94" s="100"/>
      <c r="HJ94" s="100"/>
      <c r="HK94" s="100"/>
      <c r="HL94" s="100"/>
      <c r="HM94" s="100"/>
      <c r="HN94" s="100"/>
      <c r="HO94" s="100"/>
      <c r="HP94" s="100"/>
      <c r="HQ94" s="100"/>
      <c r="HR94" s="100"/>
      <c r="HS94" s="100"/>
      <c r="HT94" s="100"/>
      <c r="HU94" s="100"/>
      <c r="HV94" s="100"/>
      <c r="HW94" s="100"/>
      <c r="HX94" s="100"/>
      <c r="HY94" s="100"/>
      <c r="HZ94" s="100"/>
      <c r="IA94" s="100"/>
      <c r="IB94" s="100"/>
      <c r="IC94" s="100"/>
      <c r="ID94" s="100"/>
      <c r="IE94" s="100"/>
      <c r="IF94" s="100"/>
      <c r="IG94" s="100"/>
      <c r="IH94" s="100"/>
      <c r="II94" s="100"/>
      <c r="IJ94" s="100"/>
      <c r="IK94" s="100"/>
      <c r="IL94" s="100"/>
      <c r="IM94" s="100"/>
      <c r="IN94" s="100"/>
      <c r="IO94" s="100"/>
      <c r="IP94" s="100"/>
      <c r="IQ94" s="100"/>
      <c r="IR94" s="100"/>
      <c r="IS94" s="100"/>
      <c r="IT94" s="100"/>
      <c r="IU94" s="100"/>
      <c r="IV94" s="100"/>
      <c r="IW94" s="100"/>
      <c r="IX94" s="100"/>
      <c r="IY94" s="100"/>
      <c r="IZ94" s="100"/>
      <c r="JA94" s="100"/>
      <c r="JB94" s="100"/>
      <c r="JC94" s="100"/>
      <c r="JD94" s="100"/>
      <c r="JE94" s="100"/>
      <c r="JF94" s="100"/>
      <c r="JG94" s="100"/>
      <c r="JH94" s="100"/>
      <c r="JI94" s="100"/>
      <c r="JJ94" s="100"/>
      <c r="JK94" s="100"/>
      <c r="JL94" s="100"/>
      <c r="JM94" s="100"/>
      <c r="JN94" s="100"/>
      <c r="JO94" s="100"/>
      <c r="JP94" s="100"/>
      <c r="JQ94" s="100"/>
      <c r="JR94" s="100"/>
      <c r="JS94" s="100"/>
      <c r="JT94" s="100"/>
      <c r="JU94" s="100"/>
      <c r="JV94" s="100"/>
      <c r="JW94" s="100"/>
      <c r="JX94" s="100"/>
      <c r="JY94" s="100"/>
      <c r="JZ94" s="100"/>
      <c r="KA94" s="100"/>
      <c r="KB94" s="100"/>
      <c r="KC94" s="100"/>
      <c r="KD94" s="100"/>
      <c r="KE94" s="100"/>
      <c r="KF94" s="100"/>
      <c r="KG94" s="100"/>
      <c r="KH94" s="100"/>
      <c r="KI94" s="100"/>
      <c r="KJ94" s="100"/>
      <c r="KK94" s="100"/>
      <c r="KL94" s="100"/>
      <c r="KM94" s="100"/>
      <c r="KN94" s="100"/>
      <c r="KO94" s="100"/>
      <c r="KP94" s="100"/>
      <c r="KQ94" s="100"/>
      <c r="KR94" s="100"/>
      <c r="KS94" s="100"/>
      <c r="KT94" s="100"/>
      <c r="KU94" s="100"/>
      <c r="KV94" s="100"/>
      <c r="KW94" s="100"/>
      <c r="KX94" s="100"/>
      <c r="KY94" s="100"/>
      <c r="KZ94" s="100"/>
      <c r="LA94" s="100"/>
      <c r="LB94" s="100"/>
      <c r="LC94" s="100"/>
      <c r="LD94" s="100"/>
      <c r="LE94" s="100"/>
      <c r="LF94" s="100"/>
      <c r="LG94" s="100"/>
      <c r="LH94" s="100"/>
      <c r="LI94" s="100"/>
      <c r="LJ94" s="100"/>
      <c r="LK94" s="100"/>
      <c r="LL94" s="100"/>
      <c r="LM94" s="100"/>
      <c r="LN94" s="100"/>
      <c r="LO94" s="100"/>
      <c r="LP94" s="100"/>
      <c r="LQ94" s="100"/>
      <c r="LR94" s="100"/>
      <c r="LS94" s="100"/>
      <c r="LT94" s="100"/>
      <c r="LU94" s="100"/>
      <c r="LV94" s="100"/>
      <c r="LW94" s="100"/>
      <c r="LX94" s="100"/>
      <c r="LY94" s="100"/>
      <c r="LZ94" s="100"/>
      <c r="MA94" s="100"/>
      <c r="MB94" s="100"/>
      <c r="MC94" s="100"/>
      <c r="MD94" s="100"/>
      <c r="ME94" s="100"/>
      <c r="MF94" s="100"/>
      <c r="MG94" s="100"/>
      <c r="MH94" s="100"/>
      <c r="MI94" s="100"/>
      <c r="MJ94" s="100"/>
      <c r="MK94" s="100"/>
      <c r="ML94" s="100"/>
      <c r="MM94" s="100"/>
      <c r="MN94" s="100"/>
      <c r="MO94" s="100"/>
      <c r="MP94" s="100"/>
      <c r="MQ94" s="100"/>
      <c r="MR94" s="100"/>
      <c r="MS94" s="100"/>
      <c r="MT94" s="100"/>
      <c r="MU94" s="100"/>
      <c r="MV94" s="100"/>
      <c r="MW94" s="100"/>
      <c r="MX94" s="100"/>
      <c r="MY94" s="100"/>
      <c r="MZ94" s="100"/>
      <c r="NA94" s="100"/>
      <c r="NB94" s="100"/>
      <c r="NC94" s="100"/>
      <c r="ND94" s="100"/>
      <c r="NE94" s="100"/>
      <c r="NF94" s="100"/>
      <c r="NG94" s="100"/>
      <c r="NH94" s="100"/>
      <c r="NI94" s="100"/>
      <c r="NJ94" s="100"/>
      <c r="NK94" s="100"/>
      <c r="NL94" s="100"/>
      <c r="NM94" s="100"/>
      <c r="NN94" s="100"/>
      <c r="NO94" s="100"/>
      <c r="NP94" s="100"/>
      <c r="NQ94" s="100"/>
      <c r="NR94" s="100"/>
      <c r="NS94" s="100"/>
      <c r="NT94" s="100"/>
      <c r="NU94" s="100"/>
      <c r="NV94" s="100"/>
      <c r="NW94" s="100"/>
      <c r="NX94" s="100"/>
      <c r="NY94" s="100"/>
      <c r="NZ94" s="100"/>
      <c r="OA94" s="100"/>
      <c r="OB94" s="100"/>
      <c r="OC94" s="100"/>
      <c r="OD94" s="100"/>
      <c r="OE94" s="100"/>
      <c r="OF94" s="100"/>
      <c r="OG94" s="100"/>
      <c r="OH94" s="100"/>
      <c r="OI94" s="100"/>
      <c r="OJ94" s="100"/>
      <c r="OK94" s="100"/>
      <c r="OL94" s="100"/>
      <c r="OM94" s="100"/>
      <c r="ON94" s="100"/>
      <c r="OO94" s="100"/>
      <c r="OP94" s="100"/>
      <c r="OQ94" s="100"/>
      <c r="OR94" s="100"/>
      <c r="OS94" s="100"/>
      <c r="OT94" s="100"/>
      <c r="OU94" s="100"/>
      <c r="OV94" s="100"/>
      <c r="OW94" s="100"/>
      <c r="OX94" s="100"/>
      <c r="OY94" s="100"/>
      <c r="OZ94" s="100"/>
      <c r="PA94" s="100"/>
      <c r="PB94" s="100"/>
      <c r="PC94" s="100"/>
      <c r="PD94" s="100"/>
      <c r="PE94" s="100"/>
      <c r="PF94" s="100"/>
      <c r="PG94" s="100"/>
      <c r="PH94" s="100"/>
      <c r="PI94" s="100"/>
      <c r="PJ94" s="100"/>
      <c r="PK94" s="100"/>
      <c r="PL94" s="100"/>
      <c r="PM94" s="100"/>
      <c r="PN94" s="100"/>
      <c r="PO94" s="100"/>
      <c r="PP94" s="100"/>
      <c r="PQ94" s="100"/>
      <c r="PR94" s="100"/>
      <c r="PS94" s="100"/>
      <c r="PT94" s="100"/>
      <c r="PU94" s="100"/>
      <c r="PV94" s="100"/>
      <c r="PW94" s="100"/>
      <c r="PX94" s="100"/>
      <c r="PY94" s="100"/>
      <c r="PZ94" s="100"/>
      <c r="QA94" s="100"/>
      <c r="QB94" s="100"/>
      <c r="QC94" s="100"/>
      <c r="QD94" s="100"/>
      <c r="QE94" s="100"/>
      <c r="QF94" s="100"/>
      <c r="QG94" s="100"/>
      <c r="QH94" s="100"/>
      <c r="QI94" s="100"/>
      <c r="QJ94" s="100"/>
      <c r="QK94" s="100"/>
      <c r="QL94" s="100"/>
      <c r="QM94" s="100"/>
      <c r="QN94" s="100"/>
      <c r="QO94" s="100"/>
      <c r="QP94" s="100"/>
      <c r="QQ94" s="100"/>
      <c r="QR94" s="100"/>
      <c r="QS94" s="100"/>
      <c r="QT94" s="100"/>
      <c r="QU94" s="100"/>
      <c r="QV94" s="100"/>
      <c r="QW94" s="100"/>
      <c r="QX94" s="100"/>
      <c r="QY94" s="100"/>
      <c r="QZ94" s="100"/>
      <c r="RA94" s="100"/>
      <c r="RB94" s="100"/>
      <c r="RC94" s="100"/>
      <c r="RD94" s="100"/>
      <c r="RE94" s="100"/>
      <c r="RF94" s="100"/>
      <c r="RG94" s="100"/>
      <c r="RH94" s="100"/>
      <c r="RI94" s="100"/>
      <c r="RJ94" s="100"/>
      <c r="RK94" s="100"/>
      <c r="RL94" s="100"/>
      <c r="RM94" s="100"/>
      <c r="RN94" s="100"/>
      <c r="RO94" s="100"/>
      <c r="RP94" s="100"/>
      <c r="RQ94" s="100"/>
      <c r="RR94" s="100"/>
      <c r="RS94" s="100"/>
      <c r="RT94" s="100"/>
      <c r="RU94" s="100"/>
      <c r="RV94" s="100"/>
      <c r="RW94" s="100"/>
      <c r="RX94" s="100"/>
      <c r="RY94" s="100"/>
      <c r="RZ94" s="100"/>
      <c r="SA94" s="100"/>
      <c r="SB94" s="100"/>
      <c r="SC94" s="100"/>
      <c r="SD94" s="100"/>
      <c r="SE94" s="100"/>
      <c r="SF94" s="100"/>
      <c r="SG94" s="100"/>
      <c r="SH94" s="100"/>
      <c r="SI94" s="100"/>
      <c r="SJ94" s="100"/>
      <c r="SK94" s="100"/>
      <c r="SL94" s="100"/>
      <c r="SM94" s="100"/>
      <c r="SN94" s="100"/>
      <c r="SO94" s="100"/>
      <c r="SP94" s="100"/>
      <c r="SQ94" s="100"/>
      <c r="SR94" s="100"/>
      <c r="SS94" s="100"/>
      <c r="ST94" s="100"/>
      <c r="SU94" s="100"/>
      <c r="SV94" s="100"/>
      <c r="SW94" s="100"/>
      <c r="SX94" s="100"/>
      <c r="SY94" s="100"/>
      <c r="SZ94" s="100"/>
      <c r="TA94" s="100"/>
      <c r="TB94" s="100"/>
      <c r="TC94" s="100"/>
      <c r="TD94" s="100"/>
      <c r="TE94" s="100"/>
      <c r="TF94" s="100"/>
      <c r="TG94" s="100"/>
      <c r="TH94" s="100"/>
      <c r="TI94" s="100"/>
      <c r="TJ94" s="100"/>
      <c r="TK94" s="100"/>
      <c r="TL94" s="100"/>
      <c r="TM94" s="100"/>
      <c r="TN94" s="100"/>
      <c r="TO94" s="100"/>
      <c r="TP94" s="100"/>
      <c r="TQ94" s="100"/>
      <c r="TR94" s="100"/>
      <c r="TS94" s="100"/>
      <c r="TT94" s="100"/>
      <c r="TU94" s="100"/>
      <c r="TV94" s="100"/>
      <c r="TW94" s="100"/>
      <c r="TX94" s="100"/>
      <c r="TY94" s="100"/>
      <c r="TZ94" s="100"/>
      <c r="UA94" s="100"/>
      <c r="UB94" s="100"/>
      <c r="UC94" s="100"/>
      <c r="UD94" s="100"/>
      <c r="UE94" s="100"/>
      <c r="UF94" s="100"/>
      <c r="UG94" s="100"/>
      <c r="UH94" s="100"/>
      <c r="UI94" s="100"/>
      <c r="UJ94" s="100"/>
      <c r="UK94" s="100"/>
      <c r="UL94" s="100"/>
      <c r="UM94" s="100"/>
      <c r="UN94" s="100"/>
      <c r="UO94" s="100"/>
      <c r="UP94" s="100"/>
      <c r="UQ94" s="100"/>
      <c r="UR94" s="100"/>
      <c r="US94" s="100"/>
      <c r="UT94" s="100"/>
      <c r="UU94" s="100"/>
      <c r="UV94" s="100"/>
      <c r="UW94" s="100"/>
      <c r="UX94" s="100"/>
      <c r="UY94" s="100"/>
      <c r="UZ94" s="100"/>
      <c r="VA94" s="100"/>
      <c r="VB94" s="100"/>
      <c r="VC94" s="100"/>
      <c r="VD94" s="100"/>
      <c r="VE94" s="100"/>
      <c r="VF94" s="100"/>
      <c r="VG94" s="100"/>
      <c r="VH94" s="100"/>
      <c r="VI94" s="100"/>
      <c r="VJ94" s="100"/>
      <c r="VK94" s="100"/>
      <c r="VL94" s="100"/>
      <c r="VM94" s="100"/>
      <c r="VN94" s="100"/>
      <c r="VO94" s="100"/>
      <c r="VP94" s="100"/>
      <c r="VQ94" s="100"/>
      <c r="VR94" s="100"/>
      <c r="VS94" s="100"/>
      <c r="VT94" s="100"/>
      <c r="VU94" s="100"/>
      <c r="VV94" s="100"/>
      <c r="VW94" s="100"/>
      <c r="VX94" s="100"/>
      <c r="VY94" s="100"/>
      <c r="VZ94" s="100"/>
      <c r="WA94" s="100"/>
      <c r="WB94" s="100"/>
      <c r="WC94" s="100"/>
      <c r="WD94" s="100"/>
      <c r="WE94" s="100"/>
      <c r="WF94" s="100"/>
      <c r="WG94" s="100"/>
      <c r="WH94" s="100"/>
      <c r="WI94" s="100"/>
      <c r="WJ94" s="100"/>
      <c r="WK94" s="100"/>
      <c r="WL94" s="100"/>
      <c r="WM94" s="100"/>
      <c r="WN94" s="100"/>
      <c r="WO94" s="100"/>
      <c r="WP94" s="100"/>
      <c r="WQ94" s="100"/>
      <c r="WR94" s="100"/>
      <c r="WS94" s="100"/>
      <c r="WT94" s="100"/>
      <c r="WU94" s="100"/>
      <c r="WV94" s="100"/>
      <c r="WW94" s="100"/>
      <c r="WX94" s="100"/>
      <c r="WY94" s="100"/>
      <c r="WZ94" s="100"/>
      <c r="XA94" s="100"/>
      <c r="XB94" s="100"/>
      <c r="XC94" s="100"/>
      <c r="XD94" s="100"/>
      <c r="XE94" s="100"/>
      <c r="XF94" s="100"/>
      <c r="XG94" s="100"/>
      <c r="XH94" s="100"/>
      <c r="XI94" s="100"/>
      <c r="XJ94" s="100"/>
      <c r="XK94" s="100"/>
      <c r="XL94" s="100"/>
      <c r="XM94" s="100"/>
      <c r="XN94" s="100"/>
      <c r="XO94" s="100"/>
      <c r="XP94" s="100"/>
      <c r="XQ94" s="100"/>
      <c r="XR94" s="100"/>
      <c r="XS94" s="100"/>
      <c r="XT94" s="100"/>
      <c r="XU94" s="100"/>
      <c r="XV94" s="100"/>
      <c r="XW94" s="100"/>
      <c r="XX94" s="100"/>
      <c r="XY94" s="100"/>
      <c r="XZ94" s="100"/>
      <c r="YA94" s="100"/>
      <c r="YB94" s="100"/>
      <c r="YC94" s="100"/>
      <c r="YD94" s="100"/>
      <c r="YE94" s="100"/>
      <c r="YF94" s="100"/>
      <c r="YG94" s="100"/>
      <c r="YH94" s="100"/>
      <c r="YI94" s="100"/>
      <c r="YJ94" s="100"/>
      <c r="YK94" s="100"/>
      <c r="YL94" s="100"/>
      <c r="YM94" s="100"/>
      <c r="YN94" s="100"/>
      <c r="YO94" s="100"/>
      <c r="YP94" s="100"/>
      <c r="YQ94" s="100"/>
      <c r="YR94" s="100"/>
      <c r="YS94" s="100"/>
      <c r="YT94" s="100"/>
      <c r="YU94" s="100"/>
      <c r="YV94" s="100"/>
      <c r="YW94" s="100"/>
      <c r="YX94" s="100"/>
      <c r="YY94" s="100"/>
      <c r="YZ94" s="100"/>
      <c r="ZA94" s="100"/>
      <c r="ZB94" s="100"/>
      <c r="ZC94" s="100"/>
      <c r="ZD94" s="100"/>
      <c r="ZE94" s="100"/>
      <c r="ZF94" s="100"/>
      <c r="ZG94" s="100"/>
      <c r="ZH94" s="100"/>
      <c r="ZI94" s="100"/>
      <c r="ZJ94" s="100"/>
      <c r="ZK94" s="100"/>
      <c r="ZL94" s="100"/>
      <c r="ZM94" s="100"/>
      <c r="ZN94" s="100"/>
      <c r="ZO94" s="100"/>
      <c r="ZP94" s="100"/>
      <c r="ZQ94" s="100"/>
      <c r="ZR94" s="100"/>
      <c r="ZS94" s="100"/>
      <c r="ZT94" s="100"/>
      <c r="ZU94" s="100"/>
      <c r="ZV94" s="100"/>
      <c r="ZW94" s="100"/>
      <c r="ZX94" s="100"/>
      <c r="ZY94" s="100"/>
      <c r="ZZ94" s="100"/>
      <c r="AAA94" s="100"/>
      <c r="AAB94" s="100"/>
      <c r="AAC94" s="100"/>
      <c r="AAD94" s="100"/>
      <c r="AAE94" s="100"/>
      <c r="AAF94" s="100"/>
      <c r="AAG94" s="100"/>
      <c r="AAH94" s="100"/>
      <c r="AAI94" s="100"/>
      <c r="AAJ94" s="100"/>
      <c r="AAK94" s="100"/>
      <c r="AAL94" s="100"/>
      <c r="AAM94" s="100"/>
      <c r="AAN94" s="100"/>
      <c r="AAO94" s="100"/>
      <c r="AAP94" s="100"/>
      <c r="AAQ94" s="100"/>
      <c r="AAR94" s="100"/>
      <c r="AAS94" s="100"/>
      <c r="AAT94" s="100"/>
      <c r="AAU94" s="100"/>
      <c r="AAV94" s="100"/>
      <c r="AAW94" s="100"/>
      <c r="AAX94" s="100"/>
      <c r="AAY94" s="100"/>
      <c r="AAZ94" s="100"/>
      <c r="ABA94" s="100"/>
      <c r="ABB94" s="100"/>
      <c r="ABC94" s="100"/>
      <c r="ABD94" s="100"/>
      <c r="ABE94" s="100"/>
      <c r="ABF94" s="100"/>
      <c r="ABG94" s="100"/>
      <c r="ABH94" s="100"/>
      <c r="ABI94" s="100"/>
      <c r="ABJ94" s="100"/>
      <c r="ABK94" s="100"/>
      <c r="ABL94" s="100"/>
      <c r="ABM94" s="100"/>
      <c r="ABN94" s="100"/>
      <c r="ABO94" s="100"/>
      <c r="ABP94" s="100"/>
      <c r="ABQ94" s="100"/>
      <c r="ABR94" s="100"/>
      <c r="ABS94" s="100"/>
      <c r="ABT94" s="100"/>
      <c r="ABU94" s="100"/>
      <c r="ABV94" s="100"/>
      <c r="ABW94" s="100"/>
      <c r="ABX94" s="100"/>
      <c r="ABY94" s="100"/>
      <c r="ABZ94" s="100"/>
      <c r="ACA94" s="100"/>
      <c r="ACB94" s="100"/>
      <c r="ACC94" s="100"/>
      <c r="ACD94" s="100"/>
      <c r="ACE94" s="100"/>
      <c r="ACF94" s="100"/>
      <c r="ACG94" s="100"/>
      <c r="ACH94" s="100"/>
      <c r="ACI94" s="100"/>
      <c r="ACJ94" s="100"/>
      <c r="ACK94" s="100"/>
      <c r="ACL94" s="100"/>
      <c r="ACM94" s="100"/>
      <c r="ACN94" s="100"/>
      <c r="ACO94" s="100"/>
      <c r="ACP94" s="100"/>
      <c r="ACQ94" s="100"/>
      <c r="ACR94" s="100"/>
      <c r="ACS94" s="100"/>
      <c r="ACT94" s="100"/>
      <c r="ACU94" s="100"/>
      <c r="ACV94" s="100"/>
      <c r="ACW94" s="100"/>
      <c r="ACX94" s="100"/>
      <c r="ACY94" s="100"/>
      <c r="ACZ94" s="100"/>
      <c r="ADA94" s="100"/>
      <c r="ADB94" s="100"/>
      <c r="ADC94" s="100"/>
      <c r="ADD94" s="100"/>
      <c r="ADE94" s="100"/>
      <c r="ADF94" s="100"/>
      <c r="ADG94" s="100"/>
      <c r="ADH94" s="100"/>
      <c r="ADI94" s="100"/>
      <c r="ADJ94" s="100"/>
      <c r="ADK94" s="100"/>
      <c r="ADL94" s="100"/>
      <c r="ADM94" s="100"/>
      <c r="ADN94" s="100"/>
      <c r="ADO94" s="100"/>
      <c r="ADP94" s="100"/>
      <c r="ADQ94" s="100"/>
      <c r="ADR94" s="100"/>
      <c r="ADS94" s="100"/>
      <c r="ADT94" s="100"/>
      <c r="ADU94" s="100"/>
      <c r="ADV94" s="100"/>
      <c r="ADW94" s="100"/>
      <c r="ADX94" s="100"/>
      <c r="ADY94" s="100"/>
      <c r="ADZ94" s="100"/>
      <c r="AEA94" s="100"/>
      <c r="AEB94" s="100"/>
      <c r="AEC94" s="100"/>
      <c r="AED94" s="100"/>
      <c r="AEE94" s="100"/>
      <c r="AEF94" s="100"/>
      <c r="AEG94" s="100"/>
      <c r="AEH94" s="100"/>
      <c r="AEI94" s="100"/>
      <c r="AEJ94" s="100"/>
      <c r="AEK94" s="100"/>
      <c r="AEL94" s="100"/>
      <c r="AEM94" s="100"/>
      <c r="AEN94" s="100"/>
      <c r="AEO94" s="100"/>
      <c r="AEP94" s="100"/>
      <c r="AEQ94" s="100"/>
      <c r="AER94" s="100"/>
      <c r="AES94" s="100"/>
      <c r="AET94" s="100"/>
      <c r="AEU94" s="100"/>
      <c r="AEV94" s="100"/>
      <c r="AEW94" s="100"/>
      <c r="AEX94" s="100"/>
      <c r="AEY94" s="100"/>
      <c r="AEZ94" s="100"/>
      <c r="AFA94" s="100"/>
      <c r="AFB94" s="100"/>
      <c r="AFC94" s="100"/>
      <c r="AFD94" s="100"/>
      <c r="AFE94" s="100"/>
      <c r="AFF94" s="100"/>
      <c r="AFG94" s="100"/>
      <c r="AFH94" s="100"/>
      <c r="AFI94" s="100"/>
      <c r="AFJ94" s="100"/>
      <c r="AFK94" s="100"/>
      <c r="AFL94" s="100"/>
      <c r="AFM94" s="100"/>
      <c r="AFN94" s="100"/>
      <c r="AFO94" s="100"/>
      <c r="AFP94" s="100"/>
      <c r="AFQ94" s="100"/>
      <c r="AFR94" s="100"/>
      <c r="AFS94" s="100"/>
      <c r="AFT94" s="100"/>
      <c r="AFU94" s="100"/>
      <c r="AFV94" s="100"/>
      <c r="AFW94" s="100"/>
      <c r="AFX94" s="100"/>
      <c r="AFY94" s="100"/>
      <c r="AFZ94" s="100"/>
      <c r="AGA94" s="100"/>
      <c r="AGB94" s="100"/>
      <c r="AGC94" s="100"/>
      <c r="AGD94" s="100"/>
      <c r="AGE94" s="100"/>
      <c r="AGF94" s="100"/>
      <c r="AGG94" s="100"/>
      <c r="AGH94" s="100"/>
      <c r="AGI94" s="100"/>
      <c r="AGJ94" s="100"/>
      <c r="AGK94" s="100"/>
      <c r="AGL94" s="100"/>
      <c r="AGM94" s="100"/>
      <c r="AGN94" s="100"/>
      <c r="AGO94" s="100"/>
      <c r="AGP94" s="100"/>
      <c r="AGQ94" s="100"/>
      <c r="AGR94" s="100"/>
      <c r="AGS94" s="100"/>
      <c r="AGT94" s="100"/>
      <c r="AGU94" s="100"/>
      <c r="AGV94" s="100"/>
      <c r="AGW94" s="100"/>
      <c r="AGX94" s="100"/>
      <c r="AGY94" s="100"/>
      <c r="AGZ94" s="100"/>
      <c r="AHA94" s="100"/>
      <c r="AHB94" s="100"/>
      <c r="AHC94" s="100"/>
      <c r="AHD94" s="100"/>
      <c r="AHE94" s="100"/>
      <c r="AHF94" s="100"/>
      <c r="AHG94" s="100"/>
      <c r="AHH94" s="100"/>
      <c r="AHI94" s="100"/>
      <c r="AHJ94" s="100"/>
      <c r="AHK94" s="100"/>
      <c r="AHL94" s="100"/>
      <c r="AHM94" s="100"/>
      <c r="AHN94" s="100"/>
      <c r="AHO94" s="100"/>
      <c r="AHP94" s="100"/>
      <c r="AHQ94" s="100"/>
      <c r="AHR94" s="100"/>
      <c r="AHS94" s="100"/>
      <c r="AHT94" s="100"/>
      <c r="AHU94" s="100"/>
      <c r="AHV94" s="100"/>
      <c r="AHW94" s="100"/>
      <c r="AHX94" s="100"/>
      <c r="AHY94" s="100"/>
      <c r="AHZ94" s="100"/>
      <c r="AIA94" s="100"/>
      <c r="AIB94" s="100"/>
      <c r="AIC94" s="100"/>
      <c r="AID94" s="100"/>
      <c r="AIE94" s="100"/>
      <c r="AIF94" s="100"/>
      <c r="AIG94" s="100"/>
      <c r="AIH94" s="100"/>
      <c r="AII94" s="100"/>
      <c r="AIJ94" s="100"/>
      <c r="AIK94" s="100"/>
      <c r="AIL94" s="100"/>
      <c r="AIM94" s="100"/>
      <c r="AIN94" s="100"/>
      <c r="AIO94" s="100"/>
      <c r="AIP94" s="100"/>
      <c r="AIQ94" s="100"/>
      <c r="AIR94" s="100"/>
      <c r="AIS94" s="100"/>
      <c r="AIT94" s="100"/>
      <c r="AIU94" s="100"/>
      <c r="AIV94" s="100"/>
      <c r="AIW94" s="100"/>
      <c r="AIX94" s="100"/>
      <c r="AIY94" s="100"/>
      <c r="AIZ94" s="100"/>
      <c r="AJA94" s="100"/>
      <c r="AJB94" s="100"/>
      <c r="AJC94" s="100"/>
      <c r="AJD94" s="100"/>
      <c r="AJE94" s="100"/>
      <c r="AJF94" s="100"/>
      <c r="AJG94" s="100"/>
      <c r="AJH94" s="100"/>
      <c r="AJI94" s="100"/>
      <c r="AJJ94" s="100"/>
      <c r="AJK94" s="100"/>
      <c r="AJL94" s="100"/>
      <c r="AJM94" s="100"/>
      <c r="AJN94" s="100"/>
      <c r="AJO94" s="100"/>
      <c r="AJP94" s="100"/>
      <c r="AJQ94" s="100"/>
      <c r="AJR94" s="100"/>
      <c r="AJS94" s="100"/>
      <c r="AJT94" s="100"/>
      <c r="AJU94" s="100"/>
      <c r="AJV94" s="100"/>
      <c r="AJW94" s="100"/>
      <c r="AJX94" s="100"/>
      <c r="AJY94" s="100"/>
      <c r="AJZ94" s="100"/>
      <c r="AKA94" s="100"/>
      <c r="AKB94" s="100"/>
      <c r="AKC94" s="100"/>
      <c r="AKD94" s="100"/>
      <c r="AKE94" s="100"/>
      <c r="AKF94" s="100"/>
      <c r="AKG94" s="100"/>
      <c r="AKH94" s="100"/>
      <c r="AKI94" s="100"/>
      <c r="AKJ94" s="100"/>
      <c r="AKK94" s="100"/>
      <c r="AKL94" s="100"/>
      <c r="AKM94" s="100"/>
      <c r="AKN94" s="100"/>
      <c r="AKO94" s="100"/>
      <c r="AKP94" s="100"/>
      <c r="AKQ94" s="100"/>
      <c r="AKR94" s="100"/>
      <c r="AKS94" s="100"/>
      <c r="AKT94" s="100"/>
      <c r="AKU94" s="100"/>
      <c r="AKV94" s="100"/>
      <c r="AKW94" s="100"/>
      <c r="AKX94" s="100"/>
      <c r="AKY94" s="100"/>
      <c r="AKZ94" s="100"/>
      <c r="ALA94" s="100"/>
      <c r="ALB94" s="100"/>
      <c r="ALC94" s="100"/>
      <c r="ALD94" s="100"/>
      <c r="ALE94" s="100"/>
      <c r="ALF94" s="100"/>
      <c r="ALG94" s="100"/>
      <c r="ALH94" s="100"/>
      <c r="ALI94" s="100"/>
      <c r="ALJ94" s="100"/>
      <c r="ALK94" s="100"/>
      <c r="ALL94" s="100"/>
      <c r="ALM94" s="100"/>
      <c r="ALN94" s="100"/>
      <c r="ALO94" s="100"/>
      <c r="ALP94" s="100"/>
      <c r="ALQ94" s="100"/>
      <c r="ALR94" s="100"/>
      <c r="ALS94" s="100"/>
      <c r="ALT94" s="100"/>
      <c r="ALU94" s="100"/>
      <c r="ALV94" s="100"/>
      <c r="ALW94" s="100"/>
      <c r="ALX94" s="100"/>
      <c r="ALY94" s="100"/>
      <c r="ALZ94" s="100"/>
      <c r="AMA94" s="100"/>
      <c r="AMB94" s="100"/>
      <c r="AMC94" s="100"/>
      <c r="AMD94" s="100"/>
      <c r="AME94" s="100"/>
      <c r="AMF94" s="100"/>
      <c r="AMG94" s="100"/>
      <c r="AMH94" s="100"/>
      <c r="AMI94" s="100"/>
      <c r="AMJ94" s="100"/>
      <c r="AMK94" s="100"/>
      <c r="AML94" s="100"/>
      <c r="AMM94" s="100"/>
      <c r="AMN94" s="100"/>
      <c r="AMO94" s="100"/>
      <c r="AMP94" s="100"/>
      <c r="AMQ94" s="100"/>
      <c r="AMR94" s="100"/>
      <c r="AMS94" s="100"/>
      <c r="AMT94" s="100"/>
      <c r="AMU94" s="100"/>
      <c r="AMV94" s="100"/>
      <c r="AMW94" s="100"/>
      <c r="AMX94" s="100"/>
      <c r="AMY94" s="100"/>
      <c r="AMZ94" s="100"/>
      <c r="ANA94" s="100"/>
      <c r="ANB94" s="100"/>
      <c r="ANC94" s="100"/>
      <c r="AND94" s="100"/>
      <c r="ANE94" s="100"/>
      <c r="ANF94" s="100"/>
      <c r="ANG94" s="100"/>
      <c r="ANH94" s="100"/>
      <c r="ANI94" s="100"/>
      <c r="ANJ94" s="100"/>
      <c r="ANK94" s="100"/>
      <c r="ANL94" s="100"/>
      <c r="ANM94" s="100"/>
      <c r="ANN94" s="100"/>
      <c r="ANO94" s="100"/>
      <c r="ANP94" s="100"/>
      <c r="ANQ94" s="100"/>
      <c r="ANR94" s="100"/>
      <c r="ANS94" s="100"/>
      <c r="ANT94" s="100"/>
      <c r="ANU94" s="100"/>
      <c r="ANV94" s="100"/>
      <c r="ANW94" s="100"/>
      <c r="ANX94" s="100"/>
      <c r="ANY94" s="100"/>
      <c r="ANZ94" s="100"/>
      <c r="AOA94" s="100"/>
      <c r="AOB94" s="100"/>
      <c r="AOC94" s="100"/>
      <c r="AOD94" s="100"/>
      <c r="AOE94" s="100"/>
      <c r="AOF94" s="100"/>
      <c r="AOG94" s="100"/>
      <c r="AOH94" s="100"/>
      <c r="AOI94" s="100"/>
      <c r="AOJ94" s="100"/>
      <c r="AOK94" s="100"/>
      <c r="AOL94" s="100"/>
      <c r="AOM94" s="100"/>
      <c r="AON94" s="100"/>
      <c r="AOO94" s="100"/>
      <c r="AOP94" s="100"/>
      <c r="AOQ94" s="100"/>
      <c r="AOR94" s="100"/>
      <c r="AOS94" s="100"/>
      <c r="AOT94" s="100"/>
      <c r="AOU94" s="100"/>
      <c r="AOV94" s="100"/>
      <c r="AOW94" s="100"/>
      <c r="AOX94" s="100"/>
      <c r="AOY94" s="100"/>
      <c r="AOZ94" s="100"/>
      <c r="APA94" s="100"/>
      <c r="APB94" s="100"/>
      <c r="APC94" s="100"/>
      <c r="APD94" s="100"/>
      <c r="APE94" s="100"/>
      <c r="APF94" s="100"/>
      <c r="APG94" s="100"/>
      <c r="APH94" s="100"/>
      <c r="API94" s="100"/>
      <c r="APJ94" s="100"/>
      <c r="APK94" s="100"/>
      <c r="APL94" s="100"/>
      <c r="APM94" s="100"/>
      <c r="APN94" s="100"/>
      <c r="APO94" s="100"/>
      <c r="APP94" s="100"/>
      <c r="APQ94" s="100"/>
      <c r="APR94" s="100"/>
      <c r="APS94" s="100"/>
      <c r="APT94" s="100"/>
      <c r="APU94" s="100"/>
      <c r="APV94" s="100"/>
      <c r="APW94" s="100"/>
      <c r="APX94" s="100"/>
      <c r="APY94" s="100"/>
      <c r="APZ94" s="100"/>
      <c r="AQA94" s="100"/>
      <c r="AQB94" s="100"/>
      <c r="AQC94" s="100"/>
      <c r="AQD94" s="100"/>
      <c r="AQE94" s="100"/>
      <c r="AQF94" s="100"/>
      <c r="AQG94" s="100"/>
      <c r="AQH94" s="100"/>
      <c r="AQI94" s="100"/>
      <c r="AQJ94" s="100"/>
      <c r="AQK94" s="100"/>
      <c r="AQL94" s="100"/>
      <c r="AQM94" s="100"/>
      <c r="AQN94" s="100"/>
      <c r="AQO94" s="100"/>
      <c r="AQP94" s="100"/>
      <c r="AQQ94" s="100"/>
      <c r="AQR94" s="100"/>
      <c r="AQS94" s="100"/>
      <c r="AQT94" s="100"/>
      <c r="AQU94" s="100"/>
      <c r="AQV94" s="100"/>
      <c r="AQW94" s="100"/>
      <c r="AQX94" s="100"/>
      <c r="AQY94" s="100"/>
      <c r="AQZ94" s="100"/>
      <c r="ARA94" s="100"/>
      <c r="ARB94" s="100"/>
      <c r="ARC94" s="100"/>
      <c r="ARD94" s="100"/>
      <c r="ARE94" s="100"/>
      <c r="ARF94" s="100"/>
      <c r="ARG94" s="100"/>
      <c r="ARH94" s="100"/>
      <c r="ARI94" s="100"/>
      <c r="ARJ94" s="100"/>
      <c r="ARK94" s="100"/>
      <c r="ARL94" s="100"/>
      <c r="ARM94" s="100"/>
      <c r="ARN94" s="100"/>
      <c r="ARO94" s="100"/>
      <c r="ARP94" s="100"/>
      <c r="ARQ94" s="100"/>
      <c r="ARR94" s="100"/>
      <c r="ARS94" s="100"/>
      <c r="ART94" s="100"/>
      <c r="ARU94" s="100"/>
      <c r="ARV94" s="100"/>
      <c r="ARW94" s="100"/>
      <c r="ARX94" s="100"/>
      <c r="ARY94" s="100"/>
      <c r="ARZ94" s="100"/>
      <c r="ASA94" s="100"/>
      <c r="ASB94" s="100"/>
      <c r="ASC94" s="100"/>
      <c r="ASD94" s="100"/>
      <c r="ASE94" s="100"/>
      <c r="ASF94" s="100"/>
      <c r="ASG94" s="100"/>
      <c r="ASH94" s="100"/>
      <c r="ASI94" s="100"/>
      <c r="ASJ94" s="100"/>
      <c r="ASK94" s="100"/>
      <c r="ASL94" s="100"/>
      <c r="ASM94" s="100"/>
      <c r="ASN94" s="100"/>
      <c r="ASO94" s="100"/>
      <c r="ASP94" s="100"/>
      <c r="ASQ94" s="100"/>
      <c r="ASR94" s="100"/>
      <c r="ASS94" s="100"/>
      <c r="AST94" s="100"/>
      <c r="ASU94" s="100"/>
      <c r="ASV94" s="100"/>
      <c r="ASW94" s="100"/>
      <c r="ASX94" s="100"/>
      <c r="ASY94" s="100"/>
      <c r="ASZ94" s="100"/>
      <c r="ATA94" s="100"/>
      <c r="ATB94" s="100"/>
      <c r="ATC94" s="100"/>
      <c r="ATD94" s="100"/>
      <c r="ATE94" s="100"/>
      <c r="ATF94" s="100"/>
      <c r="ATG94" s="100"/>
      <c r="ATH94" s="100"/>
      <c r="ATI94" s="100"/>
      <c r="ATJ94" s="100"/>
      <c r="ATK94" s="100"/>
      <c r="ATL94" s="100"/>
      <c r="ATM94" s="100"/>
      <c r="ATN94" s="100"/>
      <c r="ATO94" s="100"/>
      <c r="ATP94" s="100"/>
      <c r="ATQ94" s="100"/>
      <c r="ATR94" s="100"/>
      <c r="ATS94" s="100"/>
      <c r="ATT94" s="100"/>
      <c r="ATU94" s="100"/>
      <c r="ATV94" s="100"/>
      <c r="ATW94" s="100"/>
      <c r="ATX94" s="100"/>
      <c r="ATY94" s="100"/>
      <c r="ATZ94" s="100"/>
      <c r="AUA94" s="100"/>
      <c r="AUB94" s="100"/>
      <c r="AUC94" s="100"/>
      <c r="AUD94" s="100"/>
      <c r="AUE94" s="100"/>
      <c r="AUF94" s="100"/>
      <c r="AUG94" s="100"/>
      <c r="AUH94" s="100"/>
      <c r="AUI94" s="100"/>
      <c r="AUJ94" s="100"/>
      <c r="AUK94" s="100"/>
      <c r="AUL94" s="100"/>
      <c r="AUM94" s="100"/>
      <c r="AUN94" s="100"/>
      <c r="AUO94" s="100"/>
      <c r="AUP94" s="100"/>
      <c r="AUQ94" s="100"/>
      <c r="AUR94" s="100"/>
      <c r="AUS94" s="100"/>
      <c r="AUT94" s="100"/>
      <c r="AUU94" s="100"/>
      <c r="AUV94" s="100"/>
      <c r="AUW94" s="100"/>
      <c r="AUX94" s="100"/>
      <c r="AUY94" s="100"/>
      <c r="AUZ94" s="100"/>
      <c r="AVA94" s="100"/>
      <c r="AVB94" s="100"/>
      <c r="AVC94" s="100"/>
      <c r="AVD94" s="100"/>
      <c r="AVE94" s="100"/>
      <c r="AVF94" s="100"/>
      <c r="AVG94" s="100"/>
      <c r="AVH94" s="100"/>
      <c r="AVI94" s="100"/>
      <c r="AVJ94" s="100"/>
      <c r="AVK94" s="100"/>
      <c r="AVL94" s="100"/>
      <c r="AVM94" s="100"/>
      <c r="AVN94" s="100"/>
      <c r="AVO94" s="100"/>
      <c r="AVP94" s="100"/>
      <c r="AVQ94" s="100"/>
      <c r="AVR94" s="100"/>
      <c r="AVS94" s="100"/>
      <c r="AVT94" s="100"/>
      <c r="AVU94" s="100"/>
      <c r="AVV94" s="100"/>
      <c r="AVW94" s="100"/>
      <c r="AVX94" s="100"/>
      <c r="AVY94" s="100"/>
      <c r="AVZ94" s="100"/>
      <c r="AWA94" s="100"/>
      <c r="AWB94" s="100"/>
      <c r="AWC94" s="100"/>
      <c r="AWD94" s="100"/>
      <c r="AWE94" s="100"/>
      <c r="AWF94" s="100"/>
      <c r="AWG94" s="100"/>
      <c r="AWH94" s="100"/>
      <c r="AWI94" s="100"/>
      <c r="AWJ94" s="100"/>
      <c r="AWK94" s="100"/>
      <c r="AWL94" s="100"/>
      <c r="AWM94" s="100"/>
      <c r="AWN94" s="100"/>
      <c r="AWO94" s="100"/>
      <c r="AWP94" s="100"/>
      <c r="AWQ94" s="100"/>
      <c r="AWR94" s="100"/>
      <c r="AWS94" s="100"/>
      <c r="AWT94" s="100"/>
      <c r="AWU94" s="100"/>
      <c r="AWV94" s="100"/>
      <c r="AWW94" s="100"/>
      <c r="AWX94" s="100"/>
      <c r="AWY94" s="100"/>
      <c r="AWZ94" s="100"/>
      <c r="AXA94" s="100"/>
      <c r="AXB94" s="100"/>
      <c r="AXC94" s="100"/>
      <c r="AXD94" s="100"/>
      <c r="AXE94" s="100"/>
      <c r="AXF94" s="100"/>
      <c r="AXG94" s="100"/>
      <c r="AXH94" s="100"/>
      <c r="AXI94" s="100"/>
      <c r="AXJ94" s="100"/>
      <c r="AXK94" s="100"/>
      <c r="AXL94" s="100"/>
      <c r="AXM94" s="100"/>
      <c r="AXN94" s="100"/>
      <c r="AXO94" s="100"/>
      <c r="AXP94" s="100"/>
      <c r="AXQ94" s="100"/>
      <c r="AXR94" s="100"/>
      <c r="AXS94" s="100"/>
      <c r="AXT94" s="100"/>
      <c r="AXU94" s="100"/>
      <c r="AXV94" s="100"/>
      <c r="AXW94" s="100"/>
      <c r="AXX94" s="100"/>
      <c r="AXY94" s="100"/>
      <c r="AXZ94" s="100"/>
      <c r="AYA94" s="100"/>
      <c r="AYB94" s="100"/>
      <c r="AYC94" s="100"/>
      <c r="AYD94" s="100"/>
      <c r="AYE94" s="100"/>
      <c r="AYF94" s="100"/>
      <c r="AYG94" s="100"/>
      <c r="AYH94" s="100"/>
      <c r="AYI94" s="100"/>
      <c r="AYJ94" s="100"/>
      <c r="AYK94" s="100"/>
      <c r="AYL94" s="100"/>
      <c r="AYM94" s="100"/>
      <c r="AYN94" s="100"/>
      <c r="AYO94" s="100"/>
      <c r="AYP94" s="100"/>
      <c r="AYQ94" s="100"/>
      <c r="AYR94" s="100"/>
      <c r="AYS94" s="100"/>
      <c r="AYT94" s="100"/>
      <c r="AYU94" s="100"/>
      <c r="AYV94" s="100"/>
      <c r="AYW94" s="100"/>
      <c r="AYX94" s="100"/>
      <c r="AYY94" s="100"/>
      <c r="AYZ94" s="100"/>
      <c r="AZA94" s="100"/>
      <c r="AZB94" s="100"/>
      <c r="AZC94" s="100"/>
      <c r="AZD94" s="100"/>
      <c r="AZE94" s="100"/>
      <c r="AZF94" s="100"/>
      <c r="AZG94" s="100"/>
      <c r="AZH94" s="100"/>
      <c r="AZI94" s="100"/>
      <c r="AZJ94" s="100"/>
      <c r="AZK94" s="100"/>
      <c r="AZL94" s="100"/>
      <c r="AZM94" s="100"/>
      <c r="AZN94" s="100"/>
      <c r="AZO94" s="100"/>
      <c r="AZP94" s="100"/>
      <c r="AZQ94" s="100"/>
      <c r="AZR94" s="100"/>
      <c r="AZS94" s="100"/>
      <c r="AZT94" s="100"/>
      <c r="AZU94" s="100"/>
      <c r="AZV94" s="100"/>
      <c r="AZW94" s="100"/>
      <c r="AZX94" s="100"/>
      <c r="AZY94" s="100"/>
      <c r="AZZ94" s="100"/>
      <c r="BAA94" s="100"/>
      <c r="BAB94" s="100"/>
      <c r="BAC94" s="100"/>
      <c r="BAD94" s="100"/>
      <c r="BAE94" s="100"/>
      <c r="BAF94" s="100"/>
      <c r="BAG94" s="100"/>
      <c r="BAH94" s="100"/>
      <c r="BAI94" s="100"/>
      <c r="BAJ94" s="100"/>
      <c r="BAK94" s="100"/>
      <c r="BAL94" s="100"/>
      <c r="BAM94" s="100"/>
      <c r="BAN94" s="100"/>
      <c r="BAO94" s="100"/>
      <c r="BAP94" s="100"/>
      <c r="BAQ94" s="100"/>
      <c r="BAR94" s="100"/>
      <c r="BAS94" s="100"/>
      <c r="BAT94" s="100"/>
      <c r="BAU94" s="100"/>
      <c r="BAV94" s="100"/>
      <c r="BAW94" s="100"/>
      <c r="BAX94" s="100"/>
      <c r="BAY94" s="100"/>
      <c r="BAZ94" s="100"/>
      <c r="BBA94" s="100"/>
      <c r="BBB94" s="100"/>
      <c r="BBC94" s="100"/>
      <c r="BBD94" s="100"/>
      <c r="BBE94" s="100"/>
      <c r="BBF94" s="100"/>
      <c r="BBG94" s="100"/>
      <c r="BBH94" s="100"/>
      <c r="BBI94" s="100"/>
      <c r="BBJ94" s="100"/>
      <c r="BBK94" s="100"/>
      <c r="BBL94" s="100"/>
      <c r="BBM94" s="100"/>
      <c r="BBN94" s="100"/>
      <c r="BBO94" s="100"/>
      <c r="BBP94" s="100"/>
      <c r="BBQ94" s="100"/>
      <c r="BBR94" s="100"/>
      <c r="BBS94" s="100"/>
      <c r="BBT94" s="100"/>
      <c r="BBU94" s="100"/>
      <c r="BBV94" s="100"/>
      <c r="BBW94" s="100"/>
      <c r="BBX94" s="100"/>
      <c r="BBY94" s="100"/>
      <c r="BBZ94" s="100"/>
      <c r="BCA94" s="100"/>
      <c r="BCB94" s="100"/>
      <c r="BCC94" s="100"/>
      <c r="BCD94" s="100"/>
      <c r="BCE94" s="100"/>
      <c r="BCF94" s="100"/>
      <c r="BCG94" s="100"/>
      <c r="BCH94" s="100"/>
      <c r="BCI94" s="100"/>
      <c r="BCJ94" s="100"/>
      <c r="BCK94" s="100"/>
      <c r="BCL94" s="100"/>
      <c r="BCM94" s="100"/>
      <c r="BCN94" s="100"/>
      <c r="BCO94" s="100"/>
      <c r="BCP94" s="100"/>
      <c r="BCQ94" s="100"/>
      <c r="BCR94" s="100"/>
      <c r="BCS94" s="100"/>
      <c r="BCT94" s="100"/>
      <c r="BCU94" s="100"/>
      <c r="BCV94" s="100"/>
      <c r="BCW94" s="100"/>
      <c r="BCX94" s="100"/>
      <c r="BCY94" s="100"/>
      <c r="BCZ94" s="100"/>
      <c r="BDA94" s="100"/>
      <c r="BDB94" s="100"/>
      <c r="BDC94" s="100"/>
      <c r="BDD94" s="100"/>
      <c r="BDE94" s="100"/>
      <c r="BDF94" s="100"/>
      <c r="BDG94" s="100"/>
      <c r="BDH94" s="100"/>
      <c r="BDI94" s="100"/>
      <c r="BDJ94" s="100"/>
      <c r="BDK94" s="100"/>
      <c r="BDL94" s="100"/>
      <c r="BDM94" s="100"/>
      <c r="BDN94" s="100"/>
      <c r="BDO94" s="100"/>
      <c r="BDP94" s="100"/>
      <c r="BDQ94" s="100"/>
      <c r="BDR94" s="100"/>
      <c r="BDS94" s="100"/>
      <c r="BDT94" s="100"/>
      <c r="BDU94" s="100"/>
      <c r="BDV94" s="100"/>
      <c r="BDW94" s="100"/>
      <c r="BDX94" s="100"/>
      <c r="BDY94" s="100"/>
      <c r="BDZ94" s="100"/>
      <c r="BEA94" s="100"/>
      <c r="BEB94" s="100"/>
      <c r="BEC94" s="100"/>
      <c r="BED94" s="100"/>
      <c r="BEE94" s="100"/>
      <c r="BEF94" s="100"/>
      <c r="BEG94" s="100"/>
      <c r="BEH94" s="100"/>
      <c r="BEI94" s="100"/>
      <c r="BEJ94" s="100"/>
      <c r="BEK94" s="100"/>
      <c r="BEL94" s="100"/>
      <c r="BEM94" s="100"/>
      <c r="BEN94" s="100"/>
      <c r="BEO94" s="100"/>
      <c r="BEP94" s="100"/>
      <c r="BEQ94" s="100"/>
      <c r="BER94" s="100"/>
      <c r="BES94" s="100"/>
      <c r="BET94" s="100"/>
      <c r="BEU94" s="100"/>
      <c r="BEV94" s="100"/>
      <c r="BEW94" s="100"/>
      <c r="BEX94" s="100"/>
      <c r="BEY94" s="100"/>
      <c r="BEZ94" s="100"/>
      <c r="BFA94" s="100"/>
      <c r="BFB94" s="100"/>
      <c r="BFC94" s="100"/>
      <c r="BFD94" s="100"/>
      <c r="BFE94" s="100"/>
      <c r="BFF94" s="100"/>
      <c r="BFG94" s="100"/>
      <c r="BFH94" s="100"/>
      <c r="BFI94" s="100"/>
      <c r="BFJ94" s="100"/>
      <c r="BFK94" s="100"/>
      <c r="BFL94" s="100"/>
      <c r="BFM94" s="100"/>
      <c r="BFN94" s="100"/>
      <c r="BFO94" s="100"/>
      <c r="BFP94" s="100"/>
      <c r="BFQ94" s="100"/>
      <c r="BFR94" s="100"/>
      <c r="BFS94" s="100"/>
      <c r="BFT94" s="100"/>
      <c r="BFU94" s="100"/>
      <c r="BFV94" s="100"/>
      <c r="BFW94" s="100"/>
      <c r="BFX94" s="100"/>
      <c r="BFY94" s="100"/>
      <c r="BFZ94" s="100"/>
      <c r="BGA94" s="100"/>
      <c r="BGB94" s="100"/>
      <c r="BGC94" s="100"/>
      <c r="BGD94" s="100"/>
      <c r="BGE94" s="100"/>
      <c r="BGF94" s="100"/>
      <c r="BGG94" s="100"/>
      <c r="BGH94" s="100"/>
      <c r="BGI94" s="100"/>
      <c r="BGJ94" s="100"/>
      <c r="BGK94" s="100"/>
      <c r="BGL94" s="100"/>
      <c r="BGM94" s="100"/>
      <c r="BGN94" s="100"/>
      <c r="BGO94" s="100"/>
      <c r="BGP94" s="100"/>
      <c r="BGQ94" s="100"/>
      <c r="BGR94" s="100"/>
      <c r="BGS94" s="100"/>
      <c r="BGT94" s="100"/>
      <c r="BGU94" s="100"/>
      <c r="BGV94" s="100"/>
      <c r="BGW94" s="100"/>
      <c r="BGX94" s="100"/>
      <c r="BGY94" s="100"/>
      <c r="BGZ94" s="100"/>
      <c r="BHA94" s="100"/>
      <c r="BHB94" s="100"/>
      <c r="BHC94" s="100"/>
      <c r="BHD94" s="100"/>
      <c r="BHE94" s="100"/>
      <c r="BHF94" s="100"/>
      <c r="BHG94" s="100"/>
      <c r="BHH94" s="100"/>
      <c r="BHI94" s="100"/>
      <c r="BHJ94" s="100"/>
      <c r="BHK94" s="100"/>
      <c r="BHL94" s="100"/>
      <c r="BHM94" s="100"/>
      <c r="BHN94" s="100"/>
      <c r="BHO94" s="100"/>
      <c r="BHP94" s="100"/>
      <c r="BHQ94" s="100"/>
      <c r="BHR94" s="100"/>
      <c r="BHS94" s="100"/>
      <c r="BHT94" s="100"/>
      <c r="BHU94" s="100"/>
      <c r="BHV94" s="100"/>
      <c r="BHW94" s="100"/>
      <c r="BHX94" s="100"/>
      <c r="BHY94" s="100"/>
      <c r="BHZ94" s="100"/>
      <c r="BIA94" s="100"/>
      <c r="BIB94" s="100"/>
      <c r="BIC94" s="100"/>
      <c r="BID94" s="100"/>
      <c r="BIE94" s="100"/>
      <c r="BIF94" s="100"/>
      <c r="BIG94" s="100"/>
      <c r="BIH94" s="100"/>
      <c r="BII94" s="100"/>
      <c r="BIJ94" s="100"/>
      <c r="BIK94" s="100"/>
      <c r="BIL94" s="100"/>
      <c r="BIM94" s="100"/>
      <c r="BIN94" s="100"/>
      <c r="BIO94" s="100"/>
      <c r="BIP94" s="100"/>
      <c r="BIQ94" s="100"/>
      <c r="BIR94" s="100"/>
      <c r="BIS94" s="100"/>
      <c r="BIT94" s="100"/>
      <c r="BIU94" s="100"/>
      <c r="BIV94" s="100"/>
      <c r="BIW94" s="100"/>
      <c r="BIX94" s="100"/>
      <c r="BIY94" s="100"/>
      <c r="BIZ94" s="100"/>
      <c r="BJA94" s="100"/>
      <c r="BJB94" s="100"/>
      <c r="BJC94" s="100"/>
      <c r="BJD94" s="100"/>
      <c r="BJE94" s="100"/>
      <c r="BJF94" s="100"/>
      <c r="BJG94" s="100"/>
      <c r="BJH94" s="100"/>
      <c r="BJI94" s="100"/>
      <c r="BJJ94" s="100"/>
      <c r="BJK94" s="100"/>
      <c r="BJL94" s="100"/>
      <c r="BJM94" s="100"/>
      <c r="BJN94" s="100"/>
      <c r="BJO94" s="100"/>
      <c r="BJP94" s="100"/>
      <c r="BJQ94" s="100"/>
      <c r="BJR94" s="100"/>
      <c r="BJS94" s="100"/>
      <c r="BJT94" s="100"/>
      <c r="BJU94" s="100"/>
      <c r="BJV94" s="100"/>
      <c r="BJW94" s="100"/>
      <c r="BJX94" s="100"/>
      <c r="BJY94" s="100"/>
      <c r="BJZ94" s="100"/>
      <c r="BKA94" s="100"/>
      <c r="BKB94" s="100"/>
      <c r="BKC94" s="100"/>
      <c r="BKD94" s="100"/>
      <c r="BKE94" s="100"/>
      <c r="BKF94" s="100"/>
      <c r="BKG94" s="100"/>
      <c r="BKH94" s="100"/>
      <c r="BKI94" s="100"/>
      <c r="BKJ94" s="100"/>
      <c r="BKK94" s="100"/>
      <c r="BKL94" s="100"/>
      <c r="BKM94" s="100"/>
      <c r="BKN94" s="100"/>
      <c r="BKO94" s="100"/>
      <c r="BKP94" s="100"/>
      <c r="BKQ94" s="100"/>
      <c r="BKR94" s="100"/>
      <c r="BKS94" s="100"/>
      <c r="BKT94" s="100"/>
      <c r="BKU94" s="100"/>
      <c r="BKV94" s="100"/>
      <c r="BKW94" s="100"/>
      <c r="BKX94" s="100"/>
      <c r="BKY94" s="100"/>
      <c r="BKZ94" s="100"/>
      <c r="BLA94" s="100"/>
      <c r="BLB94" s="100"/>
      <c r="BLC94" s="100"/>
      <c r="BLD94" s="100"/>
      <c r="BLE94" s="100"/>
      <c r="BLF94" s="100"/>
      <c r="BLG94" s="100"/>
      <c r="BLH94" s="100"/>
      <c r="BLI94" s="100"/>
      <c r="BLJ94" s="100"/>
      <c r="BLK94" s="100"/>
      <c r="BLL94" s="100"/>
      <c r="BLM94" s="100"/>
      <c r="BLN94" s="100"/>
      <c r="BLO94" s="100"/>
      <c r="BLP94" s="100"/>
      <c r="BLQ94" s="100"/>
      <c r="BLR94" s="100"/>
      <c r="BLS94" s="100"/>
      <c r="BLT94" s="100"/>
      <c r="BLU94" s="100"/>
      <c r="BLV94" s="100"/>
      <c r="BLW94" s="100"/>
      <c r="BLX94" s="100"/>
      <c r="BLY94" s="100"/>
      <c r="BLZ94" s="100"/>
      <c r="BMA94" s="100"/>
      <c r="BMB94" s="100"/>
      <c r="BMC94" s="100"/>
      <c r="BMD94" s="100"/>
      <c r="BME94" s="100"/>
      <c r="BMF94" s="100"/>
      <c r="BMG94" s="100"/>
      <c r="BMH94" s="100"/>
      <c r="BMI94" s="100"/>
      <c r="BMJ94" s="100"/>
      <c r="BMK94" s="100"/>
      <c r="BML94" s="100"/>
      <c r="BMM94" s="100"/>
      <c r="BMN94" s="100"/>
      <c r="BMO94" s="100"/>
      <c r="BMP94" s="100"/>
      <c r="BMQ94" s="100"/>
      <c r="BMR94" s="100"/>
      <c r="BMS94" s="100"/>
      <c r="BMT94" s="100"/>
      <c r="BMU94" s="100"/>
      <c r="BMV94" s="100"/>
      <c r="BMW94" s="100"/>
      <c r="BMX94" s="100"/>
      <c r="BMY94" s="100"/>
      <c r="BMZ94" s="100"/>
      <c r="BNA94" s="100"/>
      <c r="BNB94" s="100"/>
      <c r="BNC94" s="100"/>
      <c r="BND94" s="100"/>
      <c r="BNE94" s="100"/>
      <c r="BNF94" s="100"/>
      <c r="BNG94" s="100"/>
      <c r="BNH94" s="100"/>
      <c r="BNI94" s="100"/>
      <c r="BNJ94" s="100"/>
      <c r="BNK94" s="100"/>
      <c r="BNL94" s="100"/>
      <c r="BNM94" s="100"/>
      <c r="BNN94" s="100"/>
      <c r="BNO94" s="100"/>
      <c r="BNP94" s="100"/>
      <c r="BNQ94" s="100"/>
      <c r="BNR94" s="100"/>
      <c r="BNS94" s="100"/>
      <c r="BNT94" s="100"/>
      <c r="BNU94" s="100"/>
      <c r="BNV94" s="100"/>
      <c r="BNW94" s="100"/>
      <c r="BNX94" s="100"/>
      <c r="BNY94" s="100"/>
      <c r="BNZ94" s="100"/>
      <c r="BOA94" s="100"/>
      <c r="BOB94" s="100"/>
      <c r="BOC94" s="100"/>
      <c r="BOD94" s="100"/>
      <c r="BOE94" s="100"/>
      <c r="BOF94" s="100"/>
      <c r="BOG94" s="100"/>
      <c r="BOH94" s="100"/>
      <c r="BOI94" s="100"/>
      <c r="BOJ94" s="100"/>
      <c r="BOK94" s="100"/>
      <c r="BOL94" s="100"/>
      <c r="BOM94" s="100"/>
      <c r="BON94" s="100"/>
      <c r="BOO94" s="100"/>
      <c r="BOP94" s="100"/>
      <c r="BOQ94" s="100"/>
      <c r="BOR94" s="100"/>
      <c r="BOS94" s="100"/>
      <c r="BOT94" s="100"/>
      <c r="BOU94" s="100"/>
      <c r="BOV94" s="100"/>
      <c r="BOW94" s="100"/>
      <c r="BOX94" s="100"/>
      <c r="BOY94" s="100"/>
      <c r="BOZ94" s="100"/>
      <c r="BPA94" s="100"/>
      <c r="BPB94" s="100"/>
      <c r="BPC94" s="100"/>
      <c r="BPD94" s="100"/>
      <c r="BPE94" s="100"/>
      <c r="BPF94" s="100"/>
      <c r="BPG94" s="100"/>
      <c r="BPH94" s="100"/>
      <c r="BPI94" s="100"/>
      <c r="BPJ94" s="100"/>
      <c r="BPK94" s="100"/>
      <c r="BPL94" s="100"/>
      <c r="BPM94" s="100"/>
      <c r="BPN94" s="100"/>
      <c r="BPO94" s="100"/>
      <c r="BPP94" s="100"/>
      <c r="BPQ94" s="100"/>
      <c r="BPR94" s="100"/>
      <c r="BPS94" s="100"/>
      <c r="BPT94" s="100"/>
      <c r="BPU94" s="100"/>
      <c r="BPV94" s="100"/>
      <c r="BPW94" s="100"/>
      <c r="BPX94" s="100"/>
      <c r="BPY94" s="100"/>
      <c r="BPZ94" s="100"/>
      <c r="BQA94" s="100"/>
      <c r="BQB94" s="100"/>
      <c r="BQC94" s="100"/>
      <c r="BQD94" s="100"/>
      <c r="BQE94" s="100"/>
      <c r="BQF94" s="100"/>
      <c r="BQG94" s="100"/>
      <c r="BQH94" s="100"/>
      <c r="BQI94" s="100"/>
      <c r="BQJ94" s="100"/>
      <c r="BQK94" s="100"/>
      <c r="BQL94" s="100"/>
      <c r="BQM94" s="100"/>
      <c r="BQN94" s="100"/>
      <c r="BQO94" s="100"/>
      <c r="BQP94" s="100"/>
      <c r="BQQ94" s="100"/>
      <c r="BQR94" s="100"/>
      <c r="BQS94" s="100"/>
      <c r="BQT94" s="100"/>
      <c r="BQU94" s="100"/>
      <c r="BQV94" s="100"/>
      <c r="BQW94" s="100"/>
      <c r="BQX94" s="100"/>
      <c r="BQY94" s="100"/>
      <c r="BQZ94" s="100"/>
      <c r="BRA94" s="100"/>
      <c r="BRB94" s="100"/>
      <c r="BRC94" s="100"/>
      <c r="BRD94" s="100"/>
      <c r="BRE94" s="100"/>
      <c r="BRF94" s="100"/>
      <c r="BRG94" s="100"/>
      <c r="BRH94" s="100"/>
      <c r="BRI94" s="100"/>
      <c r="BRJ94" s="100"/>
      <c r="BRK94" s="100"/>
      <c r="BRL94" s="100"/>
      <c r="BRM94" s="100"/>
      <c r="BRN94" s="100"/>
      <c r="BRO94" s="100"/>
      <c r="BRP94" s="100"/>
      <c r="BRQ94" s="100"/>
      <c r="BRR94" s="100"/>
      <c r="BRS94" s="100"/>
      <c r="BRT94" s="100"/>
      <c r="BRU94" s="100"/>
      <c r="BRV94" s="100"/>
      <c r="BRW94" s="100"/>
      <c r="BRX94" s="100"/>
      <c r="BRY94" s="100"/>
      <c r="BRZ94" s="100"/>
      <c r="BSA94" s="100"/>
      <c r="BSB94" s="100"/>
      <c r="BSC94" s="100"/>
      <c r="BSD94" s="100"/>
      <c r="BSE94" s="100"/>
      <c r="BSF94" s="100"/>
      <c r="BSG94" s="100"/>
      <c r="BSH94" s="100"/>
      <c r="BSI94" s="100"/>
      <c r="BSJ94" s="100"/>
      <c r="BSK94" s="100"/>
      <c r="BSL94" s="100"/>
      <c r="BSM94" s="100"/>
      <c r="BSN94" s="100"/>
      <c r="BSO94" s="100"/>
      <c r="BSP94" s="100"/>
      <c r="BSQ94" s="100"/>
      <c r="BSR94" s="100"/>
      <c r="BSS94" s="100"/>
      <c r="BST94" s="100"/>
      <c r="BSU94" s="100"/>
      <c r="BSV94" s="100"/>
      <c r="BSW94" s="100"/>
      <c r="BSX94" s="100"/>
      <c r="BSY94" s="100"/>
      <c r="BSZ94" s="100"/>
      <c r="BTA94" s="100"/>
      <c r="BTB94" s="100"/>
      <c r="BTC94" s="100"/>
      <c r="BTD94" s="100"/>
      <c r="BTE94" s="100"/>
      <c r="BTF94" s="100"/>
      <c r="BTG94" s="100"/>
      <c r="BTH94" s="100"/>
      <c r="BTI94" s="100"/>
      <c r="BTJ94" s="100"/>
      <c r="BTK94" s="100"/>
      <c r="BTL94" s="100"/>
      <c r="BTM94" s="100"/>
      <c r="BTN94" s="100"/>
      <c r="BTO94" s="100"/>
      <c r="BTP94" s="100"/>
      <c r="BTQ94" s="100"/>
      <c r="BTR94" s="100"/>
      <c r="BTS94" s="100"/>
      <c r="BTT94" s="100"/>
      <c r="BTU94" s="100"/>
      <c r="BTV94" s="100"/>
      <c r="BTW94" s="100"/>
    </row>
    <row r="95" spans="1:1895" s="3" customFormat="1" ht="11.25" customHeight="1" x14ac:dyDescent="0.2">
      <c r="A95" s="70"/>
      <c r="B95" s="68" t="s">
        <v>430</v>
      </c>
      <c r="C95" s="68" t="s">
        <v>151</v>
      </c>
      <c r="D95" s="68" t="s">
        <v>421</v>
      </c>
      <c r="E95" s="112" t="s">
        <v>21</v>
      </c>
      <c r="F95" s="68" t="s">
        <v>34</v>
      </c>
      <c r="G95" s="67">
        <v>17000</v>
      </c>
      <c r="H95" s="67">
        <v>0</v>
      </c>
      <c r="I95" s="67">
        <v>25</v>
      </c>
      <c r="J95" s="67">
        <f t="shared" si="32"/>
        <v>487.9</v>
      </c>
      <c r="K95" s="66">
        <f t="shared" si="33"/>
        <v>516.79999999999995</v>
      </c>
      <c r="L95" s="66">
        <f t="shared" si="34"/>
        <v>1205.3000000000002</v>
      </c>
      <c r="M95" s="67">
        <f t="shared" si="35"/>
        <v>1207</v>
      </c>
      <c r="N95" s="67">
        <f t="shared" si="36"/>
        <v>195.5</v>
      </c>
      <c r="O95" s="66">
        <v>6544.31</v>
      </c>
      <c r="P95" s="66">
        <f t="shared" si="37"/>
        <v>7574.01</v>
      </c>
      <c r="Q95" s="66">
        <f t="shared" si="38"/>
        <v>9425.99</v>
      </c>
    </row>
    <row r="96" spans="1:1895" s="3" customFormat="1" ht="12.75" x14ac:dyDescent="0.2">
      <c r="A96" s="106"/>
      <c r="B96" s="68" t="s">
        <v>429</v>
      </c>
      <c r="C96" s="68" t="s">
        <v>151</v>
      </c>
      <c r="D96" s="68" t="s">
        <v>150</v>
      </c>
      <c r="E96" s="112" t="s">
        <v>21</v>
      </c>
      <c r="F96" s="68" t="s">
        <v>20</v>
      </c>
      <c r="G96" s="67">
        <v>18000</v>
      </c>
      <c r="H96" s="67">
        <v>0</v>
      </c>
      <c r="I96" s="67">
        <v>25</v>
      </c>
      <c r="J96" s="67">
        <f t="shared" si="32"/>
        <v>516.6</v>
      </c>
      <c r="K96" s="66">
        <f t="shared" si="33"/>
        <v>547.20000000000005</v>
      </c>
      <c r="L96" s="66">
        <f t="shared" si="34"/>
        <v>1276.2</v>
      </c>
      <c r="M96" s="67">
        <f t="shared" si="35"/>
        <v>1277.9999999999998</v>
      </c>
      <c r="N96" s="67">
        <f t="shared" si="36"/>
        <v>207</v>
      </c>
      <c r="O96" s="66">
        <v>7943.17</v>
      </c>
      <c r="P96" s="66">
        <f t="shared" si="37"/>
        <v>9031.9700000000012</v>
      </c>
      <c r="Q96" s="66">
        <f t="shared" si="38"/>
        <v>8968.0299999999988</v>
      </c>
      <c r="R96" s="98"/>
      <c r="S96" s="98"/>
      <c r="T96" s="98"/>
      <c r="U96" s="98"/>
      <c r="V96" s="98"/>
      <c r="W96" s="98"/>
      <c r="X96" s="98"/>
      <c r="Y96" s="98"/>
      <c r="Z96" s="98"/>
      <c r="AA96" s="98"/>
      <c r="AB96" s="98"/>
      <c r="AC96" s="98"/>
      <c r="AD96" s="98"/>
      <c r="AE96" s="98"/>
      <c r="AF96" s="98"/>
      <c r="AG96" s="98"/>
      <c r="AH96" s="98"/>
      <c r="AI96" s="98"/>
      <c r="AJ96" s="98"/>
      <c r="AK96" s="98"/>
      <c r="AL96" s="98"/>
      <c r="AM96" s="98"/>
      <c r="AN96" s="98"/>
      <c r="AO96" s="98"/>
      <c r="AP96" s="98"/>
      <c r="AQ96" s="98"/>
      <c r="AR96" s="98"/>
      <c r="AS96" s="98"/>
      <c r="AT96" s="98"/>
      <c r="AU96" s="98"/>
      <c r="AV96" s="98"/>
      <c r="AW96" s="98"/>
      <c r="AX96" s="98"/>
      <c r="AY96" s="98"/>
      <c r="AZ96" s="98"/>
      <c r="BA96" s="98"/>
      <c r="BB96" s="98"/>
      <c r="BC96" s="98"/>
      <c r="BD96" s="98"/>
      <c r="BE96" s="98"/>
      <c r="BF96" s="98"/>
      <c r="BG96" s="98"/>
      <c r="BH96" s="98"/>
      <c r="BI96" s="98"/>
      <c r="BJ96" s="98"/>
      <c r="BK96" s="98"/>
      <c r="BL96" s="98"/>
      <c r="BM96" s="98"/>
      <c r="BN96" s="98"/>
      <c r="BO96" s="98"/>
      <c r="BP96" s="98"/>
      <c r="BQ96" s="98"/>
      <c r="BR96" s="98"/>
      <c r="BS96" s="98"/>
      <c r="BT96" s="98"/>
      <c r="BU96" s="98"/>
      <c r="BV96" s="98"/>
      <c r="BW96" s="98"/>
      <c r="BX96" s="98"/>
      <c r="BY96" s="98"/>
      <c r="BZ96" s="98"/>
      <c r="CA96" s="98"/>
      <c r="CB96" s="98"/>
      <c r="CC96" s="98"/>
      <c r="CD96" s="98"/>
      <c r="CE96" s="98"/>
      <c r="CF96" s="98"/>
      <c r="CG96" s="98"/>
      <c r="CH96" s="98"/>
      <c r="CI96" s="98"/>
      <c r="CJ96" s="98"/>
      <c r="CK96" s="98"/>
      <c r="CL96" s="98"/>
      <c r="CM96" s="98"/>
      <c r="CN96" s="98"/>
      <c r="CO96" s="98"/>
      <c r="CP96" s="98"/>
      <c r="CQ96" s="98"/>
      <c r="CR96" s="98"/>
      <c r="CS96" s="98"/>
      <c r="CT96" s="98"/>
      <c r="CU96" s="98"/>
      <c r="CV96" s="98"/>
      <c r="CW96" s="98"/>
      <c r="CX96" s="98"/>
      <c r="CY96" s="98"/>
      <c r="CZ96" s="98"/>
      <c r="DA96" s="98"/>
      <c r="DB96" s="98"/>
      <c r="DC96" s="98"/>
      <c r="DD96" s="98"/>
      <c r="DE96" s="98"/>
      <c r="DF96" s="98"/>
      <c r="DG96" s="98"/>
      <c r="DH96" s="98"/>
      <c r="DI96" s="98"/>
      <c r="DJ96" s="98"/>
      <c r="DK96" s="98"/>
      <c r="DL96" s="98"/>
      <c r="DM96" s="98"/>
      <c r="DN96" s="98"/>
      <c r="DO96" s="98"/>
      <c r="DP96" s="98"/>
      <c r="DQ96" s="98"/>
      <c r="DR96" s="98"/>
      <c r="DS96" s="98"/>
      <c r="DT96" s="98"/>
      <c r="DU96" s="98"/>
      <c r="DV96" s="98"/>
      <c r="DW96" s="98"/>
      <c r="DX96" s="98"/>
      <c r="DY96" s="98"/>
      <c r="DZ96" s="98"/>
      <c r="EA96" s="98"/>
      <c r="EB96" s="98"/>
      <c r="EC96" s="98"/>
      <c r="ED96" s="98"/>
      <c r="EE96" s="98"/>
      <c r="EF96" s="98"/>
      <c r="EG96" s="98"/>
      <c r="EH96" s="98"/>
      <c r="EI96" s="98"/>
      <c r="EJ96" s="98"/>
      <c r="EK96" s="98"/>
      <c r="EL96" s="98"/>
      <c r="EM96" s="98"/>
      <c r="EN96" s="98"/>
      <c r="EO96" s="98"/>
      <c r="EP96" s="98"/>
      <c r="EQ96" s="98"/>
      <c r="ER96" s="98"/>
      <c r="ES96" s="98"/>
      <c r="ET96" s="98"/>
      <c r="EU96" s="98"/>
      <c r="EV96" s="98"/>
      <c r="EW96" s="98"/>
      <c r="EX96" s="98"/>
      <c r="EY96" s="98"/>
      <c r="EZ96" s="98"/>
      <c r="FA96" s="98"/>
      <c r="FB96" s="98"/>
      <c r="FC96" s="98"/>
      <c r="FD96" s="98"/>
      <c r="FE96" s="98"/>
      <c r="FF96" s="98"/>
      <c r="FG96" s="98"/>
      <c r="FH96" s="98"/>
      <c r="FI96" s="98"/>
      <c r="FJ96" s="98"/>
      <c r="FK96" s="98"/>
      <c r="FL96" s="98"/>
      <c r="FM96" s="98"/>
      <c r="FN96" s="98"/>
      <c r="FO96" s="98"/>
      <c r="FP96" s="98"/>
      <c r="FQ96" s="98"/>
      <c r="FR96" s="98"/>
      <c r="FS96" s="98"/>
      <c r="FT96" s="98"/>
      <c r="FU96" s="98"/>
      <c r="FV96" s="98"/>
      <c r="FW96" s="98"/>
      <c r="FX96" s="98"/>
      <c r="FY96" s="98"/>
      <c r="FZ96" s="98"/>
      <c r="GA96" s="98"/>
      <c r="GB96" s="98"/>
      <c r="GC96" s="98"/>
      <c r="GD96" s="98"/>
      <c r="GE96" s="98"/>
      <c r="GF96" s="98"/>
      <c r="GG96" s="98"/>
      <c r="GH96" s="98"/>
      <c r="GI96" s="98"/>
      <c r="GJ96" s="98"/>
      <c r="GK96" s="98"/>
      <c r="GL96" s="98"/>
      <c r="GM96" s="98"/>
      <c r="GN96" s="98"/>
      <c r="GO96" s="98"/>
      <c r="GP96" s="98"/>
      <c r="GQ96" s="98"/>
      <c r="GR96" s="98"/>
      <c r="GS96" s="98"/>
      <c r="GT96" s="98"/>
      <c r="GU96" s="98"/>
      <c r="GV96" s="98"/>
      <c r="GW96" s="98"/>
      <c r="GX96" s="98"/>
      <c r="GY96" s="98"/>
      <c r="GZ96" s="98"/>
      <c r="HA96" s="98"/>
      <c r="HB96" s="98"/>
      <c r="HC96" s="98"/>
      <c r="HD96" s="98"/>
      <c r="HE96" s="98"/>
      <c r="HF96" s="98"/>
      <c r="HG96" s="98"/>
      <c r="HH96" s="98"/>
      <c r="HI96" s="98"/>
      <c r="HJ96" s="98"/>
      <c r="HK96" s="98"/>
      <c r="HL96" s="98"/>
      <c r="HM96" s="98"/>
      <c r="HN96" s="98"/>
      <c r="HO96" s="98"/>
      <c r="HP96" s="98"/>
      <c r="HQ96" s="98"/>
      <c r="HR96" s="98"/>
      <c r="HS96" s="98"/>
      <c r="HT96" s="98"/>
      <c r="HU96" s="98"/>
      <c r="HV96" s="98"/>
      <c r="HW96" s="98"/>
      <c r="HX96" s="98"/>
      <c r="HY96" s="98"/>
      <c r="HZ96" s="98"/>
      <c r="IA96" s="98"/>
      <c r="IB96" s="98"/>
      <c r="IC96" s="98"/>
      <c r="ID96" s="98"/>
      <c r="IE96" s="98"/>
      <c r="IF96" s="98"/>
      <c r="IG96" s="98"/>
      <c r="IH96" s="98"/>
      <c r="II96" s="98"/>
      <c r="IJ96" s="98"/>
      <c r="IK96" s="98"/>
      <c r="IL96" s="98"/>
      <c r="IM96" s="98"/>
      <c r="IN96" s="98"/>
      <c r="IO96" s="98"/>
      <c r="IP96" s="98"/>
      <c r="IQ96" s="98"/>
      <c r="IR96" s="98"/>
      <c r="IS96" s="98"/>
      <c r="IT96" s="98"/>
      <c r="IU96" s="98"/>
      <c r="IV96" s="98"/>
      <c r="IW96" s="98"/>
      <c r="IX96" s="98"/>
      <c r="IY96" s="98"/>
      <c r="IZ96" s="98"/>
      <c r="JA96" s="98"/>
      <c r="JB96" s="98"/>
      <c r="JC96" s="98"/>
      <c r="JD96" s="98"/>
      <c r="JE96" s="98"/>
      <c r="JF96" s="98"/>
      <c r="JG96" s="98"/>
      <c r="JH96" s="98"/>
      <c r="JI96" s="98"/>
      <c r="JJ96" s="98"/>
      <c r="JK96" s="98"/>
      <c r="JL96" s="98"/>
      <c r="JM96" s="98"/>
      <c r="JN96" s="98"/>
      <c r="JO96" s="98"/>
      <c r="JP96" s="98"/>
      <c r="JQ96" s="98"/>
      <c r="JR96" s="98"/>
      <c r="JS96" s="98"/>
      <c r="JT96" s="98"/>
      <c r="JU96" s="98"/>
      <c r="JV96" s="98"/>
      <c r="JW96" s="98"/>
      <c r="JX96" s="98"/>
      <c r="JY96" s="98"/>
      <c r="JZ96" s="98"/>
      <c r="KA96" s="98"/>
      <c r="KB96" s="98"/>
      <c r="KC96" s="98"/>
      <c r="KD96" s="98"/>
      <c r="KE96" s="98"/>
      <c r="KF96" s="98"/>
      <c r="KG96" s="98"/>
      <c r="KH96" s="98"/>
      <c r="KI96" s="98"/>
      <c r="KJ96" s="98"/>
      <c r="KK96" s="98"/>
      <c r="KL96" s="98"/>
      <c r="KM96" s="98"/>
      <c r="KN96" s="98"/>
      <c r="KO96" s="98"/>
      <c r="KP96" s="98"/>
      <c r="KQ96" s="98"/>
      <c r="KR96" s="98"/>
      <c r="KS96" s="98"/>
      <c r="KT96" s="98"/>
      <c r="KU96" s="98"/>
      <c r="KV96" s="98"/>
      <c r="KW96" s="98"/>
      <c r="KX96" s="98"/>
      <c r="KY96" s="98"/>
      <c r="KZ96" s="98"/>
      <c r="LA96" s="98"/>
      <c r="LB96" s="98"/>
      <c r="LC96" s="98"/>
      <c r="LD96" s="98"/>
      <c r="LE96" s="98"/>
      <c r="LF96" s="98"/>
      <c r="LG96" s="98"/>
      <c r="LH96" s="98"/>
      <c r="LI96" s="98"/>
      <c r="LJ96" s="98"/>
      <c r="LK96" s="98"/>
      <c r="LL96" s="98"/>
      <c r="LM96" s="98"/>
      <c r="LN96" s="98"/>
      <c r="LO96" s="98"/>
      <c r="LP96" s="98"/>
      <c r="LQ96" s="98"/>
      <c r="LR96" s="98"/>
      <c r="LS96" s="98"/>
      <c r="LT96" s="98"/>
      <c r="LU96" s="98"/>
      <c r="LV96" s="98"/>
      <c r="LW96" s="98"/>
      <c r="LX96" s="98"/>
      <c r="LY96" s="98"/>
      <c r="LZ96" s="98"/>
      <c r="MA96" s="98"/>
      <c r="MB96" s="98"/>
      <c r="MC96" s="98"/>
      <c r="MD96" s="98"/>
      <c r="ME96" s="98"/>
      <c r="MF96" s="98"/>
      <c r="MG96" s="98"/>
      <c r="MH96" s="98"/>
      <c r="MI96" s="98"/>
      <c r="MJ96" s="98"/>
      <c r="MK96" s="98"/>
      <c r="ML96" s="98"/>
      <c r="MM96" s="98"/>
      <c r="MN96" s="98"/>
      <c r="MO96" s="98"/>
      <c r="MP96" s="98"/>
      <c r="MQ96" s="98"/>
      <c r="MR96" s="98"/>
      <c r="MS96" s="98"/>
      <c r="MT96" s="98"/>
      <c r="MU96" s="98"/>
      <c r="MV96" s="98"/>
      <c r="MW96" s="98"/>
      <c r="MX96" s="98"/>
      <c r="MY96" s="98"/>
      <c r="MZ96" s="98"/>
      <c r="NA96" s="98"/>
      <c r="NB96" s="98"/>
      <c r="NC96" s="98"/>
      <c r="ND96" s="98"/>
      <c r="NE96" s="98"/>
      <c r="NF96" s="98"/>
      <c r="NG96" s="98"/>
      <c r="NH96" s="98"/>
      <c r="NI96" s="98"/>
      <c r="NJ96" s="98"/>
      <c r="NK96" s="98"/>
      <c r="NL96" s="98"/>
      <c r="NM96" s="98"/>
      <c r="NN96" s="98"/>
      <c r="NO96" s="98"/>
      <c r="NP96" s="98"/>
      <c r="NQ96" s="98"/>
      <c r="NR96" s="98"/>
      <c r="NS96" s="98"/>
      <c r="NT96" s="98"/>
      <c r="NU96" s="98"/>
      <c r="NV96" s="98"/>
      <c r="NW96" s="98"/>
      <c r="NX96" s="98"/>
      <c r="NY96" s="98"/>
      <c r="NZ96" s="98"/>
      <c r="OA96" s="98"/>
      <c r="OB96" s="98"/>
      <c r="OC96" s="98"/>
      <c r="OD96" s="98"/>
      <c r="OE96" s="98"/>
      <c r="OF96" s="98"/>
      <c r="OG96" s="98"/>
      <c r="OH96" s="98"/>
      <c r="OI96" s="98"/>
      <c r="OJ96" s="98"/>
      <c r="OK96" s="98"/>
      <c r="OL96" s="98"/>
      <c r="OM96" s="98"/>
      <c r="ON96" s="98"/>
      <c r="OO96" s="98"/>
      <c r="OP96" s="98"/>
      <c r="OQ96" s="98"/>
      <c r="OR96" s="98"/>
      <c r="OS96" s="98"/>
      <c r="OT96" s="98"/>
      <c r="OU96" s="98"/>
      <c r="OV96" s="98"/>
      <c r="OW96" s="98"/>
      <c r="OX96" s="98"/>
      <c r="OY96" s="98"/>
      <c r="OZ96" s="98"/>
      <c r="PA96" s="98"/>
      <c r="PB96" s="98"/>
      <c r="PC96" s="98"/>
      <c r="PD96" s="98"/>
      <c r="PE96" s="98"/>
      <c r="PF96" s="98"/>
      <c r="PG96" s="98"/>
      <c r="PH96" s="98"/>
      <c r="PI96" s="98"/>
      <c r="PJ96" s="98"/>
      <c r="PK96" s="98"/>
      <c r="PL96" s="98"/>
      <c r="PM96" s="98"/>
      <c r="PN96" s="98"/>
      <c r="PO96" s="98"/>
      <c r="PP96" s="98"/>
      <c r="PQ96" s="98"/>
      <c r="PR96" s="98"/>
      <c r="PS96" s="98"/>
      <c r="PT96" s="98"/>
      <c r="PU96" s="98"/>
      <c r="PV96" s="98"/>
      <c r="PW96" s="98"/>
      <c r="PX96" s="98"/>
      <c r="PY96" s="98"/>
      <c r="PZ96" s="98"/>
      <c r="QA96" s="98"/>
      <c r="QB96" s="98"/>
      <c r="QC96" s="98"/>
      <c r="QD96" s="98"/>
      <c r="QE96" s="98"/>
      <c r="QF96" s="98"/>
      <c r="QG96" s="98"/>
      <c r="QH96" s="98"/>
      <c r="QI96" s="98"/>
      <c r="QJ96" s="98"/>
      <c r="QK96" s="98"/>
      <c r="QL96" s="98"/>
      <c r="QM96" s="98"/>
      <c r="QN96" s="98"/>
      <c r="QO96" s="98"/>
      <c r="QP96" s="98"/>
      <c r="QQ96" s="98"/>
      <c r="QR96" s="98"/>
      <c r="QS96" s="98"/>
      <c r="QT96" s="98"/>
      <c r="QU96" s="98"/>
      <c r="QV96" s="98"/>
      <c r="QW96" s="98"/>
      <c r="QX96" s="98"/>
      <c r="QY96" s="98"/>
      <c r="QZ96" s="98"/>
      <c r="RA96" s="98"/>
      <c r="RB96" s="98"/>
      <c r="RC96" s="98"/>
      <c r="RD96" s="98"/>
      <c r="RE96" s="98"/>
      <c r="RF96" s="98"/>
      <c r="RG96" s="98"/>
      <c r="RH96" s="98"/>
      <c r="RI96" s="98"/>
      <c r="RJ96" s="98"/>
      <c r="RK96" s="98"/>
      <c r="RL96" s="98"/>
      <c r="RM96" s="98"/>
      <c r="RN96" s="98"/>
      <c r="RO96" s="98"/>
      <c r="RP96" s="98"/>
      <c r="RQ96" s="98"/>
      <c r="RR96" s="98"/>
      <c r="RS96" s="98"/>
      <c r="RT96" s="98"/>
      <c r="RU96" s="98"/>
      <c r="RV96" s="98"/>
      <c r="RW96" s="98"/>
      <c r="RX96" s="98"/>
      <c r="RY96" s="98"/>
      <c r="RZ96" s="98"/>
      <c r="SA96" s="98"/>
      <c r="SB96" s="98"/>
      <c r="SC96" s="98"/>
      <c r="SD96" s="98"/>
      <c r="SE96" s="98"/>
      <c r="SF96" s="98"/>
      <c r="SG96" s="98"/>
      <c r="SH96" s="98"/>
      <c r="SI96" s="98"/>
      <c r="SJ96" s="98"/>
      <c r="SK96" s="98"/>
      <c r="SL96" s="98"/>
      <c r="SM96" s="98"/>
      <c r="SN96" s="98"/>
      <c r="SO96" s="98"/>
      <c r="SP96" s="98"/>
      <c r="SQ96" s="98"/>
      <c r="SR96" s="98"/>
      <c r="SS96" s="98"/>
      <c r="ST96" s="98"/>
      <c r="SU96" s="98"/>
      <c r="SV96" s="98"/>
      <c r="SW96" s="98"/>
      <c r="SX96" s="98"/>
      <c r="SY96" s="98"/>
      <c r="SZ96" s="98"/>
      <c r="TA96" s="98"/>
      <c r="TB96" s="98"/>
      <c r="TC96" s="98"/>
      <c r="TD96" s="98"/>
      <c r="TE96" s="98"/>
      <c r="TF96" s="98"/>
      <c r="TG96" s="98"/>
      <c r="TH96" s="98"/>
      <c r="TI96" s="98"/>
      <c r="TJ96" s="98"/>
      <c r="TK96" s="98"/>
      <c r="TL96" s="98"/>
      <c r="TM96" s="98"/>
      <c r="TN96" s="98"/>
      <c r="TO96" s="98"/>
      <c r="TP96" s="98"/>
      <c r="TQ96" s="98"/>
      <c r="TR96" s="98"/>
      <c r="TS96" s="98"/>
      <c r="TT96" s="98"/>
      <c r="TU96" s="98"/>
      <c r="TV96" s="98"/>
      <c r="TW96" s="98"/>
      <c r="TX96" s="98"/>
      <c r="TY96" s="98"/>
      <c r="TZ96" s="98"/>
      <c r="UA96" s="98"/>
      <c r="UB96" s="98"/>
      <c r="UC96" s="98"/>
      <c r="UD96" s="98"/>
      <c r="UE96" s="98"/>
      <c r="UF96" s="98"/>
      <c r="UG96" s="98"/>
      <c r="UH96" s="98"/>
      <c r="UI96" s="98"/>
      <c r="UJ96" s="98"/>
      <c r="UK96" s="98"/>
      <c r="UL96" s="98"/>
      <c r="UM96" s="98"/>
      <c r="UN96" s="98"/>
      <c r="UO96" s="98"/>
      <c r="UP96" s="98"/>
      <c r="UQ96" s="98"/>
      <c r="UR96" s="98"/>
      <c r="US96" s="98"/>
      <c r="UT96" s="98"/>
      <c r="UU96" s="98"/>
      <c r="UV96" s="98"/>
      <c r="UW96" s="98"/>
      <c r="UX96" s="98"/>
      <c r="UY96" s="98"/>
      <c r="UZ96" s="98"/>
      <c r="VA96" s="98"/>
      <c r="VB96" s="98"/>
      <c r="VC96" s="98"/>
      <c r="VD96" s="98"/>
      <c r="VE96" s="98"/>
      <c r="VF96" s="98"/>
      <c r="VG96" s="98"/>
      <c r="VH96" s="98"/>
      <c r="VI96" s="98"/>
      <c r="VJ96" s="98"/>
      <c r="VK96" s="98"/>
      <c r="VL96" s="98"/>
      <c r="VM96" s="98"/>
      <c r="VN96" s="98"/>
      <c r="VO96" s="98"/>
      <c r="VP96" s="98"/>
      <c r="VQ96" s="98"/>
      <c r="VR96" s="98"/>
      <c r="VS96" s="98"/>
      <c r="VT96" s="98"/>
      <c r="VU96" s="98"/>
      <c r="VV96" s="98"/>
      <c r="VW96" s="98"/>
      <c r="VX96" s="98"/>
      <c r="VY96" s="98"/>
      <c r="VZ96" s="98"/>
      <c r="WA96" s="98"/>
      <c r="WB96" s="98"/>
      <c r="WC96" s="98"/>
      <c r="WD96" s="98"/>
      <c r="WE96" s="98"/>
      <c r="WF96" s="98"/>
      <c r="WG96" s="98"/>
      <c r="WH96" s="98"/>
      <c r="WI96" s="98"/>
      <c r="WJ96" s="98"/>
      <c r="WK96" s="98"/>
      <c r="WL96" s="98"/>
      <c r="WM96" s="98"/>
      <c r="WN96" s="98"/>
      <c r="WO96" s="98"/>
      <c r="WP96" s="98"/>
      <c r="WQ96" s="98"/>
      <c r="WR96" s="98"/>
      <c r="WS96" s="98"/>
      <c r="WT96" s="98"/>
      <c r="WU96" s="98"/>
      <c r="WV96" s="98"/>
      <c r="WW96" s="98"/>
      <c r="WX96" s="98"/>
      <c r="WY96" s="98"/>
      <c r="WZ96" s="98"/>
      <c r="XA96" s="98"/>
      <c r="XB96" s="98"/>
      <c r="XC96" s="98"/>
      <c r="XD96" s="98"/>
      <c r="XE96" s="98"/>
      <c r="XF96" s="98"/>
      <c r="XG96" s="98"/>
      <c r="XH96" s="98"/>
      <c r="XI96" s="98"/>
      <c r="XJ96" s="98"/>
      <c r="XK96" s="98"/>
      <c r="XL96" s="98"/>
      <c r="XM96" s="98"/>
      <c r="XN96" s="98"/>
      <c r="XO96" s="98"/>
      <c r="XP96" s="98"/>
      <c r="XQ96" s="98"/>
      <c r="XR96" s="98"/>
      <c r="XS96" s="98"/>
      <c r="XT96" s="98"/>
      <c r="XU96" s="98"/>
      <c r="XV96" s="98"/>
      <c r="XW96" s="98"/>
      <c r="XX96" s="98"/>
      <c r="XY96" s="98"/>
      <c r="XZ96" s="98"/>
      <c r="YA96" s="98"/>
      <c r="YB96" s="98"/>
      <c r="YC96" s="98"/>
      <c r="YD96" s="98"/>
      <c r="YE96" s="98"/>
      <c r="YF96" s="98"/>
      <c r="YG96" s="98"/>
      <c r="YH96" s="98"/>
      <c r="YI96" s="98"/>
      <c r="YJ96" s="98"/>
      <c r="YK96" s="98"/>
      <c r="YL96" s="98"/>
      <c r="YM96" s="98"/>
      <c r="YN96" s="98"/>
      <c r="YO96" s="98"/>
      <c r="YP96" s="98"/>
      <c r="YQ96" s="98"/>
      <c r="YR96" s="98"/>
      <c r="YS96" s="98"/>
      <c r="YT96" s="98"/>
      <c r="YU96" s="98"/>
      <c r="YV96" s="98"/>
      <c r="YW96" s="98"/>
      <c r="YX96" s="98"/>
      <c r="YY96" s="98"/>
      <c r="YZ96" s="98"/>
      <c r="ZA96" s="98"/>
      <c r="ZB96" s="98"/>
      <c r="ZC96" s="98"/>
      <c r="ZD96" s="98"/>
      <c r="ZE96" s="98"/>
      <c r="ZF96" s="98"/>
      <c r="ZG96" s="98"/>
      <c r="ZH96" s="98"/>
      <c r="ZI96" s="98"/>
      <c r="ZJ96" s="98"/>
      <c r="ZK96" s="98"/>
      <c r="ZL96" s="98"/>
      <c r="ZM96" s="98"/>
      <c r="ZN96" s="98"/>
      <c r="ZO96" s="98"/>
      <c r="ZP96" s="98"/>
      <c r="ZQ96" s="98"/>
      <c r="ZR96" s="98"/>
      <c r="ZS96" s="98"/>
      <c r="ZT96" s="98"/>
      <c r="ZU96" s="98"/>
      <c r="ZV96" s="98"/>
      <c r="ZW96" s="98"/>
      <c r="ZX96" s="98"/>
      <c r="ZY96" s="98"/>
      <c r="ZZ96" s="98"/>
      <c r="AAA96" s="98"/>
      <c r="AAB96" s="98"/>
      <c r="AAC96" s="98"/>
      <c r="AAD96" s="98"/>
      <c r="AAE96" s="98"/>
      <c r="AAF96" s="98"/>
      <c r="AAG96" s="98"/>
      <c r="AAH96" s="98"/>
      <c r="AAI96" s="98"/>
      <c r="AAJ96" s="98"/>
      <c r="AAK96" s="98"/>
      <c r="AAL96" s="98"/>
      <c r="AAM96" s="98"/>
      <c r="AAN96" s="98"/>
      <c r="AAO96" s="98"/>
      <c r="AAP96" s="98"/>
      <c r="AAQ96" s="98"/>
      <c r="AAR96" s="98"/>
      <c r="AAS96" s="98"/>
      <c r="AAT96" s="98"/>
      <c r="AAU96" s="98"/>
      <c r="AAV96" s="98"/>
      <c r="AAW96" s="98"/>
      <c r="AAX96" s="98"/>
      <c r="AAY96" s="98"/>
      <c r="AAZ96" s="98"/>
      <c r="ABA96" s="98"/>
      <c r="ABB96" s="98"/>
      <c r="ABC96" s="98"/>
      <c r="ABD96" s="98"/>
      <c r="ABE96" s="98"/>
      <c r="ABF96" s="98"/>
      <c r="ABG96" s="98"/>
      <c r="ABH96" s="98"/>
      <c r="ABI96" s="98"/>
      <c r="ABJ96" s="98"/>
      <c r="ABK96" s="98"/>
      <c r="ABL96" s="98"/>
      <c r="ABM96" s="98"/>
      <c r="ABN96" s="98"/>
      <c r="ABO96" s="98"/>
      <c r="ABP96" s="98"/>
      <c r="ABQ96" s="98"/>
      <c r="ABR96" s="98"/>
      <c r="ABS96" s="98"/>
      <c r="ABT96" s="98"/>
      <c r="ABU96" s="98"/>
      <c r="ABV96" s="98"/>
      <c r="ABW96" s="98"/>
      <c r="ABX96" s="98"/>
      <c r="ABY96" s="98"/>
      <c r="ABZ96" s="98"/>
      <c r="ACA96" s="98"/>
      <c r="ACB96" s="98"/>
      <c r="ACC96" s="98"/>
      <c r="ACD96" s="98"/>
      <c r="ACE96" s="98"/>
      <c r="ACF96" s="98"/>
      <c r="ACG96" s="98"/>
      <c r="ACH96" s="98"/>
      <c r="ACI96" s="98"/>
      <c r="ACJ96" s="98"/>
      <c r="ACK96" s="98"/>
      <c r="ACL96" s="98"/>
      <c r="ACM96" s="98"/>
      <c r="ACN96" s="98"/>
      <c r="ACO96" s="98"/>
      <c r="ACP96" s="98"/>
      <c r="ACQ96" s="98"/>
      <c r="ACR96" s="98"/>
      <c r="ACS96" s="98"/>
      <c r="ACT96" s="98"/>
      <c r="ACU96" s="98"/>
      <c r="ACV96" s="98"/>
      <c r="ACW96" s="98"/>
      <c r="ACX96" s="98"/>
      <c r="ACY96" s="98"/>
      <c r="ACZ96" s="98"/>
      <c r="ADA96" s="98"/>
      <c r="ADB96" s="98"/>
      <c r="ADC96" s="98"/>
      <c r="ADD96" s="98"/>
      <c r="ADE96" s="98"/>
      <c r="ADF96" s="98"/>
      <c r="ADG96" s="98"/>
      <c r="ADH96" s="98"/>
      <c r="ADI96" s="98"/>
      <c r="ADJ96" s="98"/>
      <c r="ADK96" s="98"/>
      <c r="ADL96" s="98"/>
      <c r="ADM96" s="98"/>
      <c r="ADN96" s="98"/>
      <c r="ADO96" s="98"/>
      <c r="ADP96" s="98"/>
      <c r="ADQ96" s="98"/>
      <c r="ADR96" s="98"/>
      <c r="ADS96" s="98"/>
      <c r="ADT96" s="98"/>
      <c r="ADU96" s="98"/>
      <c r="ADV96" s="98"/>
      <c r="ADW96" s="98"/>
      <c r="ADX96" s="98"/>
      <c r="ADY96" s="98"/>
      <c r="ADZ96" s="98"/>
      <c r="AEA96" s="98"/>
      <c r="AEB96" s="98"/>
      <c r="AEC96" s="98"/>
      <c r="AED96" s="98"/>
      <c r="AEE96" s="98"/>
      <c r="AEF96" s="98"/>
      <c r="AEG96" s="98"/>
      <c r="AEH96" s="98"/>
      <c r="AEI96" s="98"/>
      <c r="AEJ96" s="98"/>
      <c r="AEK96" s="98"/>
      <c r="AEL96" s="98"/>
      <c r="AEM96" s="98"/>
      <c r="AEN96" s="98"/>
      <c r="AEO96" s="98"/>
      <c r="AEP96" s="98"/>
      <c r="AEQ96" s="98"/>
      <c r="AER96" s="98"/>
      <c r="AES96" s="98"/>
      <c r="AET96" s="98"/>
      <c r="AEU96" s="98"/>
      <c r="AEV96" s="98"/>
      <c r="AEW96" s="98"/>
      <c r="AEX96" s="98"/>
      <c r="AEY96" s="98"/>
      <c r="AEZ96" s="98"/>
      <c r="AFA96" s="98"/>
      <c r="AFB96" s="98"/>
      <c r="AFC96" s="98"/>
      <c r="AFD96" s="98"/>
      <c r="AFE96" s="98"/>
      <c r="AFF96" s="98"/>
      <c r="AFG96" s="98"/>
      <c r="AFH96" s="98"/>
      <c r="AFI96" s="98"/>
      <c r="AFJ96" s="98"/>
      <c r="AFK96" s="98"/>
      <c r="AFL96" s="98"/>
      <c r="AFM96" s="98"/>
      <c r="AFN96" s="98"/>
      <c r="AFO96" s="98"/>
      <c r="AFP96" s="98"/>
      <c r="AFQ96" s="98"/>
      <c r="AFR96" s="98"/>
      <c r="AFS96" s="98"/>
      <c r="AFT96" s="98"/>
      <c r="AFU96" s="98"/>
      <c r="AFV96" s="98"/>
      <c r="AFW96" s="98"/>
      <c r="AFX96" s="98"/>
      <c r="AFY96" s="98"/>
      <c r="AFZ96" s="98"/>
      <c r="AGA96" s="98"/>
      <c r="AGB96" s="98"/>
      <c r="AGC96" s="98"/>
      <c r="AGD96" s="98"/>
      <c r="AGE96" s="98"/>
      <c r="AGF96" s="98"/>
      <c r="AGG96" s="98"/>
      <c r="AGH96" s="98"/>
      <c r="AGI96" s="98"/>
      <c r="AGJ96" s="98"/>
      <c r="AGK96" s="98"/>
      <c r="AGL96" s="98"/>
      <c r="AGM96" s="98"/>
      <c r="AGN96" s="98"/>
      <c r="AGO96" s="98"/>
      <c r="AGP96" s="98"/>
      <c r="AGQ96" s="98"/>
      <c r="AGR96" s="98"/>
      <c r="AGS96" s="98"/>
      <c r="AGT96" s="98"/>
      <c r="AGU96" s="98"/>
      <c r="AGV96" s="98"/>
      <c r="AGW96" s="98"/>
      <c r="AGX96" s="98"/>
      <c r="AGY96" s="98"/>
      <c r="AGZ96" s="98"/>
      <c r="AHA96" s="98"/>
      <c r="AHB96" s="98"/>
      <c r="AHC96" s="98"/>
      <c r="AHD96" s="98"/>
      <c r="AHE96" s="98"/>
      <c r="AHF96" s="98"/>
      <c r="AHG96" s="98"/>
      <c r="AHH96" s="98"/>
      <c r="AHI96" s="98"/>
      <c r="AHJ96" s="98"/>
      <c r="AHK96" s="98"/>
      <c r="AHL96" s="98"/>
      <c r="AHM96" s="98"/>
      <c r="AHN96" s="98"/>
      <c r="AHO96" s="98"/>
      <c r="AHP96" s="98"/>
      <c r="AHQ96" s="98"/>
      <c r="AHR96" s="98"/>
      <c r="AHS96" s="98"/>
      <c r="AHT96" s="98"/>
      <c r="AHU96" s="98"/>
      <c r="AHV96" s="98"/>
      <c r="AHW96" s="98"/>
      <c r="AHX96" s="98"/>
      <c r="AHY96" s="98"/>
      <c r="AHZ96" s="98"/>
      <c r="AIA96" s="98"/>
      <c r="AIB96" s="98"/>
      <c r="AIC96" s="98"/>
      <c r="AID96" s="98"/>
      <c r="AIE96" s="98"/>
      <c r="AIF96" s="98"/>
      <c r="AIG96" s="98"/>
      <c r="AIH96" s="98"/>
      <c r="AII96" s="98"/>
      <c r="AIJ96" s="98"/>
      <c r="AIK96" s="98"/>
      <c r="AIL96" s="98"/>
      <c r="AIM96" s="98"/>
      <c r="AIN96" s="98"/>
      <c r="AIO96" s="98"/>
      <c r="AIP96" s="98"/>
      <c r="AIQ96" s="98"/>
      <c r="AIR96" s="98"/>
      <c r="AIS96" s="98"/>
      <c r="AIT96" s="98"/>
      <c r="AIU96" s="98"/>
      <c r="AIV96" s="98"/>
      <c r="AIW96" s="98"/>
      <c r="AIX96" s="98"/>
      <c r="AIY96" s="98"/>
      <c r="AIZ96" s="98"/>
      <c r="AJA96" s="98"/>
      <c r="AJB96" s="98"/>
      <c r="AJC96" s="98"/>
      <c r="AJD96" s="98"/>
      <c r="AJE96" s="98"/>
      <c r="AJF96" s="98"/>
      <c r="AJG96" s="98"/>
      <c r="AJH96" s="98"/>
      <c r="AJI96" s="98"/>
      <c r="AJJ96" s="98"/>
      <c r="AJK96" s="98"/>
      <c r="AJL96" s="98"/>
      <c r="AJM96" s="98"/>
      <c r="AJN96" s="98"/>
      <c r="AJO96" s="98"/>
      <c r="AJP96" s="98"/>
      <c r="AJQ96" s="98"/>
      <c r="AJR96" s="98"/>
      <c r="AJS96" s="98"/>
      <c r="AJT96" s="98"/>
      <c r="AJU96" s="98"/>
      <c r="AJV96" s="98"/>
      <c r="AJW96" s="98"/>
      <c r="AJX96" s="98"/>
      <c r="AJY96" s="98"/>
      <c r="AJZ96" s="98"/>
      <c r="AKA96" s="98"/>
      <c r="AKB96" s="98"/>
      <c r="AKC96" s="98"/>
      <c r="AKD96" s="98"/>
      <c r="AKE96" s="98"/>
      <c r="AKF96" s="98"/>
      <c r="AKG96" s="98"/>
      <c r="AKH96" s="98"/>
      <c r="AKI96" s="98"/>
      <c r="AKJ96" s="98"/>
      <c r="AKK96" s="98"/>
      <c r="AKL96" s="98"/>
      <c r="AKM96" s="98"/>
      <c r="AKN96" s="98"/>
      <c r="AKO96" s="98"/>
      <c r="AKP96" s="98"/>
      <c r="AKQ96" s="98"/>
      <c r="AKR96" s="98"/>
      <c r="AKS96" s="98"/>
      <c r="AKT96" s="98"/>
      <c r="AKU96" s="98"/>
      <c r="AKV96" s="98"/>
      <c r="AKW96" s="98"/>
      <c r="AKX96" s="98"/>
      <c r="AKY96" s="98"/>
      <c r="AKZ96" s="98"/>
      <c r="ALA96" s="98"/>
      <c r="ALB96" s="98"/>
      <c r="ALC96" s="98"/>
      <c r="ALD96" s="98"/>
      <c r="ALE96" s="98"/>
      <c r="ALF96" s="98"/>
      <c r="ALG96" s="98"/>
      <c r="ALH96" s="98"/>
      <c r="ALI96" s="98"/>
      <c r="ALJ96" s="98"/>
      <c r="ALK96" s="98"/>
      <c r="ALL96" s="98"/>
      <c r="ALM96" s="98"/>
      <c r="ALN96" s="98"/>
      <c r="ALO96" s="98"/>
      <c r="ALP96" s="98"/>
      <c r="ALQ96" s="98"/>
      <c r="ALR96" s="98"/>
      <c r="ALS96" s="98"/>
      <c r="ALT96" s="98"/>
      <c r="ALU96" s="98"/>
      <c r="ALV96" s="98"/>
      <c r="ALW96" s="98"/>
      <c r="ALX96" s="98"/>
      <c r="ALY96" s="98"/>
      <c r="ALZ96" s="98"/>
      <c r="AMA96" s="98"/>
      <c r="AMB96" s="98"/>
      <c r="AMC96" s="98"/>
      <c r="AMD96" s="98"/>
      <c r="AME96" s="98"/>
      <c r="AMF96" s="98"/>
      <c r="AMG96" s="98"/>
      <c r="AMH96" s="98"/>
      <c r="AMI96" s="98"/>
      <c r="AMJ96" s="98"/>
      <c r="AMK96" s="98"/>
      <c r="AML96" s="98"/>
      <c r="AMM96" s="98"/>
      <c r="AMN96" s="98"/>
      <c r="AMO96" s="98"/>
      <c r="AMP96" s="98"/>
      <c r="AMQ96" s="98"/>
      <c r="AMR96" s="98"/>
      <c r="AMS96" s="98"/>
      <c r="AMT96" s="98"/>
      <c r="AMU96" s="98"/>
      <c r="AMV96" s="98"/>
      <c r="AMW96" s="98"/>
      <c r="AMX96" s="98"/>
      <c r="AMY96" s="98"/>
      <c r="AMZ96" s="98"/>
      <c r="ANA96" s="98"/>
      <c r="ANB96" s="98"/>
      <c r="ANC96" s="98"/>
      <c r="AND96" s="98"/>
      <c r="ANE96" s="98"/>
      <c r="ANF96" s="98"/>
      <c r="ANG96" s="98"/>
      <c r="ANH96" s="98"/>
      <c r="ANI96" s="98"/>
      <c r="ANJ96" s="98"/>
      <c r="ANK96" s="98"/>
      <c r="ANL96" s="98"/>
      <c r="ANM96" s="98"/>
      <c r="ANN96" s="98"/>
      <c r="ANO96" s="98"/>
      <c r="ANP96" s="98"/>
      <c r="ANQ96" s="98"/>
      <c r="ANR96" s="98"/>
      <c r="ANS96" s="98"/>
      <c r="ANT96" s="98"/>
      <c r="ANU96" s="98"/>
      <c r="ANV96" s="98"/>
      <c r="ANW96" s="98"/>
      <c r="ANX96" s="98"/>
      <c r="ANY96" s="98"/>
      <c r="ANZ96" s="98"/>
      <c r="AOA96" s="98"/>
      <c r="AOB96" s="98"/>
      <c r="AOC96" s="98"/>
      <c r="AOD96" s="98"/>
      <c r="AOE96" s="98"/>
      <c r="AOF96" s="98"/>
      <c r="AOG96" s="98"/>
      <c r="AOH96" s="98"/>
      <c r="AOI96" s="98"/>
      <c r="AOJ96" s="98"/>
      <c r="AOK96" s="98"/>
      <c r="AOL96" s="98"/>
      <c r="AOM96" s="98"/>
      <c r="AON96" s="98"/>
      <c r="AOO96" s="98"/>
      <c r="AOP96" s="98"/>
      <c r="AOQ96" s="98"/>
      <c r="AOR96" s="98"/>
      <c r="AOS96" s="98"/>
      <c r="AOT96" s="98"/>
      <c r="AOU96" s="98"/>
      <c r="AOV96" s="98"/>
      <c r="AOW96" s="98"/>
      <c r="AOX96" s="98"/>
      <c r="AOY96" s="98"/>
      <c r="AOZ96" s="98"/>
      <c r="APA96" s="98"/>
      <c r="APB96" s="98"/>
      <c r="APC96" s="98"/>
      <c r="APD96" s="98"/>
      <c r="APE96" s="98"/>
      <c r="APF96" s="98"/>
      <c r="APG96" s="98"/>
      <c r="APH96" s="98"/>
      <c r="API96" s="98"/>
      <c r="APJ96" s="98"/>
      <c r="APK96" s="98"/>
      <c r="APL96" s="98"/>
      <c r="APM96" s="98"/>
      <c r="APN96" s="98"/>
      <c r="APO96" s="98"/>
      <c r="APP96" s="98"/>
      <c r="APQ96" s="98"/>
      <c r="APR96" s="98"/>
      <c r="APS96" s="98"/>
      <c r="APT96" s="98"/>
      <c r="APU96" s="98"/>
      <c r="APV96" s="98"/>
      <c r="APW96" s="98"/>
      <c r="APX96" s="98"/>
      <c r="APY96" s="98"/>
      <c r="APZ96" s="98"/>
      <c r="AQA96" s="98"/>
      <c r="AQB96" s="98"/>
      <c r="AQC96" s="98"/>
      <c r="AQD96" s="98"/>
      <c r="AQE96" s="98"/>
      <c r="AQF96" s="98"/>
      <c r="AQG96" s="98"/>
      <c r="AQH96" s="98"/>
      <c r="AQI96" s="98"/>
      <c r="AQJ96" s="98"/>
      <c r="AQK96" s="98"/>
      <c r="AQL96" s="98"/>
      <c r="AQM96" s="98"/>
      <c r="AQN96" s="98"/>
      <c r="AQO96" s="98"/>
      <c r="AQP96" s="98"/>
      <c r="AQQ96" s="98"/>
      <c r="AQR96" s="98"/>
      <c r="AQS96" s="98"/>
      <c r="AQT96" s="98"/>
      <c r="AQU96" s="98"/>
      <c r="AQV96" s="98"/>
      <c r="AQW96" s="98"/>
      <c r="AQX96" s="98"/>
      <c r="AQY96" s="98"/>
      <c r="AQZ96" s="98"/>
      <c r="ARA96" s="98"/>
      <c r="ARB96" s="98"/>
      <c r="ARC96" s="98"/>
      <c r="ARD96" s="98"/>
      <c r="ARE96" s="98"/>
      <c r="ARF96" s="98"/>
      <c r="ARG96" s="98"/>
      <c r="ARH96" s="98"/>
      <c r="ARI96" s="98"/>
      <c r="ARJ96" s="98"/>
      <c r="ARK96" s="98"/>
      <c r="ARL96" s="98"/>
      <c r="ARM96" s="98"/>
      <c r="ARN96" s="98"/>
      <c r="ARO96" s="98"/>
      <c r="ARP96" s="98"/>
      <c r="ARQ96" s="98"/>
      <c r="ARR96" s="98"/>
      <c r="ARS96" s="98"/>
      <c r="ART96" s="98"/>
      <c r="ARU96" s="98"/>
      <c r="ARV96" s="98"/>
      <c r="ARW96" s="98"/>
      <c r="ARX96" s="98"/>
      <c r="ARY96" s="98"/>
      <c r="ARZ96" s="98"/>
      <c r="ASA96" s="98"/>
      <c r="ASB96" s="98"/>
      <c r="ASC96" s="98"/>
      <c r="ASD96" s="98"/>
      <c r="ASE96" s="98"/>
      <c r="ASF96" s="98"/>
      <c r="ASG96" s="98"/>
      <c r="ASH96" s="98"/>
      <c r="ASI96" s="98"/>
      <c r="ASJ96" s="98"/>
      <c r="ASK96" s="98"/>
      <c r="ASL96" s="98"/>
      <c r="ASM96" s="98"/>
      <c r="ASN96" s="98"/>
      <c r="ASO96" s="98"/>
      <c r="ASP96" s="98"/>
      <c r="ASQ96" s="98"/>
      <c r="ASR96" s="98"/>
      <c r="ASS96" s="98"/>
      <c r="AST96" s="98"/>
      <c r="ASU96" s="98"/>
      <c r="ASV96" s="98"/>
      <c r="ASW96" s="98"/>
      <c r="ASX96" s="98"/>
      <c r="ASY96" s="98"/>
      <c r="ASZ96" s="98"/>
      <c r="ATA96" s="98"/>
      <c r="ATB96" s="98"/>
      <c r="ATC96" s="98"/>
      <c r="ATD96" s="98"/>
      <c r="ATE96" s="98"/>
      <c r="ATF96" s="98"/>
      <c r="ATG96" s="98"/>
      <c r="ATH96" s="98"/>
      <c r="ATI96" s="98"/>
      <c r="ATJ96" s="98"/>
      <c r="ATK96" s="98"/>
      <c r="ATL96" s="98"/>
      <c r="ATM96" s="98"/>
      <c r="ATN96" s="98"/>
      <c r="ATO96" s="98"/>
      <c r="ATP96" s="98"/>
      <c r="ATQ96" s="98"/>
      <c r="ATR96" s="98"/>
      <c r="ATS96" s="98"/>
      <c r="ATT96" s="98"/>
      <c r="ATU96" s="98"/>
      <c r="ATV96" s="98"/>
      <c r="ATW96" s="98"/>
      <c r="ATX96" s="98"/>
      <c r="ATY96" s="98"/>
      <c r="ATZ96" s="98"/>
      <c r="AUA96" s="98"/>
      <c r="AUB96" s="98"/>
      <c r="AUC96" s="98"/>
      <c r="AUD96" s="98"/>
      <c r="AUE96" s="98"/>
      <c r="AUF96" s="98"/>
      <c r="AUG96" s="98"/>
      <c r="AUH96" s="98"/>
      <c r="AUI96" s="98"/>
      <c r="AUJ96" s="98"/>
      <c r="AUK96" s="98"/>
      <c r="AUL96" s="98"/>
      <c r="AUM96" s="98"/>
      <c r="AUN96" s="98"/>
      <c r="AUO96" s="98"/>
      <c r="AUP96" s="98"/>
      <c r="AUQ96" s="98"/>
      <c r="AUR96" s="98"/>
      <c r="AUS96" s="98"/>
      <c r="AUT96" s="98"/>
      <c r="AUU96" s="98"/>
      <c r="AUV96" s="98"/>
      <c r="AUW96" s="98"/>
      <c r="AUX96" s="98"/>
      <c r="AUY96" s="98"/>
      <c r="AUZ96" s="98"/>
      <c r="AVA96" s="98"/>
      <c r="AVB96" s="98"/>
      <c r="AVC96" s="98"/>
      <c r="AVD96" s="98"/>
      <c r="AVE96" s="98"/>
      <c r="AVF96" s="98"/>
      <c r="AVG96" s="98"/>
      <c r="AVH96" s="98"/>
      <c r="AVI96" s="98"/>
      <c r="AVJ96" s="98"/>
      <c r="AVK96" s="98"/>
      <c r="AVL96" s="98"/>
      <c r="AVM96" s="98"/>
      <c r="AVN96" s="98"/>
      <c r="AVO96" s="98"/>
      <c r="AVP96" s="98"/>
      <c r="AVQ96" s="98"/>
      <c r="AVR96" s="98"/>
      <c r="AVS96" s="98"/>
      <c r="AVT96" s="98"/>
      <c r="AVU96" s="98"/>
      <c r="AVV96" s="98"/>
      <c r="AVW96" s="98"/>
      <c r="AVX96" s="98"/>
      <c r="AVY96" s="98"/>
      <c r="AVZ96" s="98"/>
      <c r="AWA96" s="98"/>
      <c r="AWB96" s="98"/>
      <c r="AWC96" s="98"/>
      <c r="AWD96" s="98"/>
      <c r="AWE96" s="98"/>
      <c r="AWF96" s="98"/>
      <c r="AWG96" s="98"/>
      <c r="AWH96" s="98"/>
      <c r="AWI96" s="98"/>
      <c r="AWJ96" s="98"/>
      <c r="AWK96" s="98"/>
      <c r="AWL96" s="98"/>
      <c r="AWM96" s="98"/>
      <c r="AWN96" s="98"/>
      <c r="AWO96" s="98"/>
      <c r="AWP96" s="98"/>
      <c r="AWQ96" s="98"/>
      <c r="AWR96" s="98"/>
      <c r="AWS96" s="98"/>
      <c r="AWT96" s="98"/>
      <c r="AWU96" s="98"/>
      <c r="AWV96" s="98"/>
      <c r="AWW96" s="98"/>
      <c r="AWX96" s="98"/>
      <c r="AWY96" s="98"/>
      <c r="AWZ96" s="98"/>
      <c r="AXA96" s="98"/>
      <c r="AXB96" s="98"/>
      <c r="AXC96" s="98"/>
      <c r="AXD96" s="98"/>
      <c r="AXE96" s="98"/>
      <c r="AXF96" s="98"/>
      <c r="AXG96" s="98"/>
      <c r="AXH96" s="98"/>
      <c r="AXI96" s="98"/>
      <c r="AXJ96" s="98"/>
      <c r="AXK96" s="98"/>
      <c r="AXL96" s="98"/>
      <c r="AXM96" s="98"/>
      <c r="AXN96" s="98"/>
      <c r="AXO96" s="98"/>
      <c r="AXP96" s="98"/>
      <c r="AXQ96" s="98"/>
      <c r="AXR96" s="98"/>
      <c r="AXS96" s="98"/>
      <c r="AXT96" s="98"/>
      <c r="AXU96" s="98"/>
      <c r="AXV96" s="98"/>
      <c r="AXW96" s="98"/>
      <c r="AXX96" s="98"/>
      <c r="AXY96" s="98"/>
      <c r="AXZ96" s="98"/>
      <c r="AYA96" s="98"/>
      <c r="AYB96" s="98"/>
      <c r="AYC96" s="98"/>
      <c r="AYD96" s="98"/>
      <c r="AYE96" s="98"/>
      <c r="AYF96" s="98"/>
      <c r="AYG96" s="98"/>
      <c r="AYH96" s="98"/>
      <c r="AYI96" s="98"/>
      <c r="AYJ96" s="98"/>
      <c r="AYK96" s="98"/>
      <c r="AYL96" s="98"/>
      <c r="AYM96" s="98"/>
      <c r="AYN96" s="98"/>
      <c r="AYO96" s="98"/>
      <c r="AYP96" s="98"/>
      <c r="AYQ96" s="98"/>
      <c r="AYR96" s="98"/>
      <c r="AYS96" s="98"/>
      <c r="AYT96" s="98"/>
      <c r="AYU96" s="98"/>
      <c r="AYV96" s="98"/>
      <c r="AYW96" s="98"/>
      <c r="AYX96" s="98"/>
      <c r="AYY96" s="98"/>
      <c r="AYZ96" s="98"/>
      <c r="AZA96" s="98"/>
      <c r="AZB96" s="98"/>
      <c r="AZC96" s="98"/>
      <c r="AZD96" s="98"/>
      <c r="AZE96" s="98"/>
      <c r="AZF96" s="98"/>
      <c r="AZG96" s="98"/>
      <c r="AZH96" s="98"/>
      <c r="AZI96" s="98"/>
      <c r="AZJ96" s="98"/>
      <c r="AZK96" s="98"/>
      <c r="AZL96" s="98"/>
      <c r="AZM96" s="98"/>
      <c r="AZN96" s="98"/>
      <c r="AZO96" s="98"/>
      <c r="AZP96" s="98"/>
      <c r="AZQ96" s="98"/>
      <c r="AZR96" s="98"/>
      <c r="AZS96" s="98"/>
      <c r="AZT96" s="98"/>
      <c r="AZU96" s="98"/>
      <c r="AZV96" s="98"/>
      <c r="AZW96" s="98"/>
      <c r="AZX96" s="98"/>
      <c r="AZY96" s="98"/>
      <c r="AZZ96" s="98"/>
      <c r="BAA96" s="98"/>
      <c r="BAB96" s="98"/>
      <c r="BAC96" s="98"/>
      <c r="BAD96" s="98"/>
      <c r="BAE96" s="98"/>
      <c r="BAF96" s="98"/>
      <c r="BAG96" s="98"/>
      <c r="BAH96" s="98"/>
      <c r="BAI96" s="98"/>
      <c r="BAJ96" s="98"/>
      <c r="BAK96" s="98"/>
      <c r="BAL96" s="98"/>
      <c r="BAM96" s="98"/>
      <c r="BAN96" s="98"/>
      <c r="BAO96" s="98"/>
      <c r="BAP96" s="98"/>
      <c r="BAQ96" s="98"/>
      <c r="BAR96" s="98"/>
      <c r="BAS96" s="98"/>
      <c r="BAT96" s="98"/>
      <c r="BAU96" s="98"/>
      <c r="BAV96" s="98"/>
      <c r="BAW96" s="98"/>
      <c r="BAX96" s="98"/>
      <c r="BAY96" s="98"/>
      <c r="BAZ96" s="98"/>
      <c r="BBA96" s="98"/>
      <c r="BBB96" s="98"/>
      <c r="BBC96" s="98"/>
      <c r="BBD96" s="98"/>
      <c r="BBE96" s="98"/>
      <c r="BBF96" s="98"/>
      <c r="BBG96" s="98"/>
      <c r="BBH96" s="98"/>
      <c r="BBI96" s="98"/>
      <c r="BBJ96" s="98"/>
      <c r="BBK96" s="98"/>
      <c r="BBL96" s="98"/>
      <c r="BBM96" s="98"/>
      <c r="BBN96" s="98"/>
      <c r="BBO96" s="98"/>
      <c r="BBP96" s="98"/>
      <c r="BBQ96" s="98"/>
      <c r="BBR96" s="98"/>
      <c r="BBS96" s="98"/>
      <c r="BBT96" s="98"/>
      <c r="BBU96" s="98"/>
      <c r="BBV96" s="98"/>
      <c r="BBW96" s="98"/>
      <c r="BBX96" s="98"/>
      <c r="BBY96" s="98"/>
      <c r="BBZ96" s="98"/>
      <c r="BCA96" s="98"/>
      <c r="BCB96" s="98"/>
      <c r="BCC96" s="98"/>
      <c r="BCD96" s="98"/>
      <c r="BCE96" s="98"/>
      <c r="BCF96" s="98"/>
      <c r="BCG96" s="98"/>
      <c r="BCH96" s="98"/>
      <c r="BCI96" s="98"/>
      <c r="BCJ96" s="98"/>
      <c r="BCK96" s="98"/>
      <c r="BCL96" s="98"/>
      <c r="BCM96" s="98"/>
      <c r="BCN96" s="98"/>
      <c r="BCO96" s="98"/>
      <c r="BCP96" s="98"/>
      <c r="BCQ96" s="98"/>
      <c r="BCR96" s="98"/>
      <c r="BCS96" s="98"/>
      <c r="BCT96" s="98"/>
      <c r="BCU96" s="98"/>
      <c r="BCV96" s="98"/>
      <c r="BCW96" s="98"/>
      <c r="BCX96" s="98"/>
      <c r="BCY96" s="98"/>
      <c r="BCZ96" s="98"/>
      <c r="BDA96" s="98"/>
      <c r="BDB96" s="98"/>
      <c r="BDC96" s="98"/>
      <c r="BDD96" s="98"/>
      <c r="BDE96" s="98"/>
      <c r="BDF96" s="98"/>
      <c r="BDG96" s="98"/>
      <c r="BDH96" s="98"/>
      <c r="BDI96" s="98"/>
      <c r="BDJ96" s="98"/>
      <c r="BDK96" s="98"/>
      <c r="BDL96" s="98"/>
      <c r="BDM96" s="98"/>
      <c r="BDN96" s="98"/>
      <c r="BDO96" s="98"/>
      <c r="BDP96" s="98"/>
      <c r="BDQ96" s="98"/>
      <c r="BDR96" s="98"/>
      <c r="BDS96" s="98"/>
      <c r="BDT96" s="98"/>
      <c r="BDU96" s="98"/>
      <c r="BDV96" s="98"/>
      <c r="BDW96" s="98"/>
      <c r="BDX96" s="98"/>
      <c r="BDY96" s="98"/>
      <c r="BDZ96" s="98"/>
      <c r="BEA96" s="98"/>
      <c r="BEB96" s="98"/>
      <c r="BEC96" s="98"/>
      <c r="BED96" s="98"/>
      <c r="BEE96" s="98"/>
      <c r="BEF96" s="98"/>
      <c r="BEG96" s="98"/>
      <c r="BEH96" s="98"/>
      <c r="BEI96" s="98"/>
      <c r="BEJ96" s="98"/>
      <c r="BEK96" s="98"/>
      <c r="BEL96" s="98"/>
      <c r="BEM96" s="98"/>
      <c r="BEN96" s="98"/>
      <c r="BEO96" s="98"/>
      <c r="BEP96" s="98"/>
      <c r="BEQ96" s="98"/>
      <c r="BER96" s="98"/>
      <c r="BES96" s="98"/>
      <c r="BET96" s="98"/>
      <c r="BEU96" s="98"/>
      <c r="BEV96" s="98"/>
      <c r="BEW96" s="98"/>
      <c r="BEX96" s="98"/>
      <c r="BEY96" s="98"/>
      <c r="BEZ96" s="98"/>
      <c r="BFA96" s="98"/>
      <c r="BFB96" s="98"/>
      <c r="BFC96" s="98"/>
      <c r="BFD96" s="98"/>
      <c r="BFE96" s="98"/>
      <c r="BFF96" s="98"/>
      <c r="BFG96" s="98"/>
      <c r="BFH96" s="98"/>
      <c r="BFI96" s="98"/>
      <c r="BFJ96" s="98"/>
      <c r="BFK96" s="98"/>
      <c r="BFL96" s="98"/>
      <c r="BFM96" s="98"/>
      <c r="BFN96" s="98"/>
      <c r="BFO96" s="98"/>
      <c r="BFP96" s="98"/>
      <c r="BFQ96" s="98"/>
      <c r="BFR96" s="98"/>
      <c r="BFS96" s="98"/>
      <c r="BFT96" s="98"/>
      <c r="BFU96" s="98"/>
      <c r="BFV96" s="98"/>
      <c r="BFW96" s="98"/>
      <c r="BFX96" s="98"/>
      <c r="BFY96" s="98"/>
      <c r="BFZ96" s="98"/>
      <c r="BGA96" s="98"/>
      <c r="BGB96" s="98"/>
      <c r="BGC96" s="98"/>
      <c r="BGD96" s="98"/>
      <c r="BGE96" s="98"/>
      <c r="BGF96" s="98"/>
      <c r="BGG96" s="98"/>
      <c r="BGH96" s="98"/>
      <c r="BGI96" s="98"/>
      <c r="BGJ96" s="98"/>
      <c r="BGK96" s="98"/>
      <c r="BGL96" s="98"/>
      <c r="BGM96" s="98"/>
      <c r="BGN96" s="98"/>
      <c r="BGO96" s="98"/>
      <c r="BGP96" s="98"/>
      <c r="BGQ96" s="98"/>
      <c r="BGR96" s="98"/>
      <c r="BGS96" s="98"/>
      <c r="BGT96" s="98"/>
      <c r="BGU96" s="98"/>
      <c r="BGV96" s="98"/>
      <c r="BGW96" s="98"/>
      <c r="BGX96" s="98"/>
      <c r="BGY96" s="98"/>
      <c r="BGZ96" s="98"/>
      <c r="BHA96" s="98"/>
      <c r="BHB96" s="98"/>
      <c r="BHC96" s="98"/>
      <c r="BHD96" s="98"/>
      <c r="BHE96" s="98"/>
      <c r="BHF96" s="98"/>
      <c r="BHG96" s="98"/>
      <c r="BHH96" s="98"/>
      <c r="BHI96" s="98"/>
      <c r="BHJ96" s="98"/>
      <c r="BHK96" s="98"/>
      <c r="BHL96" s="98"/>
      <c r="BHM96" s="98"/>
      <c r="BHN96" s="98"/>
      <c r="BHO96" s="98"/>
      <c r="BHP96" s="98"/>
      <c r="BHQ96" s="98"/>
      <c r="BHR96" s="98"/>
      <c r="BHS96" s="98"/>
      <c r="BHT96" s="98"/>
      <c r="BHU96" s="98"/>
      <c r="BHV96" s="98"/>
      <c r="BHW96" s="98"/>
      <c r="BHX96" s="98"/>
      <c r="BHY96" s="98"/>
      <c r="BHZ96" s="98"/>
      <c r="BIA96" s="98"/>
      <c r="BIB96" s="98"/>
      <c r="BIC96" s="98"/>
      <c r="BID96" s="98"/>
      <c r="BIE96" s="98"/>
      <c r="BIF96" s="98"/>
      <c r="BIG96" s="98"/>
      <c r="BIH96" s="98"/>
      <c r="BII96" s="98"/>
      <c r="BIJ96" s="98"/>
      <c r="BIK96" s="98"/>
      <c r="BIL96" s="98"/>
      <c r="BIM96" s="98"/>
      <c r="BIN96" s="98"/>
      <c r="BIO96" s="98"/>
      <c r="BIP96" s="98"/>
      <c r="BIQ96" s="98"/>
      <c r="BIR96" s="98"/>
      <c r="BIS96" s="98"/>
      <c r="BIT96" s="98"/>
      <c r="BIU96" s="98"/>
      <c r="BIV96" s="98"/>
      <c r="BIW96" s="98"/>
      <c r="BIX96" s="98"/>
      <c r="BIY96" s="98"/>
      <c r="BIZ96" s="98"/>
      <c r="BJA96" s="98"/>
      <c r="BJB96" s="98"/>
      <c r="BJC96" s="98"/>
      <c r="BJD96" s="98"/>
      <c r="BJE96" s="98"/>
      <c r="BJF96" s="98"/>
      <c r="BJG96" s="98"/>
      <c r="BJH96" s="98"/>
      <c r="BJI96" s="98"/>
      <c r="BJJ96" s="98"/>
      <c r="BJK96" s="98"/>
      <c r="BJL96" s="98"/>
      <c r="BJM96" s="98"/>
      <c r="BJN96" s="98"/>
      <c r="BJO96" s="98"/>
      <c r="BJP96" s="98"/>
      <c r="BJQ96" s="98"/>
      <c r="BJR96" s="98"/>
      <c r="BJS96" s="98"/>
      <c r="BJT96" s="98"/>
      <c r="BJU96" s="98"/>
      <c r="BJV96" s="98"/>
      <c r="BJW96" s="98"/>
      <c r="BJX96" s="98"/>
      <c r="BJY96" s="98"/>
      <c r="BJZ96" s="98"/>
      <c r="BKA96" s="98"/>
      <c r="BKB96" s="98"/>
      <c r="BKC96" s="98"/>
      <c r="BKD96" s="98"/>
      <c r="BKE96" s="98"/>
      <c r="BKF96" s="98"/>
      <c r="BKG96" s="98"/>
      <c r="BKH96" s="98"/>
      <c r="BKI96" s="98"/>
      <c r="BKJ96" s="98"/>
      <c r="BKK96" s="98"/>
      <c r="BKL96" s="98"/>
      <c r="BKM96" s="98"/>
      <c r="BKN96" s="98"/>
      <c r="BKO96" s="98"/>
      <c r="BKP96" s="98"/>
      <c r="BKQ96" s="98"/>
      <c r="BKR96" s="98"/>
      <c r="BKS96" s="98"/>
      <c r="BKT96" s="98"/>
      <c r="BKU96" s="98"/>
      <c r="BKV96" s="98"/>
      <c r="BKW96" s="98"/>
      <c r="BKX96" s="98"/>
      <c r="BKY96" s="98"/>
      <c r="BKZ96" s="98"/>
      <c r="BLA96" s="98"/>
      <c r="BLB96" s="98"/>
      <c r="BLC96" s="98"/>
      <c r="BLD96" s="98"/>
      <c r="BLE96" s="98"/>
      <c r="BLF96" s="98"/>
      <c r="BLG96" s="98"/>
      <c r="BLH96" s="98"/>
      <c r="BLI96" s="98"/>
      <c r="BLJ96" s="98"/>
      <c r="BLK96" s="98"/>
      <c r="BLL96" s="98"/>
      <c r="BLM96" s="98"/>
      <c r="BLN96" s="98"/>
      <c r="BLO96" s="98"/>
      <c r="BLP96" s="98"/>
      <c r="BLQ96" s="98"/>
      <c r="BLR96" s="98"/>
      <c r="BLS96" s="98"/>
      <c r="BLT96" s="98"/>
      <c r="BLU96" s="98"/>
      <c r="BLV96" s="98"/>
      <c r="BLW96" s="98"/>
      <c r="BLX96" s="98"/>
      <c r="BLY96" s="98"/>
      <c r="BLZ96" s="98"/>
      <c r="BMA96" s="98"/>
      <c r="BMB96" s="98"/>
      <c r="BMC96" s="98"/>
      <c r="BMD96" s="98"/>
      <c r="BME96" s="98"/>
      <c r="BMF96" s="98"/>
      <c r="BMG96" s="98"/>
      <c r="BMH96" s="98"/>
      <c r="BMI96" s="98"/>
      <c r="BMJ96" s="98"/>
      <c r="BMK96" s="98"/>
      <c r="BML96" s="98"/>
      <c r="BMM96" s="98"/>
      <c r="BMN96" s="98"/>
      <c r="BMO96" s="98"/>
      <c r="BMP96" s="98"/>
      <c r="BMQ96" s="98"/>
      <c r="BMR96" s="98"/>
      <c r="BMS96" s="98"/>
      <c r="BMT96" s="98"/>
      <c r="BMU96" s="98"/>
      <c r="BMV96" s="98"/>
      <c r="BMW96" s="98"/>
      <c r="BMX96" s="98"/>
      <c r="BMY96" s="98"/>
      <c r="BMZ96" s="98"/>
      <c r="BNA96" s="98"/>
      <c r="BNB96" s="98"/>
      <c r="BNC96" s="98"/>
      <c r="BND96" s="98"/>
      <c r="BNE96" s="98"/>
      <c r="BNF96" s="98"/>
      <c r="BNG96" s="98"/>
      <c r="BNH96" s="98"/>
      <c r="BNI96" s="98"/>
      <c r="BNJ96" s="98"/>
      <c r="BNK96" s="98"/>
      <c r="BNL96" s="98"/>
      <c r="BNM96" s="98"/>
      <c r="BNN96" s="98"/>
      <c r="BNO96" s="98"/>
      <c r="BNP96" s="98"/>
      <c r="BNQ96" s="98"/>
      <c r="BNR96" s="98"/>
      <c r="BNS96" s="98"/>
      <c r="BNT96" s="98"/>
      <c r="BNU96" s="98"/>
      <c r="BNV96" s="98"/>
      <c r="BNW96" s="98"/>
      <c r="BNX96" s="98"/>
      <c r="BNY96" s="98"/>
      <c r="BNZ96" s="98"/>
      <c r="BOA96" s="98"/>
      <c r="BOB96" s="98"/>
      <c r="BOC96" s="98"/>
      <c r="BOD96" s="98"/>
      <c r="BOE96" s="98"/>
      <c r="BOF96" s="98"/>
      <c r="BOG96" s="98"/>
      <c r="BOH96" s="98"/>
      <c r="BOI96" s="98"/>
      <c r="BOJ96" s="98"/>
      <c r="BOK96" s="98"/>
      <c r="BOL96" s="98"/>
      <c r="BOM96" s="98"/>
      <c r="BON96" s="98"/>
      <c r="BOO96" s="98"/>
      <c r="BOP96" s="98"/>
      <c r="BOQ96" s="98"/>
      <c r="BOR96" s="98"/>
      <c r="BOS96" s="98"/>
      <c r="BOT96" s="98"/>
      <c r="BOU96" s="98"/>
      <c r="BOV96" s="98"/>
      <c r="BOW96" s="98"/>
      <c r="BOX96" s="98"/>
      <c r="BOY96" s="98"/>
      <c r="BOZ96" s="98"/>
      <c r="BPA96" s="98"/>
      <c r="BPB96" s="98"/>
      <c r="BPC96" s="98"/>
      <c r="BPD96" s="98"/>
      <c r="BPE96" s="98"/>
      <c r="BPF96" s="98"/>
      <c r="BPG96" s="98"/>
      <c r="BPH96" s="98"/>
      <c r="BPI96" s="98"/>
      <c r="BPJ96" s="98"/>
      <c r="BPK96" s="98"/>
      <c r="BPL96" s="98"/>
      <c r="BPM96" s="98"/>
      <c r="BPN96" s="98"/>
      <c r="BPO96" s="98"/>
      <c r="BPP96" s="98"/>
      <c r="BPQ96" s="98"/>
      <c r="BPR96" s="98"/>
      <c r="BPS96" s="98"/>
      <c r="BPT96" s="98"/>
      <c r="BPU96" s="98"/>
      <c r="BPV96" s="98"/>
      <c r="BPW96" s="98"/>
      <c r="BPX96" s="98"/>
      <c r="BPY96" s="98"/>
      <c r="BPZ96" s="98"/>
      <c r="BQA96" s="98"/>
      <c r="BQB96" s="98"/>
      <c r="BQC96" s="98"/>
      <c r="BQD96" s="98"/>
      <c r="BQE96" s="98"/>
      <c r="BQF96" s="98"/>
      <c r="BQG96" s="98"/>
      <c r="BQH96" s="98"/>
      <c r="BQI96" s="98"/>
      <c r="BQJ96" s="98"/>
      <c r="BQK96" s="98"/>
      <c r="BQL96" s="98"/>
      <c r="BQM96" s="98"/>
      <c r="BQN96" s="98"/>
      <c r="BQO96" s="98"/>
      <c r="BQP96" s="98"/>
      <c r="BQQ96" s="98"/>
      <c r="BQR96" s="98"/>
      <c r="BQS96" s="98"/>
      <c r="BQT96" s="98"/>
      <c r="BQU96" s="98"/>
      <c r="BQV96" s="98"/>
      <c r="BQW96" s="98"/>
      <c r="BQX96" s="98"/>
      <c r="BQY96" s="98"/>
      <c r="BQZ96" s="98"/>
      <c r="BRA96" s="98"/>
      <c r="BRB96" s="98"/>
      <c r="BRC96" s="98"/>
      <c r="BRD96" s="98"/>
      <c r="BRE96" s="98"/>
      <c r="BRF96" s="98"/>
      <c r="BRG96" s="98"/>
      <c r="BRH96" s="98"/>
      <c r="BRI96" s="98"/>
      <c r="BRJ96" s="98"/>
      <c r="BRK96" s="98"/>
      <c r="BRL96" s="98"/>
      <c r="BRM96" s="98"/>
      <c r="BRN96" s="98"/>
      <c r="BRO96" s="98"/>
      <c r="BRP96" s="98"/>
      <c r="BRQ96" s="98"/>
      <c r="BRR96" s="98"/>
      <c r="BRS96" s="98"/>
      <c r="BRT96" s="98"/>
      <c r="BRU96" s="98"/>
      <c r="BRV96" s="98"/>
      <c r="BRW96" s="98"/>
      <c r="BRX96" s="98"/>
      <c r="BRY96" s="98"/>
      <c r="BRZ96" s="98"/>
      <c r="BSA96" s="98"/>
      <c r="BSB96" s="98"/>
      <c r="BSC96" s="98"/>
      <c r="BSD96" s="98"/>
      <c r="BSE96" s="98"/>
      <c r="BSF96" s="98"/>
      <c r="BSG96" s="98"/>
      <c r="BSH96" s="98"/>
      <c r="BSI96" s="98"/>
      <c r="BSJ96" s="98"/>
      <c r="BSK96" s="98"/>
      <c r="BSL96" s="98"/>
      <c r="BSM96" s="98"/>
      <c r="BSN96" s="98"/>
      <c r="BSO96" s="98"/>
      <c r="BSP96" s="98"/>
      <c r="BSQ96" s="98"/>
      <c r="BSR96" s="98"/>
      <c r="BSS96" s="98"/>
      <c r="BST96" s="98"/>
      <c r="BSU96" s="98"/>
      <c r="BSV96" s="98"/>
      <c r="BSW96" s="98"/>
      <c r="BSX96" s="98"/>
      <c r="BSY96" s="98"/>
      <c r="BSZ96" s="98"/>
      <c r="BTA96" s="98"/>
      <c r="BTB96" s="98"/>
      <c r="BTC96" s="98"/>
      <c r="BTD96" s="98"/>
      <c r="BTE96" s="98"/>
      <c r="BTF96" s="98"/>
      <c r="BTG96" s="98"/>
      <c r="BTH96" s="98"/>
      <c r="BTI96" s="98"/>
      <c r="BTJ96" s="98"/>
      <c r="BTK96" s="98"/>
      <c r="BTL96" s="98"/>
      <c r="BTM96" s="98"/>
      <c r="BTN96" s="98"/>
      <c r="BTO96" s="98"/>
      <c r="BTP96" s="98"/>
      <c r="BTQ96" s="98"/>
      <c r="BTR96" s="98"/>
      <c r="BTS96" s="98"/>
      <c r="BTT96" s="98"/>
      <c r="BTU96" s="98"/>
      <c r="BTV96" s="98"/>
      <c r="BTW96" s="98"/>
    </row>
    <row r="97" spans="1:1895" s="3" customFormat="1" ht="12.75" x14ac:dyDescent="0.2">
      <c r="A97" s="106"/>
      <c r="B97" s="68" t="s">
        <v>428</v>
      </c>
      <c r="C97" s="68" t="s">
        <v>151</v>
      </c>
      <c r="D97" s="68" t="s">
        <v>421</v>
      </c>
      <c r="E97" s="112" t="s">
        <v>21</v>
      </c>
      <c r="F97" s="68" t="s">
        <v>34</v>
      </c>
      <c r="G97" s="67">
        <v>17000</v>
      </c>
      <c r="H97" s="67">
        <v>0</v>
      </c>
      <c r="I97" s="67">
        <v>25</v>
      </c>
      <c r="J97" s="67">
        <f t="shared" si="32"/>
        <v>487.9</v>
      </c>
      <c r="K97" s="66">
        <f t="shared" si="33"/>
        <v>516.79999999999995</v>
      </c>
      <c r="L97" s="66">
        <f t="shared" si="34"/>
        <v>1205.3000000000002</v>
      </c>
      <c r="M97" s="67">
        <f t="shared" si="35"/>
        <v>1207</v>
      </c>
      <c r="N97" s="67">
        <f t="shared" si="36"/>
        <v>195.5</v>
      </c>
      <c r="O97" s="66">
        <v>2000</v>
      </c>
      <c r="P97" s="66">
        <f t="shared" si="37"/>
        <v>3029.7</v>
      </c>
      <c r="Q97" s="66">
        <f t="shared" si="38"/>
        <v>13970.3</v>
      </c>
      <c r="R97" s="98"/>
      <c r="S97" s="98"/>
      <c r="T97" s="98"/>
      <c r="U97" s="98"/>
      <c r="V97" s="98"/>
      <c r="W97" s="98"/>
      <c r="X97" s="98"/>
      <c r="Y97" s="98"/>
      <c r="Z97" s="98"/>
      <c r="AA97" s="98"/>
      <c r="AB97" s="98"/>
      <c r="AC97" s="98"/>
      <c r="AD97" s="98"/>
      <c r="AE97" s="98"/>
      <c r="AF97" s="98"/>
      <c r="AG97" s="98"/>
      <c r="AH97" s="98"/>
      <c r="AI97" s="98"/>
      <c r="AJ97" s="98"/>
      <c r="AK97" s="98"/>
      <c r="AL97" s="98"/>
      <c r="AM97" s="98"/>
      <c r="AN97" s="98"/>
      <c r="AO97" s="98"/>
      <c r="AP97" s="98"/>
      <c r="AQ97" s="98"/>
      <c r="AR97" s="98"/>
      <c r="AS97" s="98"/>
      <c r="AT97" s="98"/>
      <c r="AU97" s="98"/>
      <c r="AV97" s="98"/>
      <c r="AW97" s="98"/>
      <c r="AX97" s="98"/>
      <c r="AY97" s="98"/>
      <c r="AZ97" s="98"/>
      <c r="BA97" s="98"/>
      <c r="BB97" s="98"/>
      <c r="BC97" s="98"/>
      <c r="BD97" s="98"/>
      <c r="BE97" s="98"/>
      <c r="BF97" s="98"/>
      <c r="BG97" s="98"/>
      <c r="BH97" s="98"/>
      <c r="BI97" s="98"/>
      <c r="BJ97" s="98"/>
      <c r="BK97" s="98"/>
      <c r="BL97" s="98"/>
      <c r="BM97" s="98"/>
      <c r="BN97" s="98"/>
      <c r="BO97" s="98"/>
      <c r="BP97" s="98"/>
      <c r="BQ97" s="98"/>
      <c r="BR97" s="98"/>
      <c r="BS97" s="98"/>
      <c r="BT97" s="98"/>
      <c r="BU97" s="98"/>
      <c r="BV97" s="98"/>
      <c r="BW97" s="98"/>
      <c r="BX97" s="98"/>
      <c r="BY97" s="98"/>
      <c r="BZ97" s="98"/>
      <c r="CA97" s="98"/>
      <c r="CB97" s="98"/>
      <c r="CC97" s="98"/>
      <c r="CD97" s="98"/>
      <c r="CE97" s="98"/>
      <c r="CF97" s="98"/>
      <c r="CG97" s="98"/>
      <c r="CH97" s="98"/>
      <c r="CI97" s="98"/>
      <c r="CJ97" s="98"/>
      <c r="CK97" s="98"/>
      <c r="CL97" s="98"/>
      <c r="CM97" s="98"/>
      <c r="CN97" s="98"/>
      <c r="CO97" s="98"/>
      <c r="CP97" s="98"/>
      <c r="CQ97" s="98"/>
      <c r="CR97" s="98"/>
      <c r="CS97" s="98"/>
      <c r="CT97" s="98"/>
      <c r="CU97" s="98"/>
      <c r="CV97" s="98"/>
      <c r="CW97" s="98"/>
      <c r="CX97" s="98"/>
      <c r="CY97" s="98"/>
      <c r="CZ97" s="98"/>
      <c r="DA97" s="98"/>
      <c r="DB97" s="98"/>
      <c r="DC97" s="98"/>
      <c r="DD97" s="98"/>
      <c r="DE97" s="98"/>
      <c r="DF97" s="98"/>
      <c r="DG97" s="98"/>
      <c r="DH97" s="98"/>
      <c r="DI97" s="98"/>
      <c r="DJ97" s="98"/>
      <c r="DK97" s="98"/>
      <c r="DL97" s="98"/>
      <c r="DM97" s="98"/>
      <c r="DN97" s="98"/>
      <c r="DO97" s="98"/>
      <c r="DP97" s="98"/>
      <c r="DQ97" s="98"/>
      <c r="DR97" s="98"/>
      <c r="DS97" s="98"/>
      <c r="DT97" s="98"/>
      <c r="DU97" s="98"/>
      <c r="DV97" s="98"/>
      <c r="DW97" s="98"/>
      <c r="DX97" s="98"/>
      <c r="DY97" s="98"/>
      <c r="DZ97" s="98"/>
      <c r="EA97" s="98"/>
      <c r="EB97" s="98"/>
      <c r="EC97" s="98"/>
      <c r="ED97" s="98"/>
      <c r="EE97" s="98"/>
      <c r="EF97" s="98"/>
      <c r="EG97" s="98"/>
      <c r="EH97" s="98"/>
      <c r="EI97" s="98"/>
      <c r="EJ97" s="98"/>
      <c r="EK97" s="98"/>
      <c r="EL97" s="98"/>
      <c r="EM97" s="98"/>
      <c r="EN97" s="98"/>
      <c r="EO97" s="98"/>
      <c r="EP97" s="98"/>
      <c r="EQ97" s="98"/>
      <c r="ER97" s="98"/>
      <c r="ES97" s="98"/>
      <c r="ET97" s="98"/>
      <c r="EU97" s="98"/>
      <c r="EV97" s="98"/>
      <c r="EW97" s="98"/>
      <c r="EX97" s="98"/>
      <c r="EY97" s="98"/>
      <c r="EZ97" s="98"/>
      <c r="FA97" s="98"/>
      <c r="FB97" s="98"/>
      <c r="FC97" s="98"/>
      <c r="FD97" s="98"/>
      <c r="FE97" s="98"/>
      <c r="FF97" s="98"/>
      <c r="FG97" s="98"/>
      <c r="FH97" s="98"/>
      <c r="FI97" s="98"/>
      <c r="FJ97" s="98"/>
      <c r="FK97" s="98"/>
      <c r="FL97" s="98"/>
      <c r="FM97" s="98"/>
      <c r="FN97" s="98"/>
      <c r="FO97" s="98"/>
      <c r="FP97" s="98"/>
      <c r="FQ97" s="98"/>
      <c r="FR97" s="98"/>
      <c r="FS97" s="98"/>
      <c r="FT97" s="98"/>
      <c r="FU97" s="98"/>
      <c r="FV97" s="98"/>
      <c r="FW97" s="98"/>
      <c r="FX97" s="98"/>
      <c r="FY97" s="98"/>
      <c r="FZ97" s="98"/>
      <c r="GA97" s="98"/>
      <c r="GB97" s="98"/>
      <c r="GC97" s="98"/>
      <c r="GD97" s="98"/>
      <c r="GE97" s="98"/>
      <c r="GF97" s="98"/>
      <c r="GG97" s="98"/>
      <c r="GH97" s="98"/>
      <c r="GI97" s="98"/>
      <c r="GJ97" s="98"/>
      <c r="GK97" s="98"/>
      <c r="GL97" s="98"/>
      <c r="GM97" s="98"/>
      <c r="GN97" s="98"/>
      <c r="GO97" s="98"/>
      <c r="GP97" s="98"/>
      <c r="GQ97" s="98"/>
      <c r="GR97" s="98"/>
      <c r="GS97" s="98"/>
      <c r="GT97" s="98"/>
      <c r="GU97" s="98"/>
      <c r="GV97" s="98"/>
      <c r="GW97" s="98"/>
      <c r="GX97" s="98"/>
      <c r="GY97" s="98"/>
      <c r="GZ97" s="98"/>
      <c r="HA97" s="98"/>
      <c r="HB97" s="98"/>
      <c r="HC97" s="98"/>
      <c r="HD97" s="98"/>
      <c r="HE97" s="98"/>
      <c r="HF97" s="98"/>
      <c r="HG97" s="98"/>
      <c r="HH97" s="98"/>
      <c r="HI97" s="98"/>
      <c r="HJ97" s="98"/>
      <c r="HK97" s="98"/>
      <c r="HL97" s="98"/>
      <c r="HM97" s="98"/>
      <c r="HN97" s="98"/>
      <c r="HO97" s="98"/>
      <c r="HP97" s="98"/>
      <c r="HQ97" s="98"/>
      <c r="HR97" s="98"/>
      <c r="HS97" s="98"/>
      <c r="HT97" s="98"/>
      <c r="HU97" s="98"/>
      <c r="HV97" s="98"/>
      <c r="HW97" s="98"/>
      <c r="HX97" s="98"/>
      <c r="HY97" s="98"/>
      <c r="HZ97" s="98"/>
      <c r="IA97" s="98"/>
      <c r="IB97" s="98"/>
      <c r="IC97" s="98"/>
      <c r="ID97" s="98"/>
      <c r="IE97" s="98"/>
      <c r="IF97" s="98"/>
      <c r="IG97" s="98"/>
      <c r="IH97" s="98"/>
      <c r="II97" s="98"/>
      <c r="IJ97" s="98"/>
      <c r="IK97" s="98"/>
      <c r="IL97" s="98"/>
      <c r="IM97" s="98"/>
      <c r="IN97" s="98"/>
      <c r="IO97" s="98"/>
      <c r="IP97" s="98"/>
      <c r="IQ97" s="98"/>
      <c r="IR97" s="98"/>
      <c r="IS97" s="98"/>
      <c r="IT97" s="98"/>
      <c r="IU97" s="98"/>
      <c r="IV97" s="98"/>
      <c r="IW97" s="98"/>
      <c r="IX97" s="98"/>
      <c r="IY97" s="98"/>
      <c r="IZ97" s="98"/>
      <c r="JA97" s="98"/>
      <c r="JB97" s="98"/>
      <c r="JC97" s="98"/>
      <c r="JD97" s="98"/>
      <c r="JE97" s="98"/>
      <c r="JF97" s="98"/>
      <c r="JG97" s="98"/>
      <c r="JH97" s="98"/>
      <c r="JI97" s="98"/>
      <c r="JJ97" s="98"/>
      <c r="JK97" s="98"/>
      <c r="JL97" s="98"/>
      <c r="JM97" s="98"/>
      <c r="JN97" s="98"/>
      <c r="JO97" s="98"/>
      <c r="JP97" s="98"/>
      <c r="JQ97" s="98"/>
      <c r="JR97" s="98"/>
      <c r="JS97" s="98"/>
      <c r="JT97" s="98"/>
      <c r="JU97" s="98"/>
      <c r="JV97" s="98"/>
      <c r="JW97" s="98"/>
      <c r="JX97" s="98"/>
      <c r="JY97" s="98"/>
      <c r="JZ97" s="98"/>
      <c r="KA97" s="98"/>
      <c r="KB97" s="98"/>
      <c r="KC97" s="98"/>
      <c r="KD97" s="98"/>
      <c r="KE97" s="98"/>
      <c r="KF97" s="98"/>
      <c r="KG97" s="98"/>
      <c r="KH97" s="98"/>
      <c r="KI97" s="98"/>
      <c r="KJ97" s="98"/>
      <c r="KK97" s="98"/>
      <c r="KL97" s="98"/>
      <c r="KM97" s="98"/>
      <c r="KN97" s="98"/>
      <c r="KO97" s="98"/>
      <c r="KP97" s="98"/>
      <c r="KQ97" s="98"/>
      <c r="KR97" s="98"/>
      <c r="KS97" s="98"/>
      <c r="KT97" s="98"/>
      <c r="KU97" s="98"/>
      <c r="KV97" s="98"/>
      <c r="KW97" s="98"/>
      <c r="KX97" s="98"/>
      <c r="KY97" s="98"/>
      <c r="KZ97" s="98"/>
      <c r="LA97" s="98"/>
      <c r="LB97" s="98"/>
      <c r="LC97" s="98"/>
      <c r="LD97" s="98"/>
      <c r="LE97" s="98"/>
      <c r="LF97" s="98"/>
      <c r="LG97" s="98"/>
      <c r="LH97" s="98"/>
      <c r="LI97" s="98"/>
      <c r="LJ97" s="98"/>
      <c r="LK97" s="98"/>
      <c r="LL97" s="98"/>
      <c r="LM97" s="98"/>
      <c r="LN97" s="98"/>
      <c r="LO97" s="98"/>
      <c r="LP97" s="98"/>
      <c r="LQ97" s="98"/>
      <c r="LR97" s="98"/>
      <c r="LS97" s="98"/>
      <c r="LT97" s="98"/>
      <c r="LU97" s="98"/>
      <c r="LV97" s="98"/>
      <c r="LW97" s="98"/>
      <c r="LX97" s="98"/>
      <c r="LY97" s="98"/>
      <c r="LZ97" s="98"/>
      <c r="MA97" s="98"/>
      <c r="MB97" s="98"/>
      <c r="MC97" s="98"/>
      <c r="MD97" s="98"/>
      <c r="ME97" s="98"/>
      <c r="MF97" s="98"/>
      <c r="MG97" s="98"/>
      <c r="MH97" s="98"/>
      <c r="MI97" s="98"/>
      <c r="MJ97" s="98"/>
      <c r="MK97" s="98"/>
      <c r="ML97" s="98"/>
      <c r="MM97" s="98"/>
      <c r="MN97" s="98"/>
      <c r="MO97" s="98"/>
      <c r="MP97" s="98"/>
      <c r="MQ97" s="98"/>
      <c r="MR97" s="98"/>
      <c r="MS97" s="98"/>
      <c r="MT97" s="98"/>
      <c r="MU97" s="98"/>
      <c r="MV97" s="98"/>
      <c r="MW97" s="98"/>
      <c r="MX97" s="98"/>
      <c r="MY97" s="98"/>
      <c r="MZ97" s="98"/>
      <c r="NA97" s="98"/>
      <c r="NB97" s="98"/>
      <c r="NC97" s="98"/>
      <c r="ND97" s="98"/>
      <c r="NE97" s="98"/>
      <c r="NF97" s="98"/>
      <c r="NG97" s="98"/>
      <c r="NH97" s="98"/>
      <c r="NI97" s="98"/>
      <c r="NJ97" s="98"/>
      <c r="NK97" s="98"/>
      <c r="NL97" s="98"/>
      <c r="NM97" s="98"/>
      <c r="NN97" s="98"/>
      <c r="NO97" s="98"/>
      <c r="NP97" s="98"/>
      <c r="NQ97" s="98"/>
      <c r="NR97" s="98"/>
      <c r="NS97" s="98"/>
      <c r="NT97" s="98"/>
      <c r="NU97" s="98"/>
      <c r="NV97" s="98"/>
      <c r="NW97" s="98"/>
      <c r="NX97" s="98"/>
      <c r="NY97" s="98"/>
      <c r="NZ97" s="98"/>
      <c r="OA97" s="98"/>
      <c r="OB97" s="98"/>
      <c r="OC97" s="98"/>
      <c r="OD97" s="98"/>
      <c r="OE97" s="98"/>
      <c r="OF97" s="98"/>
      <c r="OG97" s="98"/>
      <c r="OH97" s="98"/>
      <c r="OI97" s="98"/>
      <c r="OJ97" s="98"/>
      <c r="OK97" s="98"/>
      <c r="OL97" s="98"/>
      <c r="OM97" s="98"/>
      <c r="ON97" s="98"/>
      <c r="OO97" s="98"/>
      <c r="OP97" s="98"/>
      <c r="OQ97" s="98"/>
      <c r="OR97" s="98"/>
      <c r="OS97" s="98"/>
      <c r="OT97" s="98"/>
      <c r="OU97" s="98"/>
      <c r="OV97" s="98"/>
      <c r="OW97" s="98"/>
      <c r="OX97" s="98"/>
      <c r="OY97" s="98"/>
      <c r="OZ97" s="98"/>
      <c r="PA97" s="98"/>
      <c r="PB97" s="98"/>
      <c r="PC97" s="98"/>
      <c r="PD97" s="98"/>
      <c r="PE97" s="98"/>
      <c r="PF97" s="98"/>
      <c r="PG97" s="98"/>
      <c r="PH97" s="98"/>
      <c r="PI97" s="98"/>
      <c r="PJ97" s="98"/>
      <c r="PK97" s="98"/>
      <c r="PL97" s="98"/>
      <c r="PM97" s="98"/>
      <c r="PN97" s="98"/>
      <c r="PO97" s="98"/>
      <c r="PP97" s="98"/>
      <c r="PQ97" s="98"/>
      <c r="PR97" s="98"/>
      <c r="PS97" s="98"/>
      <c r="PT97" s="98"/>
      <c r="PU97" s="98"/>
      <c r="PV97" s="98"/>
      <c r="PW97" s="98"/>
      <c r="PX97" s="98"/>
      <c r="PY97" s="98"/>
      <c r="PZ97" s="98"/>
      <c r="QA97" s="98"/>
      <c r="QB97" s="98"/>
      <c r="QC97" s="98"/>
      <c r="QD97" s="98"/>
      <c r="QE97" s="98"/>
      <c r="QF97" s="98"/>
      <c r="QG97" s="98"/>
      <c r="QH97" s="98"/>
      <c r="QI97" s="98"/>
      <c r="QJ97" s="98"/>
      <c r="QK97" s="98"/>
      <c r="QL97" s="98"/>
      <c r="QM97" s="98"/>
      <c r="QN97" s="98"/>
      <c r="QO97" s="98"/>
      <c r="QP97" s="98"/>
      <c r="QQ97" s="98"/>
      <c r="QR97" s="98"/>
      <c r="QS97" s="98"/>
      <c r="QT97" s="98"/>
      <c r="QU97" s="98"/>
      <c r="QV97" s="98"/>
      <c r="QW97" s="98"/>
      <c r="QX97" s="98"/>
      <c r="QY97" s="98"/>
      <c r="QZ97" s="98"/>
      <c r="RA97" s="98"/>
      <c r="RB97" s="98"/>
      <c r="RC97" s="98"/>
      <c r="RD97" s="98"/>
      <c r="RE97" s="98"/>
      <c r="RF97" s="98"/>
      <c r="RG97" s="98"/>
      <c r="RH97" s="98"/>
      <c r="RI97" s="98"/>
      <c r="RJ97" s="98"/>
      <c r="RK97" s="98"/>
      <c r="RL97" s="98"/>
      <c r="RM97" s="98"/>
      <c r="RN97" s="98"/>
      <c r="RO97" s="98"/>
      <c r="RP97" s="98"/>
      <c r="RQ97" s="98"/>
      <c r="RR97" s="98"/>
      <c r="RS97" s="98"/>
      <c r="RT97" s="98"/>
      <c r="RU97" s="98"/>
      <c r="RV97" s="98"/>
      <c r="RW97" s="98"/>
      <c r="RX97" s="98"/>
      <c r="RY97" s="98"/>
      <c r="RZ97" s="98"/>
      <c r="SA97" s="98"/>
      <c r="SB97" s="98"/>
      <c r="SC97" s="98"/>
      <c r="SD97" s="98"/>
      <c r="SE97" s="98"/>
      <c r="SF97" s="98"/>
      <c r="SG97" s="98"/>
      <c r="SH97" s="98"/>
      <c r="SI97" s="98"/>
      <c r="SJ97" s="98"/>
      <c r="SK97" s="98"/>
      <c r="SL97" s="98"/>
      <c r="SM97" s="98"/>
      <c r="SN97" s="98"/>
      <c r="SO97" s="98"/>
      <c r="SP97" s="98"/>
      <c r="SQ97" s="98"/>
      <c r="SR97" s="98"/>
      <c r="SS97" s="98"/>
      <c r="ST97" s="98"/>
      <c r="SU97" s="98"/>
      <c r="SV97" s="98"/>
      <c r="SW97" s="98"/>
      <c r="SX97" s="98"/>
      <c r="SY97" s="98"/>
      <c r="SZ97" s="98"/>
      <c r="TA97" s="98"/>
      <c r="TB97" s="98"/>
      <c r="TC97" s="98"/>
      <c r="TD97" s="98"/>
      <c r="TE97" s="98"/>
      <c r="TF97" s="98"/>
      <c r="TG97" s="98"/>
      <c r="TH97" s="98"/>
      <c r="TI97" s="98"/>
      <c r="TJ97" s="98"/>
      <c r="TK97" s="98"/>
      <c r="TL97" s="98"/>
      <c r="TM97" s="98"/>
      <c r="TN97" s="98"/>
      <c r="TO97" s="98"/>
      <c r="TP97" s="98"/>
      <c r="TQ97" s="98"/>
      <c r="TR97" s="98"/>
      <c r="TS97" s="98"/>
      <c r="TT97" s="98"/>
      <c r="TU97" s="98"/>
      <c r="TV97" s="98"/>
      <c r="TW97" s="98"/>
      <c r="TX97" s="98"/>
      <c r="TY97" s="98"/>
      <c r="TZ97" s="98"/>
      <c r="UA97" s="98"/>
      <c r="UB97" s="98"/>
      <c r="UC97" s="98"/>
      <c r="UD97" s="98"/>
      <c r="UE97" s="98"/>
      <c r="UF97" s="98"/>
      <c r="UG97" s="98"/>
      <c r="UH97" s="98"/>
      <c r="UI97" s="98"/>
      <c r="UJ97" s="98"/>
      <c r="UK97" s="98"/>
      <c r="UL97" s="98"/>
      <c r="UM97" s="98"/>
      <c r="UN97" s="98"/>
      <c r="UO97" s="98"/>
      <c r="UP97" s="98"/>
      <c r="UQ97" s="98"/>
      <c r="UR97" s="98"/>
      <c r="US97" s="98"/>
      <c r="UT97" s="98"/>
      <c r="UU97" s="98"/>
      <c r="UV97" s="98"/>
      <c r="UW97" s="98"/>
      <c r="UX97" s="98"/>
      <c r="UY97" s="98"/>
      <c r="UZ97" s="98"/>
      <c r="VA97" s="98"/>
      <c r="VB97" s="98"/>
      <c r="VC97" s="98"/>
      <c r="VD97" s="98"/>
      <c r="VE97" s="98"/>
      <c r="VF97" s="98"/>
      <c r="VG97" s="98"/>
      <c r="VH97" s="98"/>
      <c r="VI97" s="98"/>
      <c r="VJ97" s="98"/>
      <c r="VK97" s="98"/>
      <c r="VL97" s="98"/>
      <c r="VM97" s="98"/>
      <c r="VN97" s="98"/>
      <c r="VO97" s="98"/>
      <c r="VP97" s="98"/>
      <c r="VQ97" s="98"/>
      <c r="VR97" s="98"/>
      <c r="VS97" s="98"/>
      <c r="VT97" s="98"/>
      <c r="VU97" s="98"/>
      <c r="VV97" s="98"/>
      <c r="VW97" s="98"/>
      <c r="VX97" s="98"/>
      <c r="VY97" s="98"/>
      <c r="VZ97" s="98"/>
      <c r="WA97" s="98"/>
      <c r="WB97" s="98"/>
      <c r="WC97" s="98"/>
      <c r="WD97" s="98"/>
      <c r="WE97" s="98"/>
      <c r="WF97" s="98"/>
      <c r="WG97" s="98"/>
      <c r="WH97" s="98"/>
      <c r="WI97" s="98"/>
      <c r="WJ97" s="98"/>
      <c r="WK97" s="98"/>
      <c r="WL97" s="98"/>
      <c r="WM97" s="98"/>
      <c r="WN97" s="98"/>
      <c r="WO97" s="98"/>
      <c r="WP97" s="98"/>
      <c r="WQ97" s="98"/>
      <c r="WR97" s="98"/>
      <c r="WS97" s="98"/>
      <c r="WT97" s="98"/>
      <c r="WU97" s="98"/>
      <c r="WV97" s="98"/>
      <c r="WW97" s="98"/>
      <c r="WX97" s="98"/>
      <c r="WY97" s="98"/>
      <c r="WZ97" s="98"/>
      <c r="XA97" s="98"/>
      <c r="XB97" s="98"/>
      <c r="XC97" s="98"/>
      <c r="XD97" s="98"/>
      <c r="XE97" s="98"/>
      <c r="XF97" s="98"/>
      <c r="XG97" s="98"/>
      <c r="XH97" s="98"/>
      <c r="XI97" s="98"/>
      <c r="XJ97" s="98"/>
      <c r="XK97" s="98"/>
      <c r="XL97" s="98"/>
      <c r="XM97" s="98"/>
      <c r="XN97" s="98"/>
      <c r="XO97" s="98"/>
      <c r="XP97" s="98"/>
      <c r="XQ97" s="98"/>
      <c r="XR97" s="98"/>
      <c r="XS97" s="98"/>
      <c r="XT97" s="98"/>
      <c r="XU97" s="98"/>
      <c r="XV97" s="98"/>
      <c r="XW97" s="98"/>
      <c r="XX97" s="98"/>
      <c r="XY97" s="98"/>
      <c r="XZ97" s="98"/>
      <c r="YA97" s="98"/>
      <c r="YB97" s="98"/>
      <c r="YC97" s="98"/>
      <c r="YD97" s="98"/>
      <c r="YE97" s="98"/>
      <c r="YF97" s="98"/>
      <c r="YG97" s="98"/>
      <c r="YH97" s="98"/>
      <c r="YI97" s="98"/>
      <c r="YJ97" s="98"/>
      <c r="YK97" s="98"/>
      <c r="YL97" s="98"/>
      <c r="YM97" s="98"/>
      <c r="YN97" s="98"/>
      <c r="YO97" s="98"/>
      <c r="YP97" s="98"/>
      <c r="YQ97" s="98"/>
      <c r="YR97" s="98"/>
      <c r="YS97" s="98"/>
      <c r="YT97" s="98"/>
      <c r="YU97" s="98"/>
      <c r="YV97" s="98"/>
      <c r="YW97" s="98"/>
      <c r="YX97" s="98"/>
      <c r="YY97" s="98"/>
      <c r="YZ97" s="98"/>
      <c r="ZA97" s="98"/>
      <c r="ZB97" s="98"/>
      <c r="ZC97" s="98"/>
      <c r="ZD97" s="98"/>
      <c r="ZE97" s="98"/>
      <c r="ZF97" s="98"/>
      <c r="ZG97" s="98"/>
      <c r="ZH97" s="98"/>
      <c r="ZI97" s="98"/>
      <c r="ZJ97" s="98"/>
      <c r="ZK97" s="98"/>
      <c r="ZL97" s="98"/>
      <c r="ZM97" s="98"/>
      <c r="ZN97" s="98"/>
      <c r="ZO97" s="98"/>
      <c r="ZP97" s="98"/>
      <c r="ZQ97" s="98"/>
      <c r="ZR97" s="98"/>
      <c r="ZS97" s="98"/>
      <c r="ZT97" s="98"/>
      <c r="ZU97" s="98"/>
      <c r="ZV97" s="98"/>
      <c r="ZW97" s="98"/>
      <c r="ZX97" s="98"/>
      <c r="ZY97" s="98"/>
      <c r="ZZ97" s="98"/>
      <c r="AAA97" s="98"/>
      <c r="AAB97" s="98"/>
      <c r="AAC97" s="98"/>
      <c r="AAD97" s="98"/>
      <c r="AAE97" s="98"/>
      <c r="AAF97" s="98"/>
      <c r="AAG97" s="98"/>
      <c r="AAH97" s="98"/>
      <c r="AAI97" s="98"/>
      <c r="AAJ97" s="98"/>
      <c r="AAK97" s="98"/>
      <c r="AAL97" s="98"/>
      <c r="AAM97" s="98"/>
      <c r="AAN97" s="98"/>
      <c r="AAO97" s="98"/>
      <c r="AAP97" s="98"/>
      <c r="AAQ97" s="98"/>
      <c r="AAR97" s="98"/>
      <c r="AAS97" s="98"/>
      <c r="AAT97" s="98"/>
      <c r="AAU97" s="98"/>
      <c r="AAV97" s="98"/>
      <c r="AAW97" s="98"/>
      <c r="AAX97" s="98"/>
      <c r="AAY97" s="98"/>
      <c r="AAZ97" s="98"/>
      <c r="ABA97" s="98"/>
      <c r="ABB97" s="98"/>
      <c r="ABC97" s="98"/>
      <c r="ABD97" s="98"/>
      <c r="ABE97" s="98"/>
      <c r="ABF97" s="98"/>
      <c r="ABG97" s="98"/>
      <c r="ABH97" s="98"/>
      <c r="ABI97" s="98"/>
      <c r="ABJ97" s="98"/>
      <c r="ABK97" s="98"/>
      <c r="ABL97" s="98"/>
      <c r="ABM97" s="98"/>
      <c r="ABN97" s="98"/>
      <c r="ABO97" s="98"/>
      <c r="ABP97" s="98"/>
      <c r="ABQ97" s="98"/>
      <c r="ABR97" s="98"/>
      <c r="ABS97" s="98"/>
      <c r="ABT97" s="98"/>
      <c r="ABU97" s="98"/>
      <c r="ABV97" s="98"/>
      <c r="ABW97" s="98"/>
      <c r="ABX97" s="98"/>
      <c r="ABY97" s="98"/>
      <c r="ABZ97" s="98"/>
      <c r="ACA97" s="98"/>
      <c r="ACB97" s="98"/>
      <c r="ACC97" s="98"/>
      <c r="ACD97" s="98"/>
      <c r="ACE97" s="98"/>
      <c r="ACF97" s="98"/>
      <c r="ACG97" s="98"/>
      <c r="ACH97" s="98"/>
      <c r="ACI97" s="98"/>
      <c r="ACJ97" s="98"/>
      <c r="ACK97" s="98"/>
      <c r="ACL97" s="98"/>
      <c r="ACM97" s="98"/>
      <c r="ACN97" s="98"/>
      <c r="ACO97" s="98"/>
      <c r="ACP97" s="98"/>
      <c r="ACQ97" s="98"/>
      <c r="ACR97" s="98"/>
      <c r="ACS97" s="98"/>
      <c r="ACT97" s="98"/>
      <c r="ACU97" s="98"/>
      <c r="ACV97" s="98"/>
      <c r="ACW97" s="98"/>
      <c r="ACX97" s="98"/>
      <c r="ACY97" s="98"/>
      <c r="ACZ97" s="98"/>
      <c r="ADA97" s="98"/>
      <c r="ADB97" s="98"/>
      <c r="ADC97" s="98"/>
      <c r="ADD97" s="98"/>
      <c r="ADE97" s="98"/>
      <c r="ADF97" s="98"/>
      <c r="ADG97" s="98"/>
      <c r="ADH97" s="98"/>
      <c r="ADI97" s="98"/>
      <c r="ADJ97" s="98"/>
      <c r="ADK97" s="98"/>
      <c r="ADL97" s="98"/>
      <c r="ADM97" s="98"/>
      <c r="ADN97" s="98"/>
      <c r="ADO97" s="98"/>
      <c r="ADP97" s="98"/>
      <c r="ADQ97" s="98"/>
      <c r="ADR97" s="98"/>
      <c r="ADS97" s="98"/>
      <c r="ADT97" s="98"/>
      <c r="ADU97" s="98"/>
      <c r="ADV97" s="98"/>
      <c r="ADW97" s="98"/>
      <c r="ADX97" s="98"/>
      <c r="ADY97" s="98"/>
      <c r="ADZ97" s="98"/>
      <c r="AEA97" s="98"/>
      <c r="AEB97" s="98"/>
      <c r="AEC97" s="98"/>
      <c r="AED97" s="98"/>
      <c r="AEE97" s="98"/>
      <c r="AEF97" s="98"/>
      <c r="AEG97" s="98"/>
      <c r="AEH97" s="98"/>
      <c r="AEI97" s="98"/>
      <c r="AEJ97" s="98"/>
      <c r="AEK97" s="98"/>
      <c r="AEL97" s="98"/>
      <c r="AEM97" s="98"/>
      <c r="AEN97" s="98"/>
      <c r="AEO97" s="98"/>
      <c r="AEP97" s="98"/>
      <c r="AEQ97" s="98"/>
      <c r="AER97" s="98"/>
      <c r="AES97" s="98"/>
      <c r="AET97" s="98"/>
      <c r="AEU97" s="98"/>
      <c r="AEV97" s="98"/>
      <c r="AEW97" s="98"/>
      <c r="AEX97" s="98"/>
      <c r="AEY97" s="98"/>
      <c r="AEZ97" s="98"/>
      <c r="AFA97" s="98"/>
      <c r="AFB97" s="98"/>
      <c r="AFC97" s="98"/>
      <c r="AFD97" s="98"/>
      <c r="AFE97" s="98"/>
      <c r="AFF97" s="98"/>
      <c r="AFG97" s="98"/>
      <c r="AFH97" s="98"/>
      <c r="AFI97" s="98"/>
      <c r="AFJ97" s="98"/>
      <c r="AFK97" s="98"/>
      <c r="AFL97" s="98"/>
      <c r="AFM97" s="98"/>
      <c r="AFN97" s="98"/>
      <c r="AFO97" s="98"/>
      <c r="AFP97" s="98"/>
      <c r="AFQ97" s="98"/>
      <c r="AFR97" s="98"/>
      <c r="AFS97" s="98"/>
      <c r="AFT97" s="98"/>
      <c r="AFU97" s="98"/>
      <c r="AFV97" s="98"/>
      <c r="AFW97" s="98"/>
      <c r="AFX97" s="98"/>
      <c r="AFY97" s="98"/>
      <c r="AFZ97" s="98"/>
      <c r="AGA97" s="98"/>
      <c r="AGB97" s="98"/>
      <c r="AGC97" s="98"/>
      <c r="AGD97" s="98"/>
      <c r="AGE97" s="98"/>
      <c r="AGF97" s="98"/>
      <c r="AGG97" s="98"/>
      <c r="AGH97" s="98"/>
      <c r="AGI97" s="98"/>
      <c r="AGJ97" s="98"/>
      <c r="AGK97" s="98"/>
      <c r="AGL97" s="98"/>
      <c r="AGM97" s="98"/>
      <c r="AGN97" s="98"/>
      <c r="AGO97" s="98"/>
      <c r="AGP97" s="98"/>
      <c r="AGQ97" s="98"/>
      <c r="AGR97" s="98"/>
      <c r="AGS97" s="98"/>
      <c r="AGT97" s="98"/>
      <c r="AGU97" s="98"/>
      <c r="AGV97" s="98"/>
      <c r="AGW97" s="98"/>
      <c r="AGX97" s="98"/>
      <c r="AGY97" s="98"/>
      <c r="AGZ97" s="98"/>
      <c r="AHA97" s="98"/>
      <c r="AHB97" s="98"/>
      <c r="AHC97" s="98"/>
      <c r="AHD97" s="98"/>
      <c r="AHE97" s="98"/>
      <c r="AHF97" s="98"/>
      <c r="AHG97" s="98"/>
      <c r="AHH97" s="98"/>
      <c r="AHI97" s="98"/>
      <c r="AHJ97" s="98"/>
      <c r="AHK97" s="98"/>
      <c r="AHL97" s="98"/>
      <c r="AHM97" s="98"/>
      <c r="AHN97" s="98"/>
      <c r="AHO97" s="98"/>
      <c r="AHP97" s="98"/>
      <c r="AHQ97" s="98"/>
      <c r="AHR97" s="98"/>
      <c r="AHS97" s="98"/>
      <c r="AHT97" s="98"/>
      <c r="AHU97" s="98"/>
      <c r="AHV97" s="98"/>
      <c r="AHW97" s="98"/>
      <c r="AHX97" s="98"/>
      <c r="AHY97" s="98"/>
      <c r="AHZ97" s="98"/>
      <c r="AIA97" s="98"/>
      <c r="AIB97" s="98"/>
      <c r="AIC97" s="98"/>
      <c r="AID97" s="98"/>
      <c r="AIE97" s="98"/>
      <c r="AIF97" s="98"/>
      <c r="AIG97" s="98"/>
      <c r="AIH97" s="98"/>
      <c r="AII97" s="98"/>
      <c r="AIJ97" s="98"/>
      <c r="AIK97" s="98"/>
      <c r="AIL97" s="98"/>
      <c r="AIM97" s="98"/>
      <c r="AIN97" s="98"/>
      <c r="AIO97" s="98"/>
      <c r="AIP97" s="98"/>
      <c r="AIQ97" s="98"/>
      <c r="AIR97" s="98"/>
      <c r="AIS97" s="98"/>
      <c r="AIT97" s="98"/>
      <c r="AIU97" s="98"/>
      <c r="AIV97" s="98"/>
      <c r="AIW97" s="98"/>
      <c r="AIX97" s="98"/>
      <c r="AIY97" s="98"/>
      <c r="AIZ97" s="98"/>
      <c r="AJA97" s="98"/>
      <c r="AJB97" s="98"/>
      <c r="AJC97" s="98"/>
      <c r="AJD97" s="98"/>
      <c r="AJE97" s="98"/>
      <c r="AJF97" s="98"/>
      <c r="AJG97" s="98"/>
      <c r="AJH97" s="98"/>
      <c r="AJI97" s="98"/>
      <c r="AJJ97" s="98"/>
      <c r="AJK97" s="98"/>
      <c r="AJL97" s="98"/>
      <c r="AJM97" s="98"/>
      <c r="AJN97" s="98"/>
      <c r="AJO97" s="98"/>
      <c r="AJP97" s="98"/>
      <c r="AJQ97" s="98"/>
      <c r="AJR97" s="98"/>
      <c r="AJS97" s="98"/>
      <c r="AJT97" s="98"/>
      <c r="AJU97" s="98"/>
      <c r="AJV97" s="98"/>
      <c r="AJW97" s="98"/>
      <c r="AJX97" s="98"/>
      <c r="AJY97" s="98"/>
      <c r="AJZ97" s="98"/>
      <c r="AKA97" s="98"/>
      <c r="AKB97" s="98"/>
      <c r="AKC97" s="98"/>
      <c r="AKD97" s="98"/>
      <c r="AKE97" s="98"/>
      <c r="AKF97" s="98"/>
      <c r="AKG97" s="98"/>
      <c r="AKH97" s="98"/>
      <c r="AKI97" s="98"/>
      <c r="AKJ97" s="98"/>
      <c r="AKK97" s="98"/>
      <c r="AKL97" s="98"/>
      <c r="AKM97" s="98"/>
      <c r="AKN97" s="98"/>
      <c r="AKO97" s="98"/>
      <c r="AKP97" s="98"/>
      <c r="AKQ97" s="98"/>
      <c r="AKR97" s="98"/>
      <c r="AKS97" s="98"/>
      <c r="AKT97" s="98"/>
      <c r="AKU97" s="98"/>
      <c r="AKV97" s="98"/>
      <c r="AKW97" s="98"/>
      <c r="AKX97" s="98"/>
      <c r="AKY97" s="98"/>
      <c r="AKZ97" s="98"/>
      <c r="ALA97" s="98"/>
      <c r="ALB97" s="98"/>
      <c r="ALC97" s="98"/>
      <c r="ALD97" s="98"/>
      <c r="ALE97" s="98"/>
      <c r="ALF97" s="98"/>
      <c r="ALG97" s="98"/>
      <c r="ALH97" s="98"/>
      <c r="ALI97" s="98"/>
      <c r="ALJ97" s="98"/>
      <c r="ALK97" s="98"/>
      <c r="ALL97" s="98"/>
      <c r="ALM97" s="98"/>
      <c r="ALN97" s="98"/>
      <c r="ALO97" s="98"/>
      <c r="ALP97" s="98"/>
      <c r="ALQ97" s="98"/>
      <c r="ALR97" s="98"/>
      <c r="ALS97" s="98"/>
      <c r="ALT97" s="98"/>
      <c r="ALU97" s="98"/>
      <c r="ALV97" s="98"/>
      <c r="ALW97" s="98"/>
      <c r="ALX97" s="98"/>
      <c r="ALY97" s="98"/>
      <c r="ALZ97" s="98"/>
      <c r="AMA97" s="98"/>
      <c r="AMB97" s="98"/>
      <c r="AMC97" s="98"/>
      <c r="AMD97" s="98"/>
      <c r="AME97" s="98"/>
      <c r="AMF97" s="98"/>
      <c r="AMG97" s="98"/>
      <c r="AMH97" s="98"/>
      <c r="AMI97" s="98"/>
      <c r="AMJ97" s="98"/>
      <c r="AMK97" s="98"/>
      <c r="AML97" s="98"/>
      <c r="AMM97" s="98"/>
      <c r="AMN97" s="98"/>
      <c r="AMO97" s="98"/>
      <c r="AMP97" s="98"/>
      <c r="AMQ97" s="98"/>
      <c r="AMR97" s="98"/>
      <c r="AMS97" s="98"/>
      <c r="AMT97" s="98"/>
      <c r="AMU97" s="98"/>
      <c r="AMV97" s="98"/>
      <c r="AMW97" s="98"/>
      <c r="AMX97" s="98"/>
      <c r="AMY97" s="98"/>
      <c r="AMZ97" s="98"/>
      <c r="ANA97" s="98"/>
      <c r="ANB97" s="98"/>
      <c r="ANC97" s="98"/>
      <c r="AND97" s="98"/>
      <c r="ANE97" s="98"/>
      <c r="ANF97" s="98"/>
      <c r="ANG97" s="98"/>
      <c r="ANH97" s="98"/>
      <c r="ANI97" s="98"/>
      <c r="ANJ97" s="98"/>
      <c r="ANK97" s="98"/>
      <c r="ANL97" s="98"/>
      <c r="ANM97" s="98"/>
      <c r="ANN97" s="98"/>
      <c r="ANO97" s="98"/>
      <c r="ANP97" s="98"/>
      <c r="ANQ97" s="98"/>
      <c r="ANR97" s="98"/>
      <c r="ANS97" s="98"/>
      <c r="ANT97" s="98"/>
      <c r="ANU97" s="98"/>
      <c r="ANV97" s="98"/>
      <c r="ANW97" s="98"/>
      <c r="ANX97" s="98"/>
      <c r="ANY97" s="98"/>
      <c r="ANZ97" s="98"/>
      <c r="AOA97" s="98"/>
      <c r="AOB97" s="98"/>
      <c r="AOC97" s="98"/>
      <c r="AOD97" s="98"/>
      <c r="AOE97" s="98"/>
      <c r="AOF97" s="98"/>
      <c r="AOG97" s="98"/>
      <c r="AOH97" s="98"/>
      <c r="AOI97" s="98"/>
      <c r="AOJ97" s="98"/>
      <c r="AOK97" s="98"/>
      <c r="AOL97" s="98"/>
      <c r="AOM97" s="98"/>
      <c r="AON97" s="98"/>
      <c r="AOO97" s="98"/>
      <c r="AOP97" s="98"/>
      <c r="AOQ97" s="98"/>
      <c r="AOR97" s="98"/>
      <c r="AOS97" s="98"/>
      <c r="AOT97" s="98"/>
      <c r="AOU97" s="98"/>
      <c r="AOV97" s="98"/>
      <c r="AOW97" s="98"/>
      <c r="AOX97" s="98"/>
      <c r="AOY97" s="98"/>
      <c r="AOZ97" s="98"/>
      <c r="APA97" s="98"/>
      <c r="APB97" s="98"/>
      <c r="APC97" s="98"/>
      <c r="APD97" s="98"/>
      <c r="APE97" s="98"/>
      <c r="APF97" s="98"/>
      <c r="APG97" s="98"/>
      <c r="APH97" s="98"/>
      <c r="API97" s="98"/>
      <c r="APJ97" s="98"/>
      <c r="APK97" s="98"/>
      <c r="APL97" s="98"/>
      <c r="APM97" s="98"/>
      <c r="APN97" s="98"/>
      <c r="APO97" s="98"/>
      <c r="APP97" s="98"/>
      <c r="APQ97" s="98"/>
      <c r="APR97" s="98"/>
      <c r="APS97" s="98"/>
      <c r="APT97" s="98"/>
      <c r="APU97" s="98"/>
      <c r="APV97" s="98"/>
      <c r="APW97" s="98"/>
      <c r="APX97" s="98"/>
      <c r="APY97" s="98"/>
      <c r="APZ97" s="98"/>
      <c r="AQA97" s="98"/>
      <c r="AQB97" s="98"/>
      <c r="AQC97" s="98"/>
      <c r="AQD97" s="98"/>
      <c r="AQE97" s="98"/>
      <c r="AQF97" s="98"/>
      <c r="AQG97" s="98"/>
      <c r="AQH97" s="98"/>
      <c r="AQI97" s="98"/>
      <c r="AQJ97" s="98"/>
      <c r="AQK97" s="98"/>
      <c r="AQL97" s="98"/>
      <c r="AQM97" s="98"/>
      <c r="AQN97" s="98"/>
      <c r="AQO97" s="98"/>
      <c r="AQP97" s="98"/>
      <c r="AQQ97" s="98"/>
      <c r="AQR97" s="98"/>
      <c r="AQS97" s="98"/>
      <c r="AQT97" s="98"/>
      <c r="AQU97" s="98"/>
      <c r="AQV97" s="98"/>
      <c r="AQW97" s="98"/>
      <c r="AQX97" s="98"/>
      <c r="AQY97" s="98"/>
      <c r="AQZ97" s="98"/>
      <c r="ARA97" s="98"/>
      <c r="ARB97" s="98"/>
      <c r="ARC97" s="98"/>
      <c r="ARD97" s="98"/>
      <c r="ARE97" s="98"/>
      <c r="ARF97" s="98"/>
      <c r="ARG97" s="98"/>
      <c r="ARH97" s="98"/>
      <c r="ARI97" s="98"/>
      <c r="ARJ97" s="98"/>
      <c r="ARK97" s="98"/>
      <c r="ARL97" s="98"/>
      <c r="ARM97" s="98"/>
      <c r="ARN97" s="98"/>
      <c r="ARO97" s="98"/>
      <c r="ARP97" s="98"/>
      <c r="ARQ97" s="98"/>
      <c r="ARR97" s="98"/>
      <c r="ARS97" s="98"/>
      <c r="ART97" s="98"/>
      <c r="ARU97" s="98"/>
      <c r="ARV97" s="98"/>
      <c r="ARW97" s="98"/>
      <c r="ARX97" s="98"/>
      <c r="ARY97" s="98"/>
      <c r="ARZ97" s="98"/>
      <c r="ASA97" s="98"/>
      <c r="ASB97" s="98"/>
      <c r="ASC97" s="98"/>
      <c r="ASD97" s="98"/>
      <c r="ASE97" s="98"/>
      <c r="ASF97" s="98"/>
      <c r="ASG97" s="98"/>
      <c r="ASH97" s="98"/>
      <c r="ASI97" s="98"/>
      <c r="ASJ97" s="98"/>
      <c r="ASK97" s="98"/>
      <c r="ASL97" s="98"/>
      <c r="ASM97" s="98"/>
      <c r="ASN97" s="98"/>
      <c r="ASO97" s="98"/>
      <c r="ASP97" s="98"/>
      <c r="ASQ97" s="98"/>
      <c r="ASR97" s="98"/>
      <c r="ASS97" s="98"/>
      <c r="AST97" s="98"/>
      <c r="ASU97" s="98"/>
      <c r="ASV97" s="98"/>
      <c r="ASW97" s="98"/>
      <c r="ASX97" s="98"/>
      <c r="ASY97" s="98"/>
      <c r="ASZ97" s="98"/>
      <c r="ATA97" s="98"/>
      <c r="ATB97" s="98"/>
      <c r="ATC97" s="98"/>
      <c r="ATD97" s="98"/>
      <c r="ATE97" s="98"/>
      <c r="ATF97" s="98"/>
      <c r="ATG97" s="98"/>
      <c r="ATH97" s="98"/>
      <c r="ATI97" s="98"/>
      <c r="ATJ97" s="98"/>
      <c r="ATK97" s="98"/>
      <c r="ATL97" s="98"/>
      <c r="ATM97" s="98"/>
      <c r="ATN97" s="98"/>
      <c r="ATO97" s="98"/>
      <c r="ATP97" s="98"/>
      <c r="ATQ97" s="98"/>
      <c r="ATR97" s="98"/>
      <c r="ATS97" s="98"/>
      <c r="ATT97" s="98"/>
      <c r="ATU97" s="98"/>
      <c r="ATV97" s="98"/>
      <c r="ATW97" s="98"/>
      <c r="ATX97" s="98"/>
      <c r="ATY97" s="98"/>
      <c r="ATZ97" s="98"/>
      <c r="AUA97" s="98"/>
      <c r="AUB97" s="98"/>
      <c r="AUC97" s="98"/>
      <c r="AUD97" s="98"/>
      <c r="AUE97" s="98"/>
      <c r="AUF97" s="98"/>
      <c r="AUG97" s="98"/>
      <c r="AUH97" s="98"/>
      <c r="AUI97" s="98"/>
      <c r="AUJ97" s="98"/>
      <c r="AUK97" s="98"/>
      <c r="AUL97" s="98"/>
      <c r="AUM97" s="98"/>
      <c r="AUN97" s="98"/>
      <c r="AUO97" s="98"/>
      <c r="AUP97" s="98"/>
      <c r="AUQ97" s="98"/>
      <c r="AUR97" s="98"/>
      <c r="AUS97" s="98"/>
      <c r="AUT97" s="98"/>
      <c r="AUU97" s="98"/>
      <c r="AUV97" s="98"/>
      <c r="AUW97" s="98"/>
      <c r="AUX97" s="98"/>
      <c r="AUY97" s="98"/>
      <c r="AUZ97" s="98"/>
      <c r="AVA97" s="98"/>
      <c r="AVB97" s="98"/>
      <c r="AVC97" s="98"/>
      <c r="AVD97" s="98"/>
      <c r="AVE97" s="98"/>
      <c r="AVF97" s="98"/>
      <c r="AVG97" s="98"/>
      <c r="AVH97" s="98"/>
      <c r="AVI97" s="98"/>
      <c r="AVJ97" s="98"/>
      <c r="AVK97" s="98"/>
      <c r="AVL97" s="98"/>
      <c r="AVM97" s="98"/>
      <c r="AVN97" s="98"/>
      <c r="AVO97" s="98"/>
      <c r="AVP97" s="98"/>
      <c r="AVQ97" s="98"/>
      <c r="AVR97" s="98"/>
      <c r="AVS97" s="98"/>
      <c r="AVT97" s="98"/>
      <c r="AVU97" s="98"/>
      <c r="AVV97" s="98"/>
      <c r="AVW97" s="98"/>
      <c r="AVX97" s="98"/>
      <c r="AVY97" s="98"/>
      <c r="AVZ97" s="98"/>
      <c r="AWA97" s="98"/>
      <c r="AWB97" s="98"/>
      <c r="AWC97" s="98"/>
      <c r="AWD97" s="98"/>
      <c r="AWE97" s="98"/>
      <c r="AWF97" s="98"/>
      <c r="AWG97" s="98"/>
      <c r="AWH97" s="98"/>
      <c r="AWI97" s="98"/>
      <c r="AWJ97" s="98"/>
      <c r="AWK97" s="98"/>
      <c r="AWL97" s="98"/>
      <c r="AWM97" s="98"/>
      <c r="AWN97" s="98"/>
      <c r="AWO97" s="98"/>
      <c r="AWP97" s="98"/>
      <c r="AWQ97" s="98"/>
      <c r="AWR97" s="98"/>
      <c r="AWS97" s="98"/>
      <c r="AWT97" s="98"/>
      <c r="AWU97" s="98"/>
      <c r="AWV97" s="98"/>
      <c r="AWW97" s="98"/>
      <c r="AWX97" s="98"/>
      <c r="AWY97" s="98"/>
      <c r="AWZ97" s="98"/>
      <c r="AXA97" s="98"/>
      <c r="AXB97" s="98"/>
      <c r="AXC97" s="98"/>
      <c r="AXD97" s="98"/>
      <c r="AXE97" s="98"/>
      <c r="AXF97" s="98"/>
      <c r="AXG97" s="98"/>
      <c r="AXH97" s="98"/>
      <c r="AXI97" s="98"/>
      <c r="AXJ97" s="98"/>
      <c r="AXK97" s="98"/>
      <c r="AXL97" s="98"/>
      <c r="AXM97" s="98"/>
      <c r="AXN97" s="98"/>
      <c r="AXO97" s="98"/>
      <c r="AXP97" s="98"/>
      <c r="AXQ97" s="98"/>
      <c r="AXR97" s="98"/>
      <c r="AXS97" s="98"/>
      <c r="AXT97" s="98"/>
      <c r="AXU97" s="98"/>
      <c r="AXV97" s="98"/>
      <c r="AXW97" s="98"/>
      <c r="AXX97" s="98"/>
      <c r="AXY97" s="98"/>
      <c r="AXZ97" s="98"/>
      <c r="AYA97" s="98"/>
      <c r="AYB97" s="98"/>
      <c r="AYC97" s="98"/>
      <c r="AYD97" s="98"/>
      <c r="AYE97" s="98"/>
      <c r="AYF97" s="98"/>
      <c r="AYG97" s="98"/>
      <c r="AYH97" s="98"/>
      <c r="AYI97" s="98"/>
      <c r="AYJ97" s="98"/>
      <c r="AYK97" s="98"/>
      <c r="AYL97" s="98"/>
      <c r="AYM97" s="98"/>
      <c r="AYN97" s="98"/>
      <c r="AYO97" s="98"/>
      <c r="AYP97" s="98"/>
      <c r="AYQ97" s="98"/>
      <c r="AYR97" s="98"/>
      <c r="AYS97" s="98"/>
      <c r="AYT97" s="98"/>
      <c r="AYU97" s="98"/>
      <c r="AYV97" s="98"/>
      <c r="AYW97" s="98"/>
      <c r="AYX97" s="98"/>
      <c r="AYY97" s="98"/>
      <c r="AYZ97" s="98"/>
      <c r="AZA97" s="98"/>
      <c r="AZB97" s="98"/>
      <c r="AZC97" s="98"/>
      <c r="AZD97" s="98"/>
      <c r="AZE97" s="98"/>
      <c r="AZF97" s="98"/>
      <c r="AZG97" s="98"/>
      <c r="AZH97" s="98"/>
      <c r="AZI97" s="98"/>
      <c r="AZJ97" s="98"/>
      <c r="AZK97" s="98"/>
      <c r="AZL97" s="98"/>
      <c r="AZM97" s="98"/>
      <c r="AZN97" s="98"/>
      <c r="AZO97" s="98"/>
      <c r="AZP97" s="98"/>
      <c r="AZQ97" s="98"/>
      <c r="AZR97" s="98"/>
      <c r="AZS97" s="98"/>
      <c r="AZT97" s="98"/>
      <c r="AZU97" s="98"/>
      <c r="AZV97" s="98"/>
      <c r="AZW97" s="98"/>
      <c r="AZX97" s="98"/>
      <c r="AZY97" s="98"/>
      <c r="AZZ97" s="98"/>
      <c r="BAA97" s="98"/>
      <c r="BAB97" s="98"/>
      <c r="BAC97" s="98"/>
      <c r="BAD97" s="98"/>
      <c r="BAE97" s="98"/>
      <c r="BAF97" s="98"/>
      <c r="BAG97" s="98"/>
      <c r="BAH97" s="98"/>
      <c r="BAI97" s="98"/>
      <c r="BAJ97" s="98"/>
      <c r="BAK97" s="98"/>
      <c r="BAL97" s="98"/>
      <c r="BAM97" s="98"/>
      <c r="BAN97" s="98"/>
      <c r="BAO97" s="98"/>
      <c r="BAP97" s="98"/>
      <c r="BAQ97" s="98"/>
      <c r="BAR97" s="98"/>
      <c r="BAS97" s="98"/>
      <c r="BAT97" s="98"/>
      <c r="BAU97" s="98"/>
      <c r="BAV97" s="98"/>
      <c r="BAW97" s="98"/>
      <c r="BAX97" s="98"/>
      <c r="BAY97" s="98"/>
      <c r="BAZ97" s="98"/>
      <c r="BBA97" s="98"/>
      <c r="BBB97" s="98"/>
      <c r="BBC97" s="98"/>
      <c r="BBD97" s="98"/>
      <c r="BBE97" s="98"/>
      <c r="BBF97" s="98"/>
      <c r="BBG97" s="98"/>
      <c r="BBH97" s="98"/>
      <c r="BBI97" s="98"/>
      <c r="BBJ97" s="98"/>
      <c r="BBK97" s="98"/>
      <c r="BBL97" s="98"/>
      <c r="BBM97" s="98"/>
      <c r="BBN97" s="98"/>
      <c r="BBO97" s="98"/>
      <c r="BBP97" s="98"/>
      <c r="BBQ97" s="98"/>
      <c r="BBR97" s="98"/>
      <c r="BBS97" s="98"/>
      <c r="BBT97" s="98"/>
      <c r="BBU97" s="98"/>
      <c r="BBV97" s="98"/>
      <c r="BBW97" s="98"/>
      <c r="BBX97" s="98"/>
      <c r="BBY97" s="98"/>
      <c r="BBZ97" s="98"/>
      <c r="BCA97" s="98"/>
      <c r="BCB97" s="98"/>
      <c r="BCC97" s="98"/>
      <c r="BCD97" s="98"/>
      <c r="BCE97" s="98"/>
      <c r="BCF97" s="98"/>
      <c r="BCG97" s="98"/>
      <c r="BCH97" s="98"/>
      <c r="BCI97" s="98"/>
      <c r="BCJ97" s="98"/>
      <c r="BCK97" s="98"/>
      <c r="BCL97" s="98"/>
      <c r="BCM97" s="98"/>
      <c r="BCN97" s="98"/>
      <c r="BCO97" s="98"/>
      <c r="BCP97" s="98"/>
      <c r="BCQ97" s="98"/>
      <c r="BCR97" s="98"/>
      <c r="BCS97" s="98"/>
      <c r="BCT97" s="98"/>
      <c r="BCU97" s="98"/>
      <c r="BCV97" s="98"/>
      <c r="BCW97" s="98"/>
      <c r="BCX97" s="98"/>
      <c r="BCY97" s="98"/>
      <c r="BCZ97" s="98"/>
      <c r="BDA97" s="98"/>
      <c r="BDB97" s="98"/>
      <c r="BDC97" s="98"/>
      <c r="BDD97" s="98"/>
      <c r="BDE97" s="98"/>
      <c r="BDF97" s="98"/>
      <c r="BDG97" s="98"/>
      <c r="BDH97" s="98"/>
      <c r="BDI97" s="98"/>
      <c r="BDJ97" s="98"/>
      <c r="BDK97" s="98"/>
      <c r="BDL97" s="98"/>
      <c r="BDM97" s="98"/>
      <c r="BDN97" s="98"/>
      <c r="BDO97" s="98"/>
      <c r="BDP97" s="98"/>
      <c r="BDQ97" s="98"/>
      <c r="BDR97" s="98"/>
      <c r="BDS97" s="98"/>
      <c r="BDT97" s="98"/>
      <c r="BDU97" s="98"/>
      <c r="BDV97" s="98"/>
      <c r="BDW97" s="98"/>
      <c r="BDX97" s="98"/>
      <c r="BDY97" s="98"/>
      <c r="BDZ97" s="98"/>
      <c r="BEA97" s="98"/>
      <c r="BEB97" s="98"/>
      <c r="BEC97" s="98"/>
      <c r="BED97" s="98"/>
      <c r="BEE97" s="98"/>
      <c r="BEF97" s="98"/>
      <c r="BEG97" s="98"/>
      <c r="BEH97" s="98"/>
      <c r="BEI97" s="98"/>
      <c r="BEJ97" s="98"/>
      <c r="BEK97" s="98"/>
      <c r="BEL97" s="98"/>
      <c r="BEM97" s="98"/>
      <c r="BEN97" s="98"/>
      <c r="BEO97" s="98"/>
      <c r="BEP97" s="98"/>
      <c r="BEQ97" s="98"/>
      <c r="BER97" s="98"/>
      <c r="BES97" s="98"/>
      <c r="BET97" s="98"/>
      <c r="BEU97" s="98"/>
      <c r="BEV97" s="98"/>
      <c r="BEW97" s="98"/>
      <c r="BEX97" s="98"/>
      <c r="BEY97" s="98"/>
      <c r="BEZ97" s="98"/>
      <c r="BFA97" s="98"/>
      <c r="BFB97" s="98"/>
      <c r="BFC97" s="98"/>
      <c r="BFD97" s="98"/>
      <c r="BFE97" s="98"/>
      <c r="BFF97" s="98"/>
      <c r="BFG97" s="98"/>
      <c r="BFH97" s="98"/>
      <c r="BFI97" s="98"/>
      <c r="BFJ97" s="98"/>
      <c r="BFK97" s="98"/>
      <c r="BFL97" s="98"/>
      <c r="BFM97" s="98"/>
      <c r="BFN97" s="98"/>
      <c r="BFO97" s="98"/>
      <c r="BFP97" s="98"/>
      <c r="BFQ97" s="98"/>
      <c r="BFR97" s="98"/>
      <c r="BFS97" s="98"/>
      <c r="BFT97" s="98"/>
      <c r="BFU97" s="98"/>
      <c r="BFV97" s="98"/>
      <c r="BFW97" s="98"/>
      <c r="BFX97" s="98"/>
      <c r="BFY97" s="98"/>
      <c r="BFZ97" s="98"/>
      <c r="BGA97" s="98"/>
      <c r="BGB97" s="98"/>
      <c r="BGC97" s="98"/>
      <c r="BGD97" s="98"/>
      <c r="BGE97" s="98"/>
      <c r="BGF97" s="98"/>
      <c r="BGG97" s="98"/>
      <c r="BGH97" s="98"/>
      <c r="BGI97" s="98"/>
      <c r="BGJ97" s="98"/>
      <c r="BGK97" s="98"/>
      <c r="BGL97" s="98"/>
      <c r="BGM97" s="98"/>
      <c r="BGN97" s="98"/>
      <c r="BGO97" s="98"/>
      <c r="BGP97" s="98"/>
      <c r="BGQ97" s="98"/>
      <c r="BGR97" s="98"/>
      <c r="BGS97" s="98"/>
      <c r="BGT97" s="98"/>
      <c r="BGU97" s="98"/>
      <c r="BGV97" s="98"/>
      <c r="BGW97" s="98"/>
      <c r="BGX97" s="98"/>
      <c r="BGY97" s="98"/>
      <c r="BGZ97" s="98"/>
      <c r="BHA97" s="98"/>
      <c r="BHB97" s="98"/>
      <c r="BHC97" s="98"/>
      <c r="BHD97" s="98"/>
      <c r="BHE97" s="98"/>
      <c r="BHF97" s="98"/>
      <c r="BHG97" s="98"/>
      <c r="BHH97" s="98"/>
      <c r="BHI97" s="98"/>
      <c r="BHJ97" s="98"/>
      <c r="BHK97" s="98"/>
      <c r="BHL97" s="98"/>
      <c r="BHM97" s="98"/>
      <c r="BHN97" s="98"/>
      <c r="BHO97" s="98"/>
      <c r="BHP97" s="98"/>
      <c r="BHQ97" s="98"/>
      <c r="BHR97" s="98"/>
      <c r="BHS97" s="98"/>
      <c r="BHT97" s="98"/>
      <c r="BHU97" s="98"/>
      <c r="BHV97" s="98"/>
      <c r="BHW97" s="98"/>
      <c r="BHX97" s="98"/>
      <c r="BHY97" s="98"/>
      <c r="BHZ97" s="98"/>
      <c r="BIA97" s="98"/>
      <c r="BIB97" s="98"/>
      <c r="BIC97" s="98"/>
      <c r="BID97" s="98"/>
      <c r="BIE97" s="98"/>
      <c r="BIF97" s="98"/>
      <c r="BIG97" s="98"/>
      <c r="BIH97" s="98"/>
      <c r="BII97" s="98"/>
      <c r="BIJ97" s="98"/>
      <c r="BIK97" s="98"/>
      <c r="BIL97" s="98"/>
      <c r="BIM97" s="98"/>
      <c r="BIN97" s="98"/>
      <c r="BIO97" s="98"/>
      <c r="BIP97" s="98"/>
      <c r="BIQ97" s="98"/>
      <c r="BIR97" s="98"/>
      <c r="BIS97" s="98"/>
      <c r="BIT97" s="98"/>
      <c r="BIU97" s="98"/>
      <c r="BIV97" s="98"/>
      <c r="BIW97" s="98"/>
      <c r="BIX97" s="98"/>
      <c r="BIY97" s="98"/>
      <c r="BIZ97" s="98"/>
      <c r="BJA97" s="98"/>
      <c r="BJB97" s="98"/>
      <c r="BJC97" s="98"/>
      <c r="BJD97" s="98"/>
      <c r="BJE97" s="98"/>
      <c r="BJF97" s="98"/>
      <c r="BJG97" s="98"/>
      <c r="BJH97" s="98"/>
      <c r="BJI97" s="98"/>
      <c r="BJJ97" s="98"/>
      <c r="BJK97" s="98"/>
      <c r="BJL97" s="98"/>
      <c r="BJM97" s="98"/>
      <c r="BJN97" s="98"/>
      <c r="BJO97" s="98"/>
      <c r="BJP97" s="98"/>
      <c r="BJQ97" s="98"/>
      <c r="BJR97" s="98"/>
      <c r="BJS97" s="98"/>
      <c r="BJT97" s="98"/>
      <c r="BJU97" s="98"/>
      <c r="BJV97" s="98"/>
      <c r="BJW97" s="98"/>
      <c r="BJX97" s="98"/>
      <c r="BJY97" s="98"/>
      <c r="BJZ97" s="98"/>
      <c r="BKA97" s="98"/>
      <c r="BKB97" s="98"/>
      <c r="BKC97" s="98"/>
      <c r="BKD97" s="98"/>
      <c r="BKE97" s="98"/>
      <c r="BKF97" s="98"/>
      <c r="BKG97" s="98"/>
      <c r="BKH97" s="98"/>
      <c r="BKI97" s="98"/>
      <c r="BKJ97" s="98"/>
      <c r="BKK97" s="98"/>
      <c r="BKL97" s="98"/>
      <c r="BKM97" s="98"/>
      <c r="BKN97" s="98"/>
      <c r="BKO97" s="98"/>
      <c r="BKP97" s="98"/>
      <c r="BKQ97" s="98"/>
      <c r="BKR97" s="98"/>
      <c r="BKS97" s="98"/>
      <c r="BKT97" s="98"/>
      <c r="BKU97" s="98"/>
      <c r="BKV97" s="98"/>
      <c r="BKW97" s="98"/>
      <c r="BKX97" s="98"/>
      <c r="BKY97" s="98"/>
      <c r="BKZ97" s="98"/>
      <c r="BLA97" s="98"/>
      <c r="BLB97" s="98"/>
      <c r="BLC97" s="98"/>
      <c r="BLD97" s="98"/>
      <c r="BLE97" s="98"/>
      <c r="BLF97" s="98"/>
      <c r="BLG97" s="98"/>
      <c r="BLH97" s="98"/>
      <c r="BLI97" s="98"/>
      <c r="BLJ97" s="98"/>
      <c r="BLK97" s="98"/>
      <c r="BLL97" s="98"/>
      <c r="BLM97" s="98"/>
      <c r="BLN97" s="98"/>
      <c r="BLO97" s="98"/>
      <c r="BLP97" s="98"/>
      <c r="BLQ97" s="98"/>
      <c r="BLR97" s="98"/>
      <c r="BLS97" s="98"/>
      <c r="BLT97" s="98"/>
      <c r="BLU97" s="98"/>
      <c r="BLV97" s="98"/>
      <c r="BLW97" s="98"/>
      <c r="BLX97" s="98"/>
      <c r="BLY97" s="98"/>
      <c r="BLZ97" s="98"/>
      <c r="BMA97" s="98"/>
      <c r="BMB97" s="98"/>
      <c r="BMC97" s="98"/>
      <c r="BMD97" s="98"/>
      <c r="BME97" s="98"/>
      <c r="BMF97" s="98"/>
      <c r="BMG97" s="98"/>
      <c r="BMH97" s="98"/>
      <c r="BMI97" s="98"/>
      <c r="BMJ97" s="98"/>
      <c r="BMK97" s="98"/>
      <c r="BML97" s="98"/>
      <c r="BMM97" s="98"/>
      <c r="BMN97" s="98"/>
      <c r="BMO97" s="98"/>
      <c r="BMP97" s="98"/>
      <c r="BMQ97" s="98"/>
      <c r="BMR97" s="98"/>
      <c r="BMS97" s="98"/>
      <c r="BMT97" s="98"/>
      <c r="BMU97" s="98"/>
      <c r="BMV97" s="98"/>
      <c r="BMW97" s="98"/>
      <c r="BMX97" s="98"/>
      <c r="BMY97" s="98"/>
      <c r="BMZ97" s="98"/>
      <c r="BNA97" s="98"/>
      <c r="BNB97" s="98"/>
      <c r="BNC97" s="98"/>
      <c r="BND97" s="98"/>
      <c r="BNE97" s="98"/>
      <c r="BNF97" s="98"/>
      <c r="BNG97" s="98"/>
      <c r="BNH97" s="98"/>
      <c r="BNI97" s="98"/>
      <c r="BNJ97" s="98"/>
      <c r="BNK97" s="98"/>
      <c r="BNL97" s="98"/>
      <c r="BNM97" s="98"/>
      <c r="BNN97" s="98"/>
      <c r="BNO97" s="98"/>
      <c r="BNP97" s="98"/>
      <c r="BNQ97" s="98"/>
      <c r="BNR97" s="98"/>
      <c r="BNS97" s="98"/>
      <c r="BNT97" s="98"/>
      <c r="BNU97" s="98"/>
      <c r="BNV97" s="98"/>
      <c r="BNW97" s="98"/>
      <c r="BNX97" s="98"/>
      <c r="BNY97" s="98"/>
      <c r="BNZ97" s="98"/>
      <c r="BOA97" s="98"/>
      <c r="BOB97" s="98"/>
      <c r="BOC97" s="98"/>
      <c r="BOD97" s="98"/>
      <c r="BOE97" s="98"/>
      <c r="BOF97" s="98"/>
      <c r="BOG97" s="98"/>
      <c r="BOH97" s="98"/>
      <c r="BOI97" s="98"/>
      <c r="BOJ97" s="98"/>
      <c r="BOK97" s="98"/>
      <c r="BOL97" s="98"/>
      <c r="BOM97" s="98"/>
      <c r="BON97" s="98"/>
      <c r="BOO97" s="98"/>
      <c r="BOP97" s="98"/>
      <c r="BOQ97" s="98"/>
      <c r="BOR97" s="98"/>
      <c r="BOS97" s="98"/>
      <c r="BOT97" s="98"/>
      <c r="BOU97" s="98"/>
      <c r="BOV97" s="98"/>
      <c r="BOW97" s="98"/>
      <c r="BOX97" s="98"/>
      <c r="BOY97" s="98"/>
      <c r="BOZ97" s="98"/>
      <c r="BPA97" s="98"/>
      <c r="BPB97" s="98"/>
      <c r="BPC97" s="98"/>
      <c r="BPD97" s="98"/>
      <c r="BPE97" s="98"/>
      <c r="BPF97" s="98"/>
      <c r="BPG97" s="98"/>
      <c r="BPH97" s="98"/>
      <c r="BPI97" s="98"/>
      <c r="BPJ97" s="98"/>
      <c r="BPK97" s="98"/>
      <c r="BPL97" s="98"/>
      <c r="BPM97" s="98"/>
      <c r="BPN97" s="98"/>
      <c r="BPO97" s="98"/>
      <c r="BPP97" s="98"/>
      <c r="BPQ97" s="98"/>
      <c r="BPR97" s="98"/>
      <c r="BPS97" s="98"/>
      <c r="BPT97" s="98"/>
      <c r="BPU97" s="98"/>
      <c r="BPV97" s="98"/>
      <c r="BPW97" s="98"/>
      <c r="BPX97" s="98"/>
      <c r="BPY97" s="98"/>
      <c r="BPZ97" s="98"/>
      <c r="BQA97" s="98"/>
      <c r="BQB97" s="98"/>
      <c r="BQC97" s="98"/>
      <c r="BQD97" s="98"/>
      <c r="BQE97" s="98"/>
      <c r="BQF97" s="98"/>
      <c r="BQG97" s="98"/>
      <c r="BQH97" s="98"/>
      <c r="BQI97" s="98"/>
      <c r="BQJ97" s="98"/>
      <c r="BQK97" s="98"/>
      <c r="BQL97" s="98"/>
      <c r="BQM97" s="98"/>
      <c r="BQN97" s="98"/>
      <c r="BQO97" s="98"/>
      <c r="BQP97" s="98"/>
      <c r="BQQ97" s="98"/>
      <c r="BQR97" s="98"/>
      <c r="BQS97" s="98"/>
      <c r="BQT97" s="98"/>
      <c r="BQU97" s="98"/>
      <c r="BQV97" s="98"/>
      <c r="BQW97" s="98"/>
      <c r="BQX97" s="98"/>
      <c r="BQY97" s="98"/>
      <c r="BQZ97" s="98"/>
      <c r="BRA97" s="98"/>
      <c r="BRB97" s="98"/>
      <c r="BRC97" s="98"/>
      <c r="BRD97" s="98"/>
      <c r="BRE97" s="98"/>
      <c r="BRF97" s="98"/>
      <c r="BRG97" s="98"/>
      <c r="BRH97" s="98"/>
      <c r="BRI97" s="98"/>
      <c r="BRJ97" s="98"/>
      <c r="BRK97" s="98"/>
      <c r="BRL97" s="98"/>
      <c r="BRM97" s="98"/>
      <c r="BRN97" s="98"/>
      <c r="BRO97" s="98"/>
      <c r="BRP97" s="98"/>
      <c r="BRQ97" s="98"/>
      <c r="BRR97" s="98"/>
      <c r="BRS97" s="98"/>
      <c r="BRT97" s="98"/>
      <c r="BRU97" s="98"/>
      <c r="BRV97" s="98"/>
      <c r="BRW97" s="98"/>
      <c r="BRX97" s="98"/>
      <c r="BRY97" s="98"/>
      <c r="BRZ97" s="98"/>
      <c r="BSA97" s="98"/>
      <c r="BSB97" s="98"/>
      <c r="BSC97" s="98"/>
      <c r="BSD97" s="98"/>
      <c r="BSE97" s="98"/>
      <c r="BSF97" s="98"/>
      <c r="BSG97" s="98"/>
      <c r="BSH97" s="98"/>
      <c r="BSI97" s="98"/>
      <c r="BSJ97" s="98"/>
      <c r="BSK97" s="98"/>
      <c r="BSL97" s="98"/>
      <c r="BSM97" s="98"/>
      <c r="BSN97" s="98"/>
      <c r="BSO97" s="98"/>
      <c r="BSP97" s="98"/>
      <c r="BSQ97" s="98"/>
      <c r="BSR97" s="98"/>
      <c r="BSS97" s="98"/>
      <c r="BST97" s="98"/>
      <c r="BSU97" s="98"/>
      <c r="BSV97" s="98"/>
      <c r="BSW97" s="98"/>
      <c r="BSX97" s="98"/>
      <c r="BSY97" s="98"/>
      <c r="BSZ97" s="98"/>
      <c r="BTA97" s="98"/>
      <c r="BTB97" s="98"/>
      <c r="BTC97" s="98"/>
      <c r="BTD97" s="98"/>
      <c r="BTE97" s="98"/>
      <c r="BTF97" s="98"/>
      <c r="BTG97" s="98"/>
      <c r="BTH97" s="98"/>
      <c r="BTI97" s="98"/>
      <c r="BTJ97" s="98"/>
      <c r="BTK97" s="98"/>
      <c r="BTL97" s="98"/>
      <c r="BTM97" s="98"/>
      <c r="BTN97" s="98"/>
      <c r="BTO97" s="98"/>
      <c r="BTP97" s="98"/>
      <c r="BTQ97" s="98"/>
      <c r="BTR97" s="98"/>
      <c r="BTS97" s="98"/>
      <c r="BTT97" s="98"/>
      <c r="BTU97" s="98"/>
      <c r="BTV97" s="98"/>
      <c r="BTW97" s="98"/>
    </row>
    <row r="98" spans="1:1895" s="3" customFormat="1" ht="12.75" x14ac:dyDescent="0.2">
      <c r="A98" s="106"/>
      <c r="B98" s="68" t="s">
        <v>427</v>
      </c>
      <c r="C98" s="68" t="s">
        <v>151</v>
      </c>
      <c r="D98" s="68" t="s">
        <v>421</v>
      </c>
      <c r="E98" s="112" t="s">
        <v>21</v>
      </c>
      <c r="F98" s="68" t="s">
        <v>34</v>
      </c>
      <c r="G98" s="67">
        <v>14000</v>
      </c>
      <c r="H98" s="67">
        <v>0</v>
      </c>
      <c r="I98" s="67">
        <v>25</v>
      </c>
      <c r="J98" s="67">
        <f t="shared" si="32"/>
        <v>401.8</v>
      </c>
      <c r="K98" s="66">
        <f t="shared" si="33"/>
        <v>425.6</v>
      </c>
      <c r="L98" s="66">
        <f t="shared" si="34"/>
        <v>992.6</v>
      </c>
      <c r="M98" s="67">
        <f t="shared" si="35"/>
        <v>993.99999999999989</v>
      </c>
      <c r="N98" s="67">
        <f t="shared" si="36"/>
        <v>161</v>
      </c>
      <c r="O98" s="66">
        <v>1500</v>
      </c>
      <c r="P98" s="66">
        <f t="shared" si="37"/>
        <v>2352.4</v>
      </c>
      <c r="Q98" s="66">
        <f t="shared" si="38"/>
        <v>11647.6</v>
      </c>
      <c r="R98" s="98"/>
      <c r="S98" s="98"/>
      <c r="T98" s="98"/>
      <c r="U98" s="98"/>
      <c r="V98" s="98"/>
      <c r="W98" s="98"/>
      <c r="X98" s="98"/>
      <c r="Y98" s="98"/>
      <c r="Z98" s="98"/>
      <c r="AA98" s="98"/>
      <c r="AB98" s="98"/>
      <c r="AC98" s="98"/>
      <c r="AD98" s="98"/>
      <c r="AE98" s="98"/>
      <c r="AF98" s="98"/>
      <c r="AG98" s="98"/>
      <c r="AH98" s="98"/>
      <c r="AI98" s="98"/>
      <c r="AJ98" s="98"/>
      <c r="AK98" s="98"/>
      <c r="AL98" s="98"/>
      <c r="AM98" s="98"/>
      <c r="AN98" s="98"/>
      <c r="AO98" s="98"/>
      <c r="AP98" s="98"/>
      <c r="AQ98" s="98"/>
      <c r="AR98" s="98"/>
      <c r="AS98" s="98"/>
      <c r="AT98" s="98"/>
      <c r="AU98" s="98"/>
      <c r="AV98" s="98"/>
      <c r="AW98" s="98"/>
      <c r="AX98" s="98"/>
      <c r="AY98" s="98"/>
      <c r="AZ98" s="98"/>
      <c r="BA98" s="98"/>
      <c r="BB98" s="98"/>
      <c r="BC98" s="98"/>
      <c r="BD98" s="98"/>
      <c r="BE98" s="98"/>
      <c r="BF98" s="98"/>
      <c r="BG98" s="98"/>
      <c r="BH98" s="98"/>
      <c r="BI98" s="98"/>
      <c r="BJ98" s="98"/>
      <c r="BK98" s="98"/>
      <c r="BL98" s="98"/>
      <c r="BM98" s="98"/>
      <c r="BN98" s="98"/>
      <c r="BO98" s="98"/>
      <c r="BP98" s="98"/>
      <c r="BQ98" s="98"/>
      <c r="BR98" s="98"/>
      <c r="BS98" s="98"/>
      <c r="BT98" s="98"/>
      <c r="BU98" s="98"/>
      <c r="BV98" s="98"/>
      <c r="BW98" s="98"/>
      <c r="BX98" s="98"/>
      <c r="BY98" s="98"/>
      <c r="BZ98" s="98"/>
      <c r="CA98" s="98"/>
      <c r="CB98" s="98"/>
      <c r="CC98" s="98"/>
      <c r="CD98" s="98"/>
      <c r="CE98" s="98"/>
      <c r="CF98" s="98"/>
      <c r="CG98" s="98"/>
      <c r="CH98" s="98"/>
      <c r="CI98" s="98"/>
      <c r="CJ98" s="98"/>
      <c r="CK98" s="98"/>
      <c r="CL98" s="98"/>
      <c r="CM98" s="98"/>
      <c r="CN98" s="98"/>
      <c r="CO98" s="98"/>
      <c r="CP98" s="98"/>
      <c r="CQ98" s="98"/>
      <c r="CR98" s="98"/>
      <c r="CS98" s="98"/>
      <c r="CT98" s="98"/>
      <c r="CU98" s="98"/>
      <c r="CV98" s="98"/>
      <c r="CW98" s="98"/>
      <c r="CX98" s="98"/>
      <c r="CY98" s="98"/>
      <c r="CZ98" s="98"/>
      <c r="DA98" s="98"/>
      <c r="DB98" s="98"/>
      <c r="DC98" s="98"/>
      <c r="DD98" s="98"/>
      <c r="DE98" s="98"/>
      <c r="DF98" s="98"/>
      <c r="DG98" s="98"/>
      <c r="DH98" s="98"/>
      <c r="DI98" s="98"/>
      <c r="DJ98" s="98"/>
      <c r="DK98" s="98"/>
      <c r="DL98" s="98"/>
      <c r="DM98" s="98"/>
      <c r="DN98" s="98"/>
      <c r="DO98" s="98"/>
      <c r="DP98" s="98"/>
      <c r="DQ98" s="98"/>
      <c r="DR98" s="98"/>
      <c r="DS98" s="98"/>
      <c r="DT98" s="98"/>
      <c r="DU98" s="98"/>
      <c r="DV98" s="98"/>
      <c r="DW98" s="98"/>
      <c r="DX98" s="98"/>
      <c r="DY98" s="98"/>
      <c r="DZ98" s="98"/>
      <c r="EA98" s="98"/>
      <c r="EB98" s="98"/>
      <c r="EC98" s="98"/>
      <c r="ED98" s="98"/>
      <c r="EE98" s="98"/>
      <c r="EF98" s="98"/>
      <c r="EG98" s="98"/>
      <c r="EH98" s="98"/>
      <c r="EI98" s="98"/>
      <c r="EJ98" s="98"/>
      <c r="EK98" s="98"/>
      <c r="EL98" s="98"/>
      <c r="EM98" s="98"/>
      <c r="EN98" s="98"/>
      <c r="EO98" s="98"/>
      <c r="EP98" s="98"/>
      <c r="EQ98" s="98"/>
      <c r="ER98" s="98"/>
      <c r="ES98" s="98"/>
      <c r="ET98" s="98"/>
      <c r="EU98" s="98"/>
      <c r="EV98" s="98"/>
      <c r="EW98" s="98"/>
      <c r="EX98" s="98"/>
      <c r="EY98" s="98"/>
      <c r="EZ98" s="98"/>
      <c r="FA98" s="98"/>
      <c r="FB98" s="98"/>
      <c r="FC98" s="98"/>
      <c r="FD98" s="98"/>
      <c r="FE98" s="98"/>
      <c r="FF98" s="98"/>
      <c r="FG98" s="98"/>
      <c r="FH98" s="98"/>
      <c r="FI98" s="98"/>
      <c r="FJ98" s="98"/>
      <c r="FK98" s="98"/>
      <c r="FL98" s="98"/>
      <c r="FM98" s="98"/>
      <c r="FN98" s="98"/>
      <c r="FO98" s="98"/>
      <c r="FP98" s="98"/>
      <c r="FQ98" s="98"/>
      <c r="FR98" s="98"/>
      <c r="FS98" s="98"/>
      <c r="FT98" s="98"/>
      <c r="FU98" s="98"/>
      <c r="FV98" s="98"/>
      <c r="FW98" s="98"/>
      <c r="FX98" s="98"/>
      <c r="FY98" s="98"/>
      <c r="FZ98" s="98"/>
      <c r="GA98" s="98"/>
      <c r="GB98" s="98"/>
      <c r="GC98" s="98"/>
      <c r="GD98" s="98"/>
      <c r="GE98" s="98"/>
      <c r="GF98" s="98"/>
      <c r="GG98" s="98"/>
      <c r="GH98" s="98"/>
      <c r="GI98" s="98"/>
      <c r="GJ98" s="98"/>
      <c r="GK98" s="98"/>
      <c r="GL98" s="98"/>
      <c r="GM98" s="98"/>
      <c r="GN98" s="98"/>
      <c r="GO98" s="98"/>
      <c r="GP98" s="98"/>
      <c r="GQ98" s="98"/>
      <c r="GR98" s="98"/>
      <c r="GS98" s="98"/>
      <c r="GT98" s="98"/>
      <c r="GU98" s="98"/>
      <c r="GV98" s="98"/>
      <c r="GW98" s="98"/>
      <c r="GX98" s="98"/>
      <c r="GY98" s="98"/>
      <c r="GZ98" s="98"/>
      <c r="HA98" s="98"/>
      <c r="HB98" s="98"/>
      <c r="HC98" s="98"/>
      <c r="HD98" s="98"/>
      <c r="HE98" s="98"/>
      <c r="HF98" s="98"/>
      <c r="HG98" s="98"/>
      <c r="HH98" s="98"/>
      <c r="HI98" s="98"/>
      <c r="HJ98" s="98"/>
      <c r="HK98" s="98"/>
      <c r="HL98" s="98"/>
      <c r="HM98" s="98"/>
      <c r="HN98" s="98"/>
      <c r="HO98" s="98"/>
      <c r="HP98" s="98"/>
      <c r="HQ98" s="98"/>
      <c r="HR98" s="98"/>
      <c r="HS98" s="98"/>
      <c r="HT98" s="98"/>
      <c r="HU98" s="98"/>
      <c r="HV98" s="98"/>
      <c r="HW98" s="98"/>
      <c r="HX98" s="98"/>
      <c r="HY98" s="98"/>
      <c r="HZ98" s="98"/>
      <c r="IA98" s="98"/>
      <c r="IB98" s="98"/>
      <c r="IC98" s="98"/>
      <c r="ID98" s="98"/>
      <c r="IE98" s="98"/>
      <c r="IF98" s="98"/>
      <c r="IG98" s="98"/>
      <c r="IH98" s="98"/>
      <c r="II98" s="98"/>
      <c r="IJ98" s="98"/>
      <c r="IK98" s="98"/>
      <c r="IL98" s="98"/>
      <c r="IM98" s="98"/>
      <c r="IN98" s="98"/>
      <c r="IO98" s="98"/>
      <c r="IP98" s="98"/>
      <c r="IQ98" s="98"/>
      <c r="IR98" s="98"/>
      <c r="IS98" s="98"/>
      <c r="IT98" s="98"/>
      <c r="IU98" s="98"/>
      <c r="IV98" s="98"/>
      <c r="IW98" s="98"/>
      <c r="IX98" s="98"/>
      <c r="IY98" s="98"/>
      <c r="IZ98" s="98"/>
      <c r="JA98" s="98"/>
      <c r="JB98" s="98"/>
      <c r="JC98" s="98"/>
      <c r="JD98" s="98"/>
      <c r="JE98" s="98"/>
      <c r="JF98" s="98"/>
      <c r="JG98" s="98"/>
      <c r="JH98" s="98"/>
      <c r="JI98" s="98"/>
      <c r="JJ98" s="98"/>
      <c r="JK98" s="98"/>
      <c r="JL98" s="98"/>
      <c r="JM98" s="98"/>
      <c r="JN98" s="98"/>
      <c r="JO98" s="98"/>
      <c r="JP98" s="98"/>
      <c r="JQ98" s="98"/>
      <c r="JR98" s="98"/>
      <c r="JS98" s="98"/>
      <c r="JT98" s="98"/>
      <c r="JU98" s="98"/>
      <c r="JV98" s="98"/>
      <c r="JW98" s="98"/>
      <c r="JX98" s="98"/>
      <c r="JY98" s="98"/>
      <c r="JZ98" s="98"/>
      <c r="KA98" s="98"/>
      <c r="KB98" s="98"/>
      <c r="KC98" s="98"/>
      <c r="KD98" s="98"/>
      <c r="KE98" s="98"/>
      <c r="KF98" s="98"/>
      <c r="KG98" s="98"/>
      <c r="KH98" s="98"/>
      <c r="KI98" s="98"/>
      <c r="KJ98" s="98"/>
      <c r="KK98" s="98"/>
      <c r="KL98" s="98"/>
      <c r="KM98" s="98"/>
      <c r="KN98" s="98"/>
      <c r="KO98" s="98"/>
      <c r="KP98" s="98"/>
      <c r="KQ98" s="98"/>
      <c r="KR98" s="98"/>
      <c r="KS98" s="98"/>
      <c r="KT98" s="98"/>
      <c r="KU98" s="98"/>
      <c r="KV98" s="98"/>
      <c r="KW98" s="98"/>
      <c r="KX98" s="98"/>
      <c r="KY98" s="98"/>
      <c r="KZ98" s="98"/>
      <c r="LA98" s="98"/>
      <c r="LB98" s="98"/>
      <c r="LC98" s="98"/>
      <c r="LD98" s="98"/>
      <c r="LE98" s="98"/>
      <c r="LF98" s="98"/>
      <c r="LG98" s="98"/>
      <c r="LH98" s="98"/>
      <c r="LI98" s="98"/>
      <c r="LJ98" s="98"/>
      <c r="LK98" s="98"/>
      <c r="LL98" s="98"/>
      <c r="LM98" s="98"/>
      <c r="LN98" s="98"/>
      <c r="LO98" s="98"/>
      <c r="LP98" s="98"/>
      <c r="LQ98" s="98"/>
      <c r="LR98" s="98"/>
      <c r="LS98" s="98"/>
      <c r="LT98" s="98"/>
      <c r="LU98" s="98"/>
      <c r="LV98" s="98"/>
      <c r="LW98" s="98"/>
      <c r="LX98" s="98"/>
      <c r="LY98" s="98"/>
      <c r="LZ98" s="98"/>
      <c r="MA98" s="98"/>
      <c r="MB98" s="98"/>
      <c r="MC98" s="98"/>
      <c r="MD98" s="98"/>
      <c r="ME98" s="98"/>
      <c r="MF98" s="98"/>
      <c r="MG98" s="98"/>
      <c r="MH98" s="98"/>
      <c r="MI98" s="98"/>
      <c r="MJ98" s="98"/>
      <c r="MK98" s="98"/>
      <c r="ML98" s="98"/>
      <c r="MM98" s="98"/>
      <c r="MN98" s="98"/>
      <c r="MO98" s="98"/>
      <c r="MP98" s="98"/>
      <c r="MQ98" s="98"/>
      <c r="MR98" s="98"/>
      <c r="MS98" s="98"/>
      <c r="MT98" s="98"/>
      <c r="MU98" s="98"/>
      <c r="MV98" s="98"/>
      <c r="MW98" s="98"/>
      <c r="MX98" s="98"/>
      <c r="MY98" s="98"/>
      <c r="MZ98" s="98"/>
      <c r="NA98" s="98"/>
      <c r="NB98" s="98"/>
      <c r="NC98" s="98"/>
      <c r="ND98" s="98"/>
      <c r="NE98" s="98"/>
      <c r="NF98" s="98"/>
      <c r="NG98" s="98"/>
      <c r="NH98" s="98"/>
      <c r="NI98" s="98"/>
      <c r="NJ98" s="98"/>
      <c r="NK98" s="98"/>
      <c r="NL98" s="98"/>
      <c r="NM98" s="98"/>
      <c r="NN98" s="98"/>
      <c r="NO98" s="98"/>
      <c r="NP98" s="98"/>
      <c r="NQ98" s="98"/>
      <c r="NR98" s="98"/>
      <c r="NS98" s="98"/>
      <c r="NT98" s="98"/>
      <c r="NU98" s="98"/>
      <c r="NV98" s="98"/>
      <c r="NW98" s="98"/>
      <c r="NX98" s="98"/>
      <c r="NY98" s="98"/>
      <c r="NZ98" s="98"/>
      <c r="OA98" s="98"/>
      <c r="OB98" s="98"/>
      <c r="OC98" s="98"/>
      <c r="OD98" s="98"/>
      <c r="OE98" s="98"/>
      <c r="OF98" s="98"/>
      <c r="OG98" s="98"/>
      <c r="OH98" s="98"/>
      <c r="OI98" s="98"/>
      <c r="OJ98" s="98"/>
      <c r="OK98" s="98"/>
      <c r="OL98" s="98"/>
      <c r="OM98" s="98"/>
      <c r="ON98" s="98"/>
      <c r="OO98" s="98"/>
      <c r="OP98" s="98"/>
      <c r="OQ98" s="98"/>
      <c r="OR98" s="98"/>
      <c r="OS98" s="98"/>
      <c r="OT98" s="98"/>
      <c r="OU98" s="98"/>
      <c r="OV98" s="98"/>
      <c r="OW98" s="98"/>
      <c r="OX98" s="98"/>
      <c r="OY98" s="98"/>
      <c r="OZ98" s="98"/>
      <c r="PA98" s="98"/>
      <c r="PB98" s="98"/>
      <c r="PC98" s="98"/>
      <c r="PD98" s="98"/>
      <c r="PE98" s="98"/>
      <c r="PF98" s="98"/>
      <c r="PG98" s="98"/>
      <c r="PH98" s="98"/>
      <c r="PI98" s="98"/>
      <c r="PJ98" s="98"/>
      <c r="PK98" s="98"/>
      <c r="PL98" s="98"/>
      <c r="PM98" s="98"/>
      <c r="PN98" s="98"/>
      <c r="PO98" s="98"/>
      <c r="PP98" s="98"/>
      <c r="PQ98" s="98"/>
      <c r="PR98" s="98"/>
      <c r="PS98" s="98"/>
      <c r="PT98" s="98"/>
      <c r="PU98" s="98"/>
      <c r="PV98" s="98"/>
      <c r="PW98" s="98"/>
      <c r="PX98" s="98"/>
      <c r="PY98" s="98"/>
      <c r="PZ98" s="98"/>
      <c r="QA98" s="98"/>
      <c r="QB98" s="98"/>
      <c r="QC98" s="98"/>
      <c r="QD98" s="98"/>
      <c r="QE98" s="98"/>
      <c r="QF98" s="98"/>
      <c r="QG98" s="98"/>
      <c r="QH98" s="98"/>
      <c r="QI98" s="98"/>
      <c r="QJ98" s="98"/>
      <c r="QK98" s="98"/>
      <c r="QL98" s="98"/>
      <c r="QM98" s="98"/>
      <c r="QN98" s="98"/>
      <c r="QO98" s="98"/>
      <c r="QP98" s="98"/>
      <c r="QQ98" s="98"/>
      <c r="QR98" s="98"/>
      <c r="QS98" s="98"/>
      <c r="QT98" s="98"/>
      <c r="QU98" s="98"/>
      <c r="QV98" s="98"/>
      <c r="QW98" s="98"/>
      <c r="QX98" s="98"/>
      <c r="QY98" s="98"/>
      <c r="QZ98" s="98"/>
      <c r="RA98" s="98"/>
      <c r="RB98" s="98"/>
      <c r="RC98" s="98"/>
      <c r="RD98" s="98"/>
      <c r="RE98" s="98"/>
      <c r="RF98" s="98"/>
      <c r="RG98" s="98"/>
      <c r="RH98" s="98"/>
      <c r="RI98" s="98"/>
      <c r="RJ98" s="98"/>
      <c r="RK98" s="98"/>
      <c r="RL98" s="98"/>
      <c r="RM98" s="98"/>
      <c r="RN98" s="98"/>
      <c r="RO98" s="98"/>
      <c r="RP98" s="98"/>
      <c r="RQ98" s="98"/>
      <c r="RR98" s="98"/>
      <c r="RS98" s="98"/>
      <c r="RT98" s="98"/>
      <c r="RU98" s="98"/>
      <c r="RV98" s="98"/>
      <c r="RW98" s="98"/>
      <c r="RX98" s="98"/>
      <c r="RY98" s="98"/>
      <c r="RZ98" s="98"/>
      <c r="SA98" s="98"/>
      <c r="SB98" s="98"/>
      <c r="SC98" s="98"/>
      <c r="SD98" s="98"/>
      <c r="SE98" s="98"/>
      <c r="SF98" s="98"/>
      <c r="SG98" s="98"/>
      <c r="SH98" s="98"/>
      <c r="SI98" s="98"/>
      <c r="SJ98" s="98"/>
      <c r="SK98" s="98"/>
      <c r="SL98" s="98"/>
      <c r="SM98" s="98"/>
      <c r="SN98" s="98"/>
      <c r="SO98" s="98"/>
      <c r="SP98" s="98"/>
      <c r="SQ98" s="98"/>
      <c r="SR98" s="98"/>
      <c r="SS98" s="98"/>
      <c r="ST98" s="98"/>
      <c r="SU98" s="98"/>
      <c r="SV98" s="98"/>
      <c r="SW98" s="98"/>
      <c r="SX98" s="98"/>
      <c r="SY98" s="98"/>
      <c r="SZ98" s="98"/>
      <c r="TA98" s="98"/>
      <c r="TB98" s="98"/>
      <c r="TC98" s="98"/>
      <c r="TD98" s="98"/>
      <c r="TE98" s="98"/>
      <c r="TF98" s="98"/>
      <c r="TG98" s="98"/>
      <c r="TH98" s="98"/>
      <c r="TI98" s="98"/>
      <c r="TJ98" s="98"/>
      <c r="TK98" s="98"/>
      <c r="TL98" s="98"/>
      <c r="TM98" s="98"/>
      <c r="TN98" s="98"/>
      <c r="TO98" s="98"/>
      <c r="TP98" s="98"/>
      <c r="TQ98" s="98"/>
      <c r="TR98" s="98"/>
      <c r="TS98" s="98"/>
      <c r="TT98" s="98"/>
      <c r="TU98" s="98"/>
      <c r="TV98" s="98"/>
      <c r="TW98" s="98"/>
      <c r="TX98" s="98"/>
      <c r="TY98" s="98"/>
      <c r="TZ98" s="98"/>
      <c r="UA98" s="98"/>
      <c r="UB98" s="98"/>
      <c r="UC98" s="98"/>
      <c r="UD98" s="98"/>
      <c r="UE98" s="98"/>
      <c r="UF98" s="98"/>
      <c r="UG98" s="98"/>
      <c r="UH98" s="98"/>
      <c r="UI98" s="98"/>
      <c r="UJ98" s="98"/>
      <c r="UK98" s="98"/>
      <c r="UL98" s="98"/>
      <c r="UM98" s="98"/>
      <c r="UN98" s="98"/>
      <c r="UO98" s="98"/>
      <c r="UP98" s="98"/>
      <c r="UQ98" s="98"/>
      <c r="UR98" s="98"/>
      <c r="US98" s="98"/>
      <c r="UT98" s="98"/>
      <c r="UU98" s="98"/>
      <c r="UV98" s="98"/>
      <c r="UW98" s="98"/>
      <c r="UX98" s="98"/>
      <c r="UY98" s="98"/>
      <c r="UZ98" s="98"/>
      <c r="VA98" s="98"/>
      <c r="VB98" s="98"/>
      <c r="VC98" s="98"/>
      <c r="VD98" s="98"/>
      <c r="VE98" s="98"/>
      <c r="VF98" s="98"/>
      <c r="VG98" s="98"/>
      <c r="VH98" s="98"/>
      <c r="VI98" s="98"/>
      <c r="VJ98" s="98"/>
      <c r="VK98" s="98"/>
      <c r="VL98" s="98"/>
      <c r="VM98" s="98"/>
      <c r="VN98" s="98"/>
      <c r="VO98" s="98"/>
      <c r="VP98" s="98"/>
      <c r="VQ98" s="98"/>
      <c r="VR98" s="98"/>
      <c r="VS98" s="98"/>
      <c r="VT98" s="98"/>
      <c r="VU98" s="98"/>
      <c r="VV98" s="98"/>
      <c r="VW98" s="98"/>
      <c r="VX98" s="98"/>
      <c r="VY98" s="98"/>
      <c r="VZ98" s="98"/>
      <c r="WA98" s="98"/>
      <c r="WB98" s="98"/>
      <c r="WC98" s="98"/>
      <c r="WD98" s="98"/>
      <c r="WE98" s="98"/>
      <c r="WF98" s="98"/>
      <c r="WG98" s="98"/>
      <c r="WH98" s="98"/>
      <c r="WI98" s="98"/>
      <c r="WJ98" s="98"/>
      <c r="WK98" s="98"/>
      <c r="WL98" s="98"/>
      <c r="WM98" s="98"/>
      <c r="WN98" s="98"/>
      <c r="WO98" s="98"/>
      <c r="WP98" s="98"/>
      <c r="WQ98" s="98"/>
      <c r="WR98" s="98"/>
      <c r="WS98" s="98"/>
      <c r="WT98" s="98"/>
      <c r="WU98" s="98"/>
      <c r="WV98" s="98"/>
      <c r="WW98" s="98"/>
      <c r="WX98" s="98"/>
      <c r="WY98" s="98"/>
      <c r="WZ98" s="98"/>
      <c r="XA98" s="98"/>
      <c r="XB98" s="98"/>
      <c r="XC98" s="98"/>
      <c r="XD98" s="98"/>
      <c r="XE98" s="98"/>
      <c r="XF98" s="98"/>
      <c r="XG98" s="98"/>
      <c r="XH98" s="98"/>
      <c r="XI98" s="98"/>
      <c r="XJ98" s="98"/>
      <c r="XK98" s="98"/>
      <c r="XL98" s="98"/>
      <c r="XM98" s="98"/>
      <c r="XN98" s="98"/>
      <c r="XO98" s="98"/>
      <c r="XP98" s="98"/>
      <c r="XQ98" s="98"/>
      <c r="XR98" s="98"/>
      <c r="XS98" s="98"/>
      <c r="XT98" s="98"/>
      <c r="XU98" s="98"/>
      <c r="XV98" s="98"/>
      <c r="XW98" s="98"/>
      <c r="XX98" s="98"/>
      <c r="XY98" s="98"/>
      <c r="XZ98" s="98"/>
      <c r="YA98" s="98"/>
      <c r="YB98" s="98"/>
      <c r="YC98" s="98"/>
      <c r="YD98" s="98"/>
      <c r="YE98" s="98"/>
      <c r="YF98" s="98"/>
      <c r="YG98" s="98"/>
      <c r="YH98" s="98"/>
      <c r="YI98" s="98"/>
      <c r="YJ98" s="98"/>
      <c r="YK98" s="98"/>
      <c r="YL98" s="98"/>
      <c r="YM98" s="98"/>
      <c r="YN98" s="98"/>
      <c r="YO98" s="98"/>
      <c r="YP98" s="98"/>
      <c r="YQ98" s="98"/>
      <c r="YR98" s="98"/>
      <c r="YS98" s="98"/>
      <c r="YT98" s="98"/>
      <c r="YU98" s="98"/>
      <c r="YV98" s="98"/>
      <c r="YW98" s="98"/>
      <c r="YX98" s="98"/>
      <c r="YY98" s="98"/>
      <c r="YZ98" s="98"/>
      <c r="ZA98" s="98"/>
      <c r="ZB98" s="98"/>
      <c r="ZC98" s="98"/>
      <c r="ZD98" s="98"/>
      <c r="ZE98" s="98"/>
      <c r="ZF98" s="98"/>
      <c r="ZG98" s="98"/>
      <c r="ZH98" s="98"/>
      <c r="ZI98" s="98"/>
      <c r="ZJ98" s="98"/>
      <c r="ZK98" s="98"/>
      <c r="ZL98" s="98"/>
      <c r="ZM98" s="98"/>
      <c r="ZN98" s="98"/>
      <c r="ZO98" s="98"/>
      <c r="ZP98" s="98"/>
      <c r="ZQ98" s="98"/>
      <c r="ZR98" s="98"/>
      <c r="ZS98" s="98"/>
      <c r="ZT98" s="98"/>
      <c r="ZU98" s="98"/>
      <c r="ZV98" s="98"/>
      <c r="ZW98" s="98"/>
      <c r="ZX98" s="98"/>
      <c r="ZY98" s="98"/>
      <c r="ZZ98" s="98"/>
      <c r="AAA98" s="98"/>
      <c r="AAB98" s="98"/>
      <c r="AAC98" s="98"/>
      <c r="AAD98" s="98"/>
      <c r="AAE98" s="98"/>
      <c r="AAF98" s="98"/>
      <c r="AAG98" s="98"/>
      <c r="AAH98" s="98"/>
      <c r="AAI98" s="98"/>
      <c r="AAJ98" s="98"/>
      <c r="AAK98" s="98"/>
      <c r="AAL98" s="98"/>
      <c r="AAM98" s="98"/>
      <c r="AAN98" s="98"/>
      <c r="AAO98" s="98"/>
      <c r="AAP98" s="98"/>
      <c r="AAQ98" s="98"/>
      <c r="AAR98" s="98"/>
      <c r="AAS98" s="98"/>
      <c r="AAT98" s="98"/>
      <c r="AAU98" s="98"/>
      <c r="AAV98" s="98"/>
      <c r="AAW98" s="98"/>
      <c r="AAX98" s="98"/>
      <c r="AAY98" s="98"/>
      <c r="AAZ98" s="98"/>
      <c r="ABA98" s="98"/>
      <c r="ABB98" s="98"/>
      <c r="ABC98" s="98"/>
      <c r="ABD98" s="98"/>
      <c r="ABE98" s="98"/>
      <c r="ABF98" s="98"/>
      <c r="ABG98" s="98"/>
      <c r="ABH98" s="98"/>
      <c r="ABI98" s="98"/>
      <c r="ABJ98" s="98"/>
      <c r="ABK98" s="98"/>
      <c r="ABL98" s="98"/>
      <c r="ABM98" s="98"/>
      <c r="ABN98" s="98"/>
      <c r="ABO98" s="98"/>
      <c r="ABP98" s="98"/>
      <c r="ABQ98" s="98"/>
      <c r="ABR98" s="98"/>
      <c r="ABS98" s="98"/>
      <c r="ABT98" s="98"/>
      <c r="ABU98" s="98"/>
      <c r="ABV98" s="98"/>
      <c r="ABW98" s="98"/>
      <c r="ABX98" s="98"/>
      <c r="ABY98" s="98"/>
      <c r="ABZ98" s="98"/>
      <c r="ACA98" s="98"/>
      <c r="ACB98" s="98"/>
      <c r="ACC98" s="98"/>
      <c r="ACD98" s="98"/>
      <c r="ACE98" s="98"/>
      <c r="ACF98" s="98"/>
      <c r="ACG98" s="98"/>
      <c r="ACH98" s="98"/>
      <c r="ACI98" s="98"/>
      <c r="ACJ98" s="98"/>
      <c r="ACK98" s="98"/>
      <c r="ACL98" s="98"/>
      <c r="ACM98" s="98"/>
      <c r="ACN98" s="98"/>
      <c r="ACO98" s="98"/>
      <c r="ACP98" s="98"/>
      <c r="ACQ98" s="98"/>
      <c r="ACR98" s="98"/>
      <c r="ACS98" s="98"/>
      <c r="ACT98" s="98"/>
      <c r="ACU98" s="98"/>
      <c r="ACV98" s="98"/>
      <c r="ACW98" s="98"/>
      <c r="ACX98" s="98"/>
      <c r="ACY98" s="98"/>
      <c r="ACZ98" s="98"/>
      <c r="ADA98" s="98"/>
      <c r="ADB98" s="98"/>
      <c r="ADC98" s="98"/>
      <c r="ADD98" s="98"/>
      <c r="ADE98" s="98"/>
      <c r="ADF98" s="98"/>
      <c r="ADG98" s="98"/>
      <c r="ADH98" s="98"/>
      <c r="ADI98" s="98"/>
      <c r="ADJ98" s="98"/>
      <c r="ADK98" s="98"/>
      <c r="ADL98" s="98"/>
      <c r="ADM98" s="98"/>
      <c r="ADN98" s="98"/>
      <c r="ADO98" s="98"/>
      <c r="ADP98" s="98"/>
      <c r="ADQ98" s="98"/>
      <c r="ADR98" s="98"/>
      <c r="ADS98" s="98"/>
      <c r="ADT98" s="98"/>
      <c r="ADU98" s="98"/>
      <c r="ADV98" s="98"/>
      <c r="ADW98" s="98"/>
      <c r="ADX98" s="98"/>
      <c r="ADY98" s="98"/>
      <c r="ADZ98" s="98"/>
      <c r="AEA98" s="98"/>
      <c r="AEB98" s="98"/>
      <c r="AEC98" s="98"/>
      <c r="AED98" s="98"/>
      <c r="AEE98" s="98"/>
      <c r="AEF98" s="98"/>
      <c r="AEG98" s="98"/>
      <c r="AEH98" s="98"/>
      <c r="AEI98" s="98"/>
      <c r="AEJ98" s="98"/>
      <c r="AEK98" s="98"/>
      <c r="AEL98" s="98"/>
      <c r="AEM98" s="98"/>
      <c r="AEN98" s="98"/>
      <c r="AEO98" s="98"/>
      <c r="AEP98" s="98"/>
      <c r="AEQ98" s="98"/>
      <c r="AER98" s="98"/>
      <c r="AES98" s="98"/>
      <c r="AET98" s="98"/>
      <c r="AEU98" s="98"/>
      <c r="AEV98" s="98"/>
      <c r="AEW98" s="98"/>
      <c r="AEX98" s="98"/>
      <c r="AEY98" s="98"/>
      <c r="AEZ98" s="98"/>
      <c r="AFA98" s="98"/>
      <c r="AFB98" s="98"/>
      <c r="AFC98" s="98"/>
      <c r="AFD98" s="98"/>
      <c r="AFE98" s="98"/>
      <c r="AFF98" s="98"/>
      <c r="AFG98" s="98"/>
      <c r="AFH98" s="98"/>
      <c r="AFI98" s="98"/>
      <c r="AFJ98" s="98"/>
      <c r="AFK98" s="98"/>
      <c r="AFL98" s="98"/>
      <c r="AFM98" s="98"/>
      <c r="AFN98" s="98"/>
      <c r="AFO98" s="98"/>
      <c r="AFP98" s="98"/>
      <c r="AFQ98" s="98"/>
      <c r="AFR98" s="98"/>
      <c r="AFS98" s="98"/>
      <c r="AFT98" s="98"/>
      <c r="AFU98" s="98"/>
      <c r="AFV98" s="98"/>
      <c r="AFW98" s="98"/>
      <c r="AFX98" s="98"/>
      <c r="AFY98" s="98"/>
      <c r="AFZ98" s="98"/>
      <c r="AGA98" s="98"/>
      <c r="AGB98" s="98"/>
      <c r="AGC98" s="98"/>
      <c r="AGD98" s="98"/>
      <c r="AGE98" s="98"/>
      <c r="AGF98" s="98"/>
      <c r="AGG98" s="98"/>
      <c r="AGH98" s="98"/>
      <c r="AGI98" s="98"/>
      <c r="AGJ98" s="98"/>
      <c r="AGK98" s="98"/>
      <c r="AGL98" s="98"/>
      <c r="AGM98" s="98"/>
      <c r="AGN98" s="98"/>
      <c r="AGO98" s="98"/>
      <c r="AGP98" s="98"/>
      <c r="AGQ98" s="98"/>
      <c r="AGR98" s="98"/>
      <c r="AGS98" s="98"/>
      <c r="AGT98" s="98"/>
      <c r="AGU98" s="98"/>
      <c r="AGV98" s="98"/>
      <c r="AGW98" s="98"/>
      <c r="AGX98" s="98"/>
      <c r="AGY98" s="98"/>
      <c r="AGZ98" s="98"/>
      <c r="AHA98" s="98"/>
      <c r="AHB98" s="98"/>
      <c r="AHC98" s="98"/>
      <c r="AHD98" s="98"/>
      <c r="AHE98" s="98"/>
      <c r="AHF98" s="98"/>
      <c r="AHG98" s="98"/>
      <c r="AHH98" s="98"/>
      <c r="AHI98" s="98"/>
      <c r="AHJ98" s="98"/>
      <c r="AHK98" s="98"/>
      <c r="AHL98" s="98"/>
      <c r="AHM98" s="98"/>
      <c r="AHN98" s="98"/>
      <c r="AHO98" s="98"/>
      <c r="AHP98" s="98"/>
      <c r="AHQ98" s="98"/>
      <c r="AHR98" s="98"/>
      <c r="AHS98" s="98"/>
      <c r="AHT98" s="98"/>
      <c r="AHU98" s="98"/>
      <c r="AHV98" s="98"/>
      <c r="AHW98" s="98"/>
      <c r="AHX98" s="98"/>
      <c r="AHY98" s="98"/>
      <c r="AHZ98" s="98"/>
      <c r="AIA98" s="98"/>
      <c r="AIB98" s="98"/>
      <c r="AIC98" s="98"/>
      <c r="AID98" s="98"/>
      <c r="AIE98" s="98"/>
      <c r="AIF98" s="98"/>
      <c r="AIG98" s="98"/>
      <c r="AIH98" s="98"/>
      <c r="AII98" s="98"/>
      <c r="AIJ98" s="98"/>
      <c r="AIK98" s="98"/>
      <c r="AIL98" s="98"/>
      <c r="AIM98" s="98"/>
      <c r="AIN98" s="98"/>
      <c r="AIO98" s="98"/>
      <c r="AIP98" s="98"/>
      <c r="AIQ98" s="98"/>
      <c r="AIR98" s="98"/>
      <c r="AIS98" s="98"/>
      <c r="AIT98" s="98"/>
      <c r="AIU98" s="98"/>
      <c r="AIV98" s="98"/>
      <c r="AIW98" s="98"/>
      <c r="AIX98" s="98"/>
      <c r="AIY98" s="98"/>
      <c r="AIZ98" s="98"/>
      <c r="AJA98" s="98"/>
      <c r="AJB98" s="98"/>
      <c r="AJC98" s="98"/>
      <c r="AJD98" s="98"/>
      <c r="AJE98" s="98"/>
      <c r="AJF98" s="98"/>
      <c r="AJG98" s="98"/>
      <c r="AJH98" s="98"/>
      <c r="AJI98" s="98"/>
      <c r="AJJ98" s="98"/>
      <c r="AJK98" s="98"/>
      <c r="AJL98" s="98"/>
      <c r="AJM98" s="98"/>
      <c r="AJN98" s="98"/>
      <c r="AJO98" s="98"/>
      <c r="AJP98" s="98"/>
      <c r="AJQ98" s="98"/>
      <c r="AJR98" s="98"/>
      <c r="AJS98" s="98"/>
      <c r="AJT98" s="98"/>
      <c r="AJU98" s="98"/>
      <c r="AJV98" s="98"/>
      <c r="AJW98" s="98"/>
      <c r="AJX98" s="98"/>
      <c r="AJY98" s="98"/>
      <c r="AJZ98" s="98"/>
      <c r="AKA98" s="98"/>
      <c r="AKB98" s="98"/>
      <c r="AKC98" s="98"/>
      <c r="AKD98" s="98"/>
      <c r="AKE98" s="98"/>
      <c r="AKF98" s="98"/>
      <c r="AKG98" s="98"/>
      <c r="AKH98" s="98"/>
      <c r="AKI98" s="98"/>
      <c r="AKJ98" s="98"/>
      <c r="AKK98" s="98"/>
      <c r="AKL98" s="98"/>
      <c r="AKM98" s="98"/>
      <c r="AKN98" s="98"/>
      <c r="AKO98" s="98"/>
      <c r="AKP98" s="98"/>
      <c r="AKQ98" s="98"/>
      <c r="AKR98" s="98"/>
      <c r="AKS98" s="98"/>
      <c r="AKT98" s="98"/>
      <c r="AKU98" s="98"/>
      <c r="AKV98" s="98"/>
      <c r="AKW98" s="98"/>
      <c r="AKX98" s="98"/>
      <c r="AKY98" s="98"/>
      <c r="AKZ98" s="98"/>
      <c r="ALA98" s="98"/>
      <c r="ALB98" s="98"/>
      <c r="ALC98" s="98"/>
      <c r="ALD98" s="98"/>
      <c r="ALE98" s="98"/>
      <c r="ALF98" s="98"/>
      <c r="ALG98" s="98"/>
      <c r="ALH98" s="98"/>
      <c r="ALI98" s="98"/>
      <c r="ALJ98" s="98"/>
      <c r="ALK98" s="98"/>
      <c r="ALL98" s="98"/>
      <c r="ALM98" s="98"/>
      <c r="ALN98" s="98"/>
      <c r="ALO98" s="98"/>
      <c r="ALP98" s="98"/>
      <c r="ALQ98" s="98"/>
      <c r="ALR98" s="98"/>
      <c r="ALS98" s="98"/>
      <c r="ALT98" s="98"/>
      <c r="ALU98" s="98"/>
      <c r="ALV98" s="98"/>
      <c r="ALW98" s="98"/>
      <c r="ALX98" s="98"/>
      <c r="ALY98" s="98"/>
      <c r="ALZ98" s="98"/>
      <c r="AMA98" s="98"/>
      <c r="AMB98" s="98"/>
      <c r="AMC98" s="98"/>
      <c r="AMD98" s="98"/>
      <c r="AME98" s="98"/>
      <c r="AMF98" s="98"/>
      <c r="AMG98" s="98"/>
      <c r="AMH98" s="98"/>
      <c r="AMI98" s="98"/>
      <c r="AMJ98" s="98"/>
      <c r="AMK98" s="98"/>
      <c r="AML98" s="98"/>
      <c r="AMM98" s="98"/>
      <c r="AMN98" s="98"/>
      <c r="AMO98" s="98"/>
      <c r="AMP98" s="98"/>
      <c r="AMQ98" s="98"/>
      <c r="AMR98" s="98"/>
      <c r="AMS98" s="98"/>
      <c r="AMT98" s="98"/>
      <c r="AMU98" s="98"/>
      <c r="AMV98" s="98"/>
      <c r="AMW98" s="98"/>
      <c r="AMX98" s="98"/>
      <c r="AMY98" s="98"/>
      <c r="AMZ98" s="98"/>
      <c r="ANA98" s="98"/>
      <c r="ANB98" s="98"/>
      <c r="ANC98" s="98"/>
      <c r="AND98" s="98"/>
      <c r="ANE98" s="98"/>
      <c r="ANF98" s="98"/>
      <c r="ANG98" s="98"/>
      <c r="ANH98" s="98"/>
      <c r="ANI98" s="98"/>
      <c r="ANJ98" s="98"/>
      <c r="ANK98" s="98"/>
      <c r="ANL98" s="98"/>
      <c r="ANM98" s="98"/>
      <c r="ANN98" s="98"/>
      <c r="ANO98" s="98"/>
      <c r="ANP98" s="98"/>
      <c r="ANQ98" s="98"/>
      <c r="ANR98" s="98"/>
      <c r="ANS98" s="98"/>
      <c r="ANT98" s="98"/>
      <c r="ANU98" s="98"/>
      <c r="ANV98" s="98"/>
      <c r="ANW98" s="98"/>
      <c r="ANX98" s="98"/>
      <c r="ANY98" s="98"/>
      <c r="ANZ98" s="98"/>
      <c r="AOA98" s="98"/>
      <c r="AOB98" s="98"/>
      <c r="AOC98" s="98"/>
      <c r="AOD98" s="98"/>
      <c r="AOE98" s="98"/>
      <c r="AOF98" s="98"/>
      <c r="AOG98" s="98"/>
      <c r="AOH98" s="98"/>
      <c r="AOI98" s="98"/>
      <c r="AOJ98" s="98"/>
      <c r="AOK98" s="98"/>
      <c r="AOL98" s="98"/>
      <c r="AOM98" s="98"/>
      <c r="AON98" s="98"/>
      <c r="AOO98" s="98"/>
      <c r="AOP98" s="98"/>
      <c r="AOQ98" s="98"/>
      <c r="AOR98" s="98"/>
      <c r="AOS98" s="98"/>
      <c r="AOT98" s="98"/>
      <c r="AOU98" s="98"/>
      <c r="AOV98" s="98"/>
      <c r="AOW98" s="98"/>
      <c r="AOX98" s="98"/>
      <c r="AOY98" s="98"/>
      <c r="AOZ98" s="98"/>
      <c r="APA98" s="98"/>
      <c r="APB98" s="98"/>
      <c r="APC98" s="98"/>
      <c r="APD98" s="98"/>
      <c r="APE98" s="98"/>
      <c r="APF98" s="98"/>
      <c r="APG98" s="98"/>
      <c r="APH98" s="98"/>
      <c r="API98" s="98"/>
      <c r="APJ98" s="98"/>
      <c r="APK98" s="98"/>
      <c r="APL98" s="98"/>
      <c r="APM98" s="98"/>
      <c r="APN98" s="98"/>
      <c r="APO98" s="98"/>
      <c r="APP98" s="98"/>
      <c r="APQ98" s="98"/>
      <c r="APR98" s="98"/>
      <c r="APS98" s="98"/>
      <c r="APT98" s="98"/>
      <c r="APU98" s="98"/>
      <c r="APV98" s="98"/>
      <c r="APW98" s="98"/>
      <c r="APX98" s="98"/>
      <c r="APY98" s="98"/>
      <c r="APZ98" s="98"/>
      <c r="AQA98" s="98"/>
      <c r="AQB98" s="98"/>
      <c r="AQC98" s="98"/>
      <c r="AQD98" s="98"/>
      <c r="AQE98" s="98"/>
      <c r="AQF98" s="98"/>
      <c r="AQG98" s="98"/>
      <c r="AQH98" s="98"/>
      <c r="AQI98" s="98"/>
      <c r="AQJ98" s="98"/>
      <c r="AQK98" s="98"/>
      <c r="AQL98" s="98"/>
      <c r="AQM98" s="98"/>
      <c r="AQN98" s="98"/>
      <c r="AQO98" s="98"/>
      <c r="AQP98" s="98"/>
      <c r="AQQ98" s="98"/>
      <c r="AQR98" s="98"/>
      <c r="AQS98" s="98"/>
      <c r="AQT98" s="98"/>
      <c r="AQU98" s="98"/>
      <c r="AQV98" s="98"/>
      <c r="AQW98" s="98"/>
      <c r="AQX98" s="98"/>
      <c r="AQY98" s="98"/>
      <c r="AQZ98" s="98"/>
      <c r="ARA98" s="98"/>
      <c r="ARB98" s="98"/>
      <c r="ARC98" s="98"/>
      <c r="ARD98" s="98"/>
      <c r="ARE98" s="98"/>
      <c r="ARF98" s="98"/>
      <c r="ARG98" s="98"/>
      <c r="ARH98" s="98"/>
      <c r="ARI98" s="98"/>
      <c r="ARJ98" s="98"/>
      <c r="ARK98" s="98"/>
      <c r="ARL98" s="98"/>
      <c r="ARM98" s="98"/>
      <c r="ARN98" s="98"/>
      <c r="ARO98" s="98"/>
      <c r="ARP98" s="98"/>
      <c r="ARQ98" s="98"/>
      <c r="ARR98" s="98"/>
      <c r="ARS98" s="98"/>
      <c r="ART98" s="98"/>
      <c r="ARU98" s="98"/>
      <c r="ARV98" s="98"/>
      <c r="ARW98" s="98"/>
      <c r="ARX98" s="98"/>
      <c r="ARY98" s="98"/>
      <c r="ARZ98" s="98"/>
      <c r="ASA98" s="98"/>
      <c r="ASB98" s="98"/>
      <c r="ASC98" s="98"/>
      <c r="ASD98" s="98"/>
      <c r="ASE98" s="98"/>
      <c r="ASF98" s="98"/>
      <c r="ASG98" s="98"/>
      <c r="ASH98" s="98"/>
      <c r="ASI98" s="98"/>
      <c r="ASJ98" s="98"/>
      <c r="ASK98" s="98"/>
      <c r="ASL98" s="98"/>
      <c r="ASM98" s="98"/>
      <c r="ASN98" s="98"/>
      <c r="ASO98" s="98"/>
      <c r="ASP98" s="98"/>
      <c r="ASQ98" s="98"/>
      <c r="ASR98" s="98"/>
      <c r="ASS98" s="98"/>
      <c r="AST98" s="98"/>
      <c r="ASU98" s="98"/>
      <c r="ASV98" s="98"/>
      <c r="ASW98" s="98"/>
      <c r="ASX98" s="98"/>
      <c r="ASY98" s="98"/>
      <c r="ASZ98" s="98"/>
      <c r="ATA98" s="98"/>
      <c r="ATB98" s="98"/>
      <c r="ATC98" s="98"/>
      <c r="ATD98" s="98"/>
      <c r="ATE98" s="98"/>
      <c r="ATF98" s="98"/>
      <c r="ATG98" s="98"/>
      <c r="ATH98" s="98"/>
      <c r="ATI98" s="98"/>
      <c r="ATJ98" s="98"/>
      <c r="ATK98" s="98"/>
      <c r="ATL98" s="98"/>
      <c r="ATM98" s="98"/>
      <c r="ATN98" s="98"/>
      <c r="ATO98" s="98"/>
      <c r="ATP98" s="98"/>
      <c r="ATQ98" s="98"/>
      <c r="ATR98" s="98"/>
      <c r="ATS98" s="98"/>
      <c r="ATT98" s="98"/>
      <c r="ATU98" s="98"/>
      <c r="ATV98" s="98"/>
      <c r="ATW98" s="98"/>
      <c r="ATX98" s="98"/>
      <c r="ATY98" s="98"/>
      <c r="ATZ98" s="98"/>
      <c r="AUA98" s="98"/>
      <c r="AUB98" s="98"/>
      <c r="AUC98" s="98"/>
      <c r="AUD98" s="98"/>
      <c r="AUE98" s="98"/>
      <c r="AUF98" s="98"/>
      <c r="AUG98" s="98"/>
      <c r="AUH98" s="98"/>
      <c r="AUI98" s="98"/>
      <c r="AUJ98" s="98"/>
      <c r="AUK98" s="98"/>
      <c r="AUL98" s="98"/>
      <c r="AUM98" s="98"/>
      <c r="AUN98" s="98"/>
      <c r="AUO98" s="98"/>
      <c r="AUP98" s="98"/>
      <c r="AUQ98" s="98"/>
      <c r="AUR98" s="98"/>
      <c r="AUS98" s="98"/>
      <c r="AUT98" s="98"/>
      <c r="AUU98" s="98"/>
      <c r="AUV98" s="98"/>
      <c r="AUW98" s="98"/>
      <c r="AUX98" s="98"/>
      <c r="AUY98" s="98"/>
      <c r="AUZ98" s="98"/>
      <c r="AVA98" s="98"/>
      <c r="AVB98" s="98"/>
      <c r="AVC98" s="98"/>
      <c r="AVD98" s="98"/>
      <c r="AVE98" s="98"/>
      <c r="AVF98" s="98"/>
      <c r="AVG98" s="98"/>
      <c r="AVH98" s="98"/>
      <c r="AVI98" s="98"/>
      <c r="AVJ98" s="98"/>
      <c r="AVK98" s="98"/>
      <c r="AVL98" s="98"/>
      <c r="AVM98" s="98"/>
      <c r="AVN98" s="98"/>
      <c r="AVO98" s="98"/>
      <c r="AVP98" s="98"/>
      <c r="AVQ98" s="98"/>
      <c r="AVR98" s="98"/>
      <c r="AVS98" s="98"/>
      <c r="AVT98" s="98"/>
      <c r="AVU98" s="98"/>
      <c r="AVV98" s="98"/>
      <c r="AVW98" s="98"/>
      <c r="AVX98" s="98"/>
      <c r="AVY98" s="98"/>
      <c r="AVZ98" s="98"/>
      <c r="AWA98" s="98"/>
      <c r="AWB98" s="98"/>
      <c r="AWC98" s="98"/>
      <c r="AWD98" s="98"/>
      <c r="AWE98" s="98"/>
      <c r="AWF98" s="98"/>
      <c r="AWG98" s="98"/>
      <c r="AWH98" s="98"/>
      <c r="AWI98" s="98"/>
      <c r="AWJ98" s="98"/>
      <c r="AWK98" s="98"/>
      <c r="AWL98" s="98"/>
      <c r="AWM98" s="98"/>
      <c r="AWN98" s="98"/>
      <c r="AWO98" s="98"/>
      <c r="AWP98" s="98"/>
      <c r="AWQ98" s="98"/>
      <c r="AWR98" s="98"/>
      <c r="AWS98" s="98"/>
      <c r="AWT98" s="98"/>
      <c r="AWU98" s="98"/>
      <c r="AWV98" s="98"/>
      <c r="AWW98" s="98"/>
      <c r="AWX98" s="98"/>
      <c r="AWY98" s="98"/>
      <c r="AWZ98" s="98"/>
      <c r="AXA98" s="98"/>
      <c r="AXB98" s="98"/>
      <c r="AXC98" s="98"/>
      <c r="AXD98" s="98"/>
      <c r="AXE98" s="98"/>
      <c r="AXF98" s="98"/>
      <c r="AXG98" s="98"/>
      <c r="AXH98" s="98"/>
      <c r="AXI98" s="98"/>
      <c r="AXJ98" s="98"/>
      <c r="AXK98" s="98"/>
      <c r="AXL98" s="98"/>
      <c r="AXM98" s="98"/>
      <c r="AXN98" s="98"/>
      <c r="AXO98" s="98"/>
      <c r="AXP98" s="98"/>
      <c r="AXQ98" s="98"/>
      <c r="AXR98" s="98"/>
      <c r="AXS98" s="98"/>
      <c r="AXT98" s="98"/>
      <c r="AXU98" s="98"/>
      <c r="AXV98" s="98"/>
      <c r="AXW98" s="98"/>
      <c r="AXX98" s="98"/>
      <c r="AXY98" s="98"/>
      <c r="AXZ98" s="98"/>
      <c r="AYA98" s="98"/>
      <c r="AYB98" s="98"/>
      <c r="AYC98" s="98"/>
      <c r="AYD98" s="98"/>
      <c r="AYE98" s="98"/>
      <c r="AYF98" s="98"/>
      <c r="AYG98" s="98"/>
      <c r="AYH98" s="98"/>
      <c r="AYI98" s="98"/>
      <c r="AYJ98" s="98"/>
      <c r="AYK98" s="98"/>
      <c r="AYL98" s="98"/>
      <c r="AYM98" s="98"/>
      <c r="AYN98" s="98"/>
      <c r="AYO98" s="98"/>
      <c r="AYP98" s="98"/>
      <c r="AYQ98" s="98"/>
      <c r="AYR98" s="98"/>
      <c r="AYS98" s="98"/>
      <c r="AYT98" s="98"/>
      <c r="AYU98" s="98"/>
      <c r="AYV98" s="98"/>
      <c r="AYW98" s="98"/>
      <c r="AYX98" s="98"/>
      <c r="AYY98" s="98"/>
      <c r="AYZ98" s="98"/>
      <c r="AZA98" s="98"/>
      <c r="AZB98" s="98"/>
      <c r="AZC98" s="98"/>
      <c r="AZD98" s="98"/>
      <c r="AZE98" s="98"/>
      <c r="AZF98" s="98"/>
      <c r="AZG98" s="98"/>
      <c r="AZH98" s="98"/>
      <c r="AZI98" s="98"/>
      <c r="AZJ98" s="98"/>
      <c r="AZK98" s="98"/>
      <c r="AZL98" s="98"/>
      <c r="AZM98" s="98"/>
      <c r="AZN98" s="98"/>
      <c r="AZO98" s="98"/>
      <c r="AZP98" s="98"/>
      <c r="AZQ98" s="98"/>
      <c r="AZR98" s="98"/>
      <c r="AZS98" s="98"/>
      <c r="AZT98" s="98"/>
      <c r="AZU98" s="98"/>
      <c r="AZV98" s="98"/>
      <c r="AZW98" s="98"/>
      <c r="AZX98" s="98"/>
      <c r="AZY98" s="98"/>
      <c r="AZZ98" s="98"/>
      <c r="BAA98" s="98"/>
      <c r="BAB98" s="98"/>
      <c r="BAC98" s="98"/>
      <c r="BAD98" s="98"/>
      <c r="BAE98" s="98"/>
      <c r="BAF98" s="98"/>
      <c r="BAG98" s="98"/>
      <c r="BAH98" s="98"/>
      <c r="BAI98" s="98"/>
      <c r="BAJ98" s="98"/>
      <c r="BAK98" s="98"/>
      <c r="BAL98" s="98"/>
      <c r="BAM98" s="98"/>
      <c r="BAN98" s="98"/>
      <c r="BAO98" s="98"/>
      <c r="BAP98" s="98"/>
      <c r="BAQ98" s="98"/>
      <c r="BAR98" s="98"/>
      <c r="BAS98" s="98"/>
      <c r="BAT98" s="98"/>
      <c r="BAU98" s="98"/>
      <c r="BAV98" s="98"/>
      <c r="BAW98" s="98"/>
      <c r="BAX98" s="98"/>
      <c r="BAY98" s="98"/>
      <c r="BAZ98" s="98"/>
      <c r="BBA98" s="98"/>
      <c r="BBB98" s="98"/>
      <c r="BBC98" s="98"/>
      <c r="BBD98" s="98"/>
      <c r="BBE98" s="98"/>
      <c r="BBF98" s="98"/>
      <c r="BBG98" s="98"/>
      <c r="BBH98" s="98"/>
      <c r="BBI98" s="98"/>
      <c r="BBJ98" s="98"/>
      <c r="BBK98" s="98"/>
      <c r="BBL98" s="98"/>
      <c r="BBM98" s="98"/>
      <c r="BBN98" s="98"/>
      <c r="BBO98" s="98"/>
      <c r="BBP98" s="98"/>
      <c r="BBQ98" s="98"/>
      <c r="BBR98" s="98"/>
      <c r="BBS98" s="98"/>
      <c r="BBT98" s="98"/>
      <c r="BBU98" s="98"/>
      <c r="BBV98" s="98"/>
      <c r="BBW98" s="98"/>
      <c r="BBX98" s="98"/>
      <c r="BBY98" s="98"/>
      <c r="BBZ98" s="98"/>
      <c r="BCA98" s="98"/>
      <c r="BCB98" s="98"/>
      <c r="BCC98" s="98"/>
      <c r="BCD98" s="98"/>
      <c r="BCE98" s="98"/>
      <c r="BCF98" s="98"/>
      <c r="BCG98" s="98"/>
      <c r="BCH98" s="98"/>
      <c r="BCI98" s="98"/>
      <c r="BCJ98" s="98"/>
      <c r="BCK98" s="98"/>
      <c r="BCL98" s="98"/>
      <c r="BCM98" s="98"/>
      <c r="BCN98" s="98"/>
      <c r="BCO98" s="98"/>
      <c r="BCP98" s="98"/>
      <c r="BCQ98" s="98"/>
      <c r="BCR98" s="98"/>
      <c r="BCS98" s="98"/>
      <c r="BCT98" s="98"/>
      <c r="BCU98" s="98"/>
      <c r="BCV98" s="98"/>
      <c r="BCW98" s="98"/>
      <c r="BCX98" s="98"/>
      <c r="BCY98" s="98"/>
      <c r="BCZ98" s="98"/>
      <c r="BDA98" s="98"/>
      <c r="BDB98" s="98"/>
      <c r="BDC98" s="98"/>
      <c r="BDD98" s="98"/>
      <c r="BDE98" s="98"/>
      <c r="BDF98" s="98"/>
      <c r="BDG98" s="98"/>
      <c r="BDH98" s="98"/>
      <c r="BDI98" s="98"/>
      <c r="BDJ98" s="98"/>
      <c r="BDK98" s="98"/>
      <c r="BDL98" s="98"/>
      <c r="BDM98" s="98"/>
      <c r="BDN98" s="98"/>
      <c r="BDO98" s="98"/>
      <c r="BDP98" s="98"/>
      <c r="BDQ98" s="98"/>
      <c r="BDR98" s="98"/>
      <c r="BDS98" s="98"/>
      <c r="BDT98" s="98"/>
      <c r="BDU98" s="98"/>
      <c r="BDV98" s="98"/>
      <c r="BDW98" s="98"/>
      <c r="BDX98" s="98"/>
      <c r="BDY98" s="98"/>
      <c r="BDZ98" s="98"/>
      <c r="BEA98" s="98"/>
      <c r="BEB98" s="98"/>
      <c r="BEC98" s="98"/>
      <c r="BED98" s="98"/>
      <c r="BEE98" s="98"/>
      <c r="BEF98" s="98"/>
      <c r="BEG98" s="98"/>
      <c r="BEH98" s="98"/>
      <c r="BEI98" s="98"/>
      <c r="BEJ98" s="98"/>
      <c r="BEK98" s="98"/>
      <c r="BEL98" s="98"/>
      <c r="BEM98" s="98"/>
      <c r="BEN98" s="98"/>
      <c r="BEO98" s="98"/>
      <c r="BEP98" s="98"/>
      <c r="BEQ98" s="98"/>
      <c r="BER98" s="98"/>
      <c r="BES98" s="98"/>
      <c r="BET98" s="98"/>
      <c r="BEU98" s="98"/>
      <c r="BEV98" s="98"/>
      <c r="BEW98" s="98"/>
      <c r="BEX98" s="98"/>
      <c r="BEY98" s="98"/>
      <c r="BEZ98" s="98"/>
      <c r="BFA98" s="98"/>
      <c r="BFB98" s="98"/>
      <c r="BFC98" s="98"/>
      <c r="BFD98" s="98"/>
      <c r="BFE98" s="98"/>
      <c r="BFF98" s="98"/>
      <c r="BFG98" s="98"/>
      <c r="BFH98" s="98"/>
      <c r="BFI98" s="98"/>
      <c r="BFJ98" s="98"/>
      <c r="BFK98" s="98"/>
      <c r="BFL98" s="98"/>
      <c r="BFM98" s="98"/>
      <c r="BFN98" s="98"/>
      <c r="BFO98" s="98"/>
      <c r="BFP98" s="98"/>
      <c r="BFQ98" s="98"/>
      <c r="BFR98" s="98"/>
      <c r="BFS98" s="98"/>
      <c r="BFT98" s="98"/>
      <c r="BFU98" s="98"/>
      <c r="BFV98" s="98"/>
      <c r="BFW98" s="98"/>
      <c r="BFX98" s="98"/>
      <c r="BFY98" s="98"/>
      <c r="BFZ98" s="98"/>
      <c r="BGA98" s="98"/>
      <c r="BGB98" s="98"/>
      <c r="BGC98" s="98"/>
      <c r="BGD98" s="98"/>
      <c r="BGE98" s="98"/>
      <c r="BGF98" s="98"/>
      <c r="BGG98" s="98"/>
      <c r="BGH98" s="98"/>
      <c r="BGI98" s="98"/>
      <c r="BGJ98" s="98"/>
      <c r="BGK98" s="98"/>
      <c r="BGL98" s="98"/>
      <c r="BGM98" s="98"/>
      <c r="BGN98" s="98"/>
      <c r="BGO98" s="98"/>
      <c r="BGP98" s="98"/>
      <c r="BGQ98" s="98"/>
      <c r="BGR98" s="98"/>
      <c r="BGS98" s="98"/>
      <c r="BGT98" s="98"/>
      <c r="BGU98" s="98"/>
      <c r="BGV98" s="98"/>
      <c r="BGW98" s="98"/>
      <c r="BGX98" s="98"/>
      <c r="BGY98" s="98"/>
      <c r="BGZ98" s="98"/>
      <c r="BHA98" s="98"/>
      <c r="BHB98" s="98"/>
      <c r="BHC98" s="98"/>
      <c r="BHD98" s="98"/>
      <c r="BHE98" s="98"/>
      <c r="BHF98" s="98"/>
      <c r="BHG98" s="98"/>
      <c r="BHH98" s="98"/>
      <c r="BHI98" s="98"/>
      <c r="BHJ98" s="98"/>
      <c r="BHK98" s="98"/>
      <c r="BHL98" s="98"/>
      <c r="BHM98" s="98"/>
      <c r="BHN98" s="98"/>
      <c r="BHO98" s="98"/>
      <c r="BHP98" s="98"/>
      <c r="BHQ98" s="98"/>
      <c r="BHR98" s="98"/>
      <c r="BHS98" s="98"/>
      <c r="BHT98" s="98"/>
      <c r="BHU98" s="98"/>
      <c r="BHV98" s="98"/>
      <c r="BHW98" s="98"/>
      <c r="BHX98" s="98"/>
      <c r="BHY98" s="98"/>
      <c r="BHZ98" s="98"/>
      <c r="BIA98" s="98"/>
      <c r="BIB98" s="98"/>
      <c r="BIC98" s="98"/>
      <c r="BID98" s="98"/>
      <c r="BIE98" s="98"/>
      <c r="BIF98" s="98"/>
      <c r="BIG98" s="98"/>
      <c r="BIH98" s="98"/>
      <c r="BII98" s="98"/>
      <c r="BIJ98" s="98"/>
      <c r="BIK98" s="98"/>
      <c r="BIL98" s="98"/>
      <c r="BIM98" s="98"/>
      <c r="BIN98" s="98"/>
      <c r="BIO98" s="98"/>
      <c r="BIP98" s="98"/>
      <c r="BIQ98" s="98"/>
      <c r="BIR98" s="98"/>
      <c r="BIS98" s="98"/>
      <c r="BIT98" s="98"/>
      <c r="BIU98" s="98"/>
      <c r="BIV98" s="98"/>
      <c r="BIW98" s="98"/>
      <c r="BIX98" s="98"/>
      <c r="BIY98" s="98"/>
      <c r="BIZ98" s="98"/>
      <c r="BJA98" s="98"/>
      <c r="BJB98" s="98"/>
      <c r="BJC98" s="98"/>
      <c r="BJD98" s="98"/>
      <c r="BJE98" s="98"/>
      <c r="BJF98" s="98"/>
      <c r="BJG98" s="98"/>
      <c r="BJH98" s="98"/>
      <c r="BJI98" s="98"/>
      <c r="BJJ98" s="98"/>
      <c r="BJK98" s="98"/>
      <c r="BJL98" s="98"/>
      <c r="BJM98" s="98"/>
      <c r="BJN98" s="98"/>
      <c r="BJO98" s="98"/>
      <c r="BJP98" s="98"/>
      <c r="BJQ98" s="98"/>
      <c r="BJR98" s="98"/>
      <c r="BJS98" s="98"/>
      <c r="BJT98" s="98"/>
      <c r="BJU98" s="98"/>
      <c r="BJV98" s="98"/>
      <c r="BJW98" s="98"/>
      <c r="BJX98" s="98"/>
      <c r="BJY98" s="98"/>
      <c r="BJZ98" s="98"/>
      <c r="BKA98" s="98"/>
      <c r="BKB98" s="98"/>
      <c r="BKC98" s="98"/>
      <c r="BKD98" s="98"/>
      <c r="BKE98" s="98"/>
      <c r="BKF98" s="98"/>
      <c r="BKG98" s="98"/>
      <c r="BKH98" s="98"/>
      <c r="BKI98" s="98"/>
      <c r="BKJ98" s="98"/>
      <c r="BKK98" s="98"/>
      <c r="BKL98" s="98"/>
      <c r="BKM98" s="98"/>
      <c r="BKN98" s="98"/>
      <c r="BKO98" s="98"/>
      <c r="BKP98" s="98"/>
      <c r="BKQ98" s="98"/>
      <c r="BKR98" s="98"/>
      <c r="BKS98" s="98"/>
      <c r="BKT98" s="98"/>
      <c r="BKU98" s="98"/>
      <c r="BKV98" s="98"/>
      <c r="BKW98" s="98"/>
      <c r="BKX98" s="98"/>
      <c r="BKY98" s="98"/>
      <c r="BKZ98" s="98"/>
      <c r="BLA98" s="98"/>
      <c r="BLB98" s="98"/>
      <c r="BLC98" s="98"/>
      <c r="BLD98" s="98"/>
      <c r="BLE98" s="98"/>
      <c r="BLF98" s="98"/>
      <c r="BLG98" s="98"/>
      <c r="BLH98" s="98"/>
      <c r="BLI98" s="98"/>
      <c r="BLJ98" s="98"/>
      <c r="BLK98" s="98"/>
      <c r="BLL98" s="98"/>
      <c r="BLM98" s="98"/>
      <c r="BLN98" s="98"/>
      <c r="BLO98" s="98"/>
      <c r="BLP98" s="98"/>
      <c r="BLQ98" s="98"/>
      <c r="BLR98" s="98"/>
      <c r="BLS98" s="98"/>
      <c r="BLT98" s="98"/>
      <c r="BLU98" s="98"/>
      <c r="BLV98" s="98"/>
      <c r="BLW98" s="98"/>
      <c r="BLX98" s="98"/>
      <c r="BLY98" s="98"/>
      <c r="BLZ98" s="98"/>
      <c r="BMA98" s="98"/>
      <c r="BMB98" s="98"/>
      <c r="BMC98" s="98"/>
      <c r="BMD98" s="98"/>
      <c r="BME98" s="98"/>
      <c r="BMF98" s="98"/>
      <c r="BMG98" s="98"/>
      <c r="BMH98" s="98"/>
      <c r="BMI98" s="98"/>
      <c r="BMJ98" s="98"/>
      <c r="BMK98" s="98"/>
      <c r="BML98" s="98"/>
      <c r="BMM98" s="98"/>
      <c r="BMN98" s="98"/>
      <c r="BMO98" s="98"/>
      <c r="BMP98" s="98"/>
      <c r="BMQ98" s="98"/>
      <c r="BMR98" s="98"/>
      <c r="BMS98" s="98"/>
      <c r="BMT98" s="98"/>
      <c r="BMU98" s="98"/>
      <c r="BMV98" s="98"/>
      <c r="BMW98" s="98"/>
      <c r="BMX98" s="98"/>
      <c r="BMY98" s="98"/>
      <c r="BMZ98" s="98"/>
      <c r="BNA98" s="98"/>
      <c r="BNB98" s="98"/>
      <c r="BNC98" s="98"/>
      <c r="BND98" s="98"/>
      <c r="BNE98" s="98"/>
      <c r="BNF98" s="98"/>
      <c r="BNG98" s="98"/>
      <c r="BNH98" s="98"/>
      <c r="BNI98" s="98"/>
      <c r="BNJ98" s="98"/>
      <c r="BNK98" s="98"/>
      <c r="BNL98" s="98"/>
      <c r="BNM98" s="98"/>
      <c r="BNN98" s="98"/>
      <c r="BNO98" s="98"/>
      <c r="BNP98" s="98"/>
      <c r="BNQ98" s="98"/>
      <c r="BNR98" s="98"/>
      <c r="BNS98" s="98"/>
      <c r="BNT98" s="98"/>
      <c r="BNU98" s="98"/>
      <c r="BNV98" s="98"/>
      <c r="BNW98" s="98"/>
      <c r="BNX98" s="98"/>
      <c r="BNY98" s="98"/>
      <c r="BNZ98" s="98"/>
      <c r="BOA98" s="98"/>
      <c r="BOB98" s="98"/>
      <c r="BOC98" s="98"/>
      <c r="BOD98" s="98"/>
      <c r="BOE98" s="98"/>
      <c r="BOF98" s="98"/>
      <c r="BOG98" s="98"/>
      <c r="BOH98" s="98"/>
      <c r="BOI98" s="98"/>
      <c r="BOJ98" s="98"/>
      <c r="BOK98" s="98"/>
      <c r="BOL98" s="98"/>
      <c r="BOM98" s="98"/>
      <c r="BON98" s="98"/>
      <c r="BOO98" s="98"/>
      <c r="BOP98" s="98"/>
      <c r="BOQ98" s="98"/>
      <c r="BOR98" s="98"/>
      <c r="BOS98" s="98"/>
      <c r="BOT98" s="98"/>
      <c r="BOU98" s="98"/>
      <c r="BOV98" s="98"/>
      <c r="BOW98" s="98"/>
      <c r="BOX98" s="98"/>
      <c r="BOY98" s="98"/>
      <c r="BOZ98" s="98"/>
      <c r="BPA98" s="98"/>
      <c r="BPB98" s="98"/>
      <c r="BPC98" s="98"/>
      <c r="BPD98" s="98"/>
      <c r="BPE98" s="98"/>
      <c r="BPF98" s="98"/>
      <c r="BPG98" s="98"/>
      <c r="BPH98" s="98"/>
      <c r="BPI98" s="98"/>
      <c r="BPJ98" s="98"/>
      <c r="BPK98" s="98"/>
      <c r="BPL98" s="98"/>
      <c r="BPM98" s="98"/>
      <c r="BPN98" s="98"/>
      <c r="BPO98" s="98"/>
      <c r="BPP98" s="98"/>
      <c r="BPQ98" s="98"/>
      <c r="BPR98" s="98"/>
      <c r="BPS98" s="98"/>
      <c r="BPT98" s="98"/>
      <c r="BPU98" s="98"/>
      <c r="BPV98" s="98"/>
      <c r="BPW98" s="98"/>
      <c r="BPX98" s="98"/>
      <c r="BPY98" s="98"/>
      <c r="BPZ98" s="98"/>
      <c r="BQA98" s="98"/>
      <c r="BQB98" s="98"/>
      <c r="BQC98" s="98"/>
      <c r="BQD98" s="98"/>
      <c r="BQE98" s="98"/>
      <c r="BQF98" s="98"/>
      <c r="BQG98" s="98"/>
      <c r="BQH98" s="98"/>
      <c r="BQI98" s="98"/>
      <c r="BQJ98" s="98"/>
      <c r="BQK98" s="98"/>
      <c r="BQL98" s="98"/>
      <c r="BQM98" s="98"/>
      <c r="BQN98" s="98"/>
      <c r="BQO98" s="98"/>
      <c r="BQP98" s="98"/>
      <c r="BQQ98" s="98"/>
      <c r="BQR98" s="98"/>
      <c r="BQS98" s="98"/>
      <c r="BQT98" s="98"/>
      <c r="BQU98" s="98"/>
      <c r="BQV98" s="98"/>
      <c r="BQW98" s="98"/>
      <c r="BQX98" s="98"/>
      <c r="BQY98" s="98"/>
      <c r="BQZ98" s="98"/>
      <c r="BRA98" s="98"/>
      <c r="BRB98" s="98"/>
      <c r="BRC98" s="98"/>
      <c r="BRD98" s="98"/>
      <c r="BRE98" s="98"/>
      <c r="BRF98" s="98"/>
      <c r="BRG98" s="98"/>
      <c r="BRH98" s="98"/>
      <c r="BRI98" s="98"/>
      <c r="BRJ98" s="98"/>
      <c r="BRK98" s="98"/>
      <c r="BRL98" s="98"/>
      <c r="BRM98" s="98"/>
      <c r="BRN98" s="98"/>
      <c r="BRO98" s="98"/>
      <c r="BRP98" s="98"/>
      <c r="BRQ98" s="98"/>
      <c r="BRR98" s="98"/>
      <c r="BRS98" s="98"/>
      <c r="BRT98" s="98"/>
      <c r="BRU98" s="98"/>
      <c r="BRV98" s="98"/>
      <c r="BRW98" s="98"/>
      <c r="BRX98" s="98"/>
      <c r="BRY98" s="98"/>
      <c r="BRZ98" s="98"/>
      <c r="BSA98" s="98"/>
      <c r="BSB98" s="98"/>
      <c r="BSC98" s="98"/>
      <c r="BSD98" s="98"/>
      <c r="BSE98" s="98"/>
      <c r="BSF98" s="98"/>
      <c r="BSG98" s="98"/>
      <c r="BSH98" s="98"/>
      <c r="BSI98" s="98"/>
      <c r="BSJ98" s="98"/>
      <c r="BSK98" s="98"/>
      <c r="BSL98" s="98"/>
      <c r="BSM98" s="98"/>
      <c r="BSN98" s="98"/>
      <c r="BSO98" s="98"/>
      <c r="BSP98" s="98"/>
      <c r="BSQ98" s="98"/>
      <c r="BSR98" s="98"/>
      <c r="BSS98" s="98"/>
      <c r="BST98" s="98"/>
      <c r="BSU98" s="98"/>
      <c r="BSV98" s="98"/>
      <c r="BSW98" s="98"/>
      <c r="BSX98" s="98"/>
      <c r="BSY98" s="98"/>
      <c r="BSZ98" s="98"/>
      <c r="BTA98" s="98"/>
      <c r="BTB98" s="98"/>
      <c r="BTC98" s="98"/>
      <c r="BTD98" s="98"/>
      <c r="BTE98" s="98"/>
      <c r="BTF98" s="98"/>
      <c r="BTG98" s="98"/>
      <c r="BTH98" s="98"/>
      <c r="BTI98" s="98"/>
      <c r="BTJ98" s="98"/>
      <c r="BTK98" s="98"/>
      <c r="BTL98" s="98"/>
      <c r="BTM98" s="98"/>
      <c r="BTN98" s="98"/>
      <c r="BTO98" s="98"/>
      <c r="BTP98" s="98"/>
      <c r="BTQ98" s="98"/>
      <c r="BTR98" s="98"/>
      <c r="BTS98" s="98"/>
      <c r="BTT98" s="98"/>
      <c r="BTU98" s="98"/>
      <c r="BTV98" s="98"/>
      <c r="BTW98" s="98"/>
    </row>
    <row r="99" spans="1:1895" s="3" customFormat="1" ht="12.75" x14ac:dyDescent="0.2">
      <c r="A99" s="106"/>
      <c r="B99" s="68" t="s">
        <v>426</v>
      </c>
      <c r="C99" s="68" t="s">
        <v>151</v>
      </c>
      <c r="D99" s="68" t="s">
        <v>425</v>
      </c>
      <c r="E99" s="112" t="s">
        <v>21</v>
      </c>
      <c r="F99" s="68" t="s">
        <v>275</v>
      </c>
      <c r="G99" s="67">
        <v>10000</v>
      </c>
      <c r="H99" s="67">
        <v>0</v>
      </c>
      <c r="I99" s="67">
        <v>25</v>
      </c>
      <c r="J99" s="67">
        <f t="shared" si="32"/>
        <v>287</v>
      </c>
      <c r="K99" s="66">
        <f t="shared" si="33"/>
        <v>304</v>
      </c>
      <c r="L99" s="66">
        <f t="shared" si="34"/>
        <v>709</v>
      </c>
      <c r="M99" s="67">
        <f t="shared" si="35"/>
        <v>709.99999999999989</v>
      </c>
      <c r="N99" s="67">
        <f t="shared" si="36"/>
        <v>115</v>
      </c>
      <c r="O99" s="66">
        <v>0</v>
      </c>
      <c r="P99" s="66">
        <f t="shared" si="37"/>
        <v>616</v>
      </c>
      <c r="Q99" s="66">
        <f t="shared" si="38"/>
        <v>9384</v>
      </c>
      <c r="R99" s="98"/>
      <c r="S99" s="98"/>
      <c r="T99" s="98"/>
      <c r="U99" s="98"/>
      <c r="V99" s="98"/>
      <c r="W99" s="98"/>
      <c r="X99" s="98"/>
      <c r="Y99" s="98"/>
      <c r="Z99" s="98"/>
      <c r="AA99" s="98"/>
      <c r="AB99" s="98"/>
      <c r="AC99" s="98"/>
      <c r="AD99" s="98"/>
      <c r="AE99" s="98"/>
      <c r="AF99" s="98"/>
      <c r="AG99" s="98"/>
      <c r="AH99" s="98"/>
      <c r="AI99" s="98"/>
      <c r="AJ99" s="98"/>
      <c r="AK99" s="98"/>
      <c r="AL99" s="98"/>
      <c r="AM99" s="98"/>
      <c r="AN99" s="98"/>
      <c r="AO99" s="98"/>
      <c r="AP99" s="98"/>
      <c r="AQ99" s="98"/>
      <c r="AR99" s="98"/>
      <c r="AS99" s="98"/>
      <c r="AT99" s="98"/>
      <c r="AU99" s="98"/>
      <c r="AV99" s="98"/>
      <c r="AW99" s="98"/>
      <c r="AX99" s="98"/>
      <c r="AY99" s="98"/>
      <c r="AZ99" s="98"/>
      <c r="BA99" s="98"/>
      <c r="BB99" s="98"/>
      <c r="BC99" s="98"/>
      <c r="BD99" s="98"/>
      <c r="BE99" s="98"/>
      <c r="BF99" s="98"/>
      <c r="BG99" s="98"/>
      <c r="BH99" s="98"/>
      <c r="BI99" s="98"/>
      <c r="BJ99" s="98"/>
      <c r="BK99" s="98"/>
      <c r="BL99" s="98"/>
      <c r="BM99" s="98"/>
      <c r="BN99" s="98"/>
      <c r="BO99" s="98"/>
      <c r="BP99" s="98"/>
      <c r="BQ99" s="98"/>
      <c r="BR99" s="98"/>
      <c r="BS99" s="98"/>
      <c r="BT99" s="98"/>
      <c r="BU99" s="98"/>
      <c r="BV99" s="98"/>
      <c r="BW99" s="98"/>
      <c r="BX99" s="98"/>
      <c r="BY99" s="98"/>
      <c r="BZ99" s="98"/>
      <c r="CA99" s="98"/>
      <c r="CB99" s="98"/>
      <c r="CC99" s="98"/>
      <c r="CD99" s="98"/>
      <c r="CE99" s="98"/>
      <c r="CF99" s="98"/>
      <c r="CG99" s="98"/>
      <c r="CH99" s="98"/>
      <c r="CI99" s="98"/>
      <c r="CJ99" s="98"/>
      <c r="CK99" s="98"/>
      <c r="CL99" s="98"/>
      <c r="CM99" s="98"/>
      <c r="CN99" s="98"/>
      <c r="CO99" s="98"/>
      <c r="CP99" s="98"/>
      <c r="CQ99" s="98"/>
      <c r="CR99" s="98"/>
      <c r="CS99" s="98"/>
      <c r="CT99" s="98"/>
      <c r="CU99" s="98"/>
      <c r="CV99" s="98"/>
      <c r="CW99" s="98"/>
      <c r="CX99" s="98"/>
      <c r="CY99" s="98"/>
      <c r="CZ99" s="98"/>
      <c r="DA99" s="98"/>
      <c r="DB99" s="98"/>
      <c r="DC99" s="98"/>
      <c r="DD99" s="98"/>
      <c r="DE99" s="98"/>
      <c r="DF99" s="98"/>
      <c r="DG99" s="98"/>
      <c r="DH99" s="98"/>
      <c r="DI99" s="98"/>
      <c r="DJ99" s="98"/>
      <c r="DK99" s="98"/>
      <c r="DL99" s="98"/>
      <c r="DM99" s="98"/>
      <c r="DN99" s="98"/>
      <c r="DO99" s="98"/>
      <c r="DP99" s="98"/>
      <c r="DQ99" s="98"/>
      <c r="DR99" s="98"/>
      <c r="DS99" s="98"/>
      <c r="DT99" s="98"/>
      <c r="DU99" s="98"/>
      <c r="DV99" s="98"/>
      <c r="DW99" s="98"/>
      <c r="DX99" s="98"/>
      <c r="DY99" s="98"/>
      <c r="DZ99" s="98"/>
      <c r="EA99" s="98"/>
      <c r="EB99" s="98"/>
      <c r="EC99" s="98"/>
      <c r="ED99" s="98"/>
      <c r="EE99" s="98"/>
      <c r="EF99" s="98"/>
      <c r="EG99" s="98"/>
      <c r="EH99" s="98"/>
      <c r="EI99" s="98"/>
      <c r="EJ99" s="98"/>
      <c r="EK99" s="98"/>
      <c r="EL99" s="98"/>
      <c r="EM99" s="98"/>
      <c r="EN99" s="98"/>
      <c r="EO99" s="98"/>
      <c r="EP99" s="98"/>
      <c r="EQ99" s="98"/>
      <c r="ER99" s="98"/>
      <c r="ES99" s="98"/>
      <c r="ET99" s="98"/>
      <c r="EU99" s="98"/>
      <c r="EV99" s="98"/>
      <c r="EW99" s="98"/>
      <c r="EX99" s="98"/>
      <c r="EY99" s="98"/>
      <c r="EZ99" s="98"/>
      <c r="FA99" s="98"/>
      <c r="FB99" s="98"/>
      <c r="FC99" s="98"/>
      <c r="FD99" s="98"/>
      <c r="FE99" s="98"/>
      <c r="FF99" s="98"/>
      <c r="FG99" s="98"/>
      <c r="FH99" s="98"/>
      <c r="FI99" s="98"/>
      <c r="FJ99" s="98"/>
      <c r="FK99" s="98"/>
      <c r="FL99" s="98"/>
      <c r="FM99" s="98"/>
      <c r="FN99" s="98"/>
      <c r="FO99" s="98"/>
      <c r="FP99" s="98"/>
      <c r="FQ99" s="98"/>
      <c r="FR99" s="98"/>
      <c r="FS99" s="98"/>
      <c r="FT99" s="98"/>
      <c r="FU99" s="98"/>
      <c r="FV99" s="98"/>
      <c r="FW99" s="98"/>
      <c r="FX99" s="98"/>
      <c r="FY99" s="98"/>
      <c r="FZ99" s="98"/>
      <c r="GA99" s="98"/>
      <c r="GB99" s="98"/>
      <c r="GC99" s="98"/>
      <c r="GD99" s="98"/>
      <c r="GE99" s="98"/>
      <c r="GF99" s="98"/>
      <c r="GG99" s="98"/>
      <c r="GH99" s="98"/>
      <c r="GI99" s="98"/>
      <c r="GJ99" s="98"/>
      <c r="GK99" s="98"/>
      <c r="GL99" s="98"/>
      <c r="GM99" s="98"/>
      <c r="GN99" s="98"/>
      <c r="GO99" s="98"/>
      <c r="GP99" s="98"/>
      <c r="GQ99" s="98"/>
      <c r="GR99" s="98"/>
      <c r="GS99" s="98"/>
      <c r="GT99" s="98"/>
      <c r="GU99" s="98"/>
      <c r="GV99" s="98"/>
      <c r="GW99" s="98"/>
      <c r="GX99" s="98"/>
      <c r="GY99" s="98"/>
      <c r="GZ99" s="98"/>
      <c r="HA99" s="98"/>
      <c r="HB99" s="98"/>
      <c r="HC99" s="98"/>
      <c r="HD99" s="98"/>
      <c r="HE99" s="98"/>
      <c r="HF99" s="98"/>
      <c r="HG99" s="98"/>
      <c r="HH99" s="98"/>
      <c r="HI99" s="98"/>
      <c r="HJ99" s="98"/>
      <c r="HK99" s="98"/>
      <c r="HL99" s="98"/>
      <c r="HM99" s="98"/>
      <c r="HN99" s="98"/>
      <c r="HO99" s="98"/>
      <c r="HP99" s="98"/>
      <c r="HQ99" s="98"/>
      <c r="HR99" s="98"/>
      <c r="HS99" s="98"/>
      <c r="HT99" s="98"/>
      <c r="HU99" s="98"/>
      <c r="HV99" s="98"/>
      <c r="HW99" s="98"/>
      <c r="HX99" s="98"/>
      <c r="HY99" s="98"/>
      <c r="HZ99" s="98"/>
      <c r="IA99" s="98"/>
      <c r="IB99" s="98"/>
      <c r="IC99" s="98"/>
      <c r="ID99" s="98"/>
      <c r="IE99" s="98"/>
      <c r="IF99" s="98"/>
      <c r="IG99" s="98"/>
      <c r="IH99" s="98"/>
      <c r="II99" s="98"/>
      <c r="IJ99" s="98"/>
      <c r="IK99" s="98"/>
      <c r="IL99" s="98"/>
      <c r="IM99" s="98"/>
      <c r="IN99" s="98"/>
      <c r="IO99" s="98"/>
      <c r="IP99" s="98"/>
      <c r="IQ99" s="98"/>
      <c r="IR99" s="98"/>
      <c r="IS99" s="98"/>
      <c r="IT99" s="98"/>
      <c r="IU99" s="98"/>
      <c r="IV99" s="98"/>
      <c r="IW99" s="98"/>
      <c r="IX99" s="98"/>
      <c r="IY99" s="98"/>
      <c r="IZ99" s="98"/>
      <c r="JA99" s="98"/>
      <c r="JB99" s="98"/>
      <c r="JC99" s="98"/>
      <c r="JD99" s="98"/>
      <c r="JE99" s="98"/>
      <c r="JF99" s="98"/>
      <c r="JG99" s="98"/>
      <c r="JH99" s="98"/>
      <c r="JI99" s="98"/>
      <c r="JJ99" s="98"/>
      <c r="JK99" s="98"/>
      <c r="JL99" s="98"/>
      <c r="JM99" s="98"/>
      <c r="JN99" s="98"/>
      <c r="JO99" s="98"/>
      <c r="JP99" s="98"/>
      <c r="JQ99" s="98"/>
      <c r="JR99" s="98"/>
      <c r="JS99" s="98"/>
      <c r="JT99" s="98"/>
      <c r="JU99" s="98"/>
      <c r="JV99" s="98"/>
      <c r="JW99" s="98"/>
      <c r="JX99" s="98"/>
      <c r="JY99" s="98"/>
      <c r="JZ99" s="98"/>
      <c r="KA99" s="98"/>
      <c r="KB99" s="98"/>
      <c r="KC99" s="98"/>
      <c r="KD99" s="98"/>
      <c r="KE99" s="98"/>
      <c r="KF99" s="98"/>
      <c r="KG99" s="98"/>
      <c r="KH99" s="98"/>
      <c r="KI99" s="98"/>
      <c r="KJ99" s="98"/>
      <c r="KK99" s="98"/>
      <c r="KL99" s="98"/>
      <c r="KM99" s="98"/>
      <c r="KN99" s="98"/>
      <c r="KO99" s="98"/>
      <c r="KP99" s="98"/>
      <c r="KQ99" s="98"/>
      <c r="KR99" s="98"/>
      <c r="KS99" s="98"/>
      <c r="KT99" s="98"/>
      <c r="KU99" s="98"/>
      <c r="KV99" s="98"/>
      <c r="KW99" s="98"/>
      <c r="KX99" s="98"/>
      <c r="KY99" s="98"/>
      <c r="KZ99" s="98"/>
      <c r="LA99" s="98"/>
      <c r="LB99" s="98"/>
      <c r="LC99" s="98"/>
      <c r="LD99" s="98"/>
      <c r="LE99" s="98"/>
      <c r="LF99" s="98"/>
      <c r="LG99" s="98"/>
      <c r="LH99" s="98"/>
      <c r="LI99" s="98"/>
      <c r="LJ99" s="98"/>
      <c r="LK99" s="98"/>
      <c r="LL99" s="98"/>
      <c r="LM99" s="98"/>
      <c r="LN99" s="98"/>
      <c r="LO99" s="98"/>
      <c r="LP99" s="98"/>
      <c r="LQ99" s="98"/>
      <c r="LR99" s="98"/>
      <c r="LS99" s="98"/>
      <c r="LT99" s="98"/>
      <c r="LU99" s="98"/>
      <c r="LV99" s="98"/>
      <c r="LW99" s="98"/>
      <c r="LX99" s="98"/>
      <c r="LY99" s="98"/>
      <c r="LZ99" s="98"/>
      <c r="MA99" s="98"/>
      <c r="MB99" s="98"/>
      <c r="MC99" s="98"/>
      <c r="MD99" s="98"/>
      <c r="ME99" s="98"/>
      <c r="MF99" s="98"/>
      <c r="MG99" s="98"/>
      <c r="MH99" s="98"/>
      <c r="MI99" s="98"/>
      <c r="MJ99" s="98"/>
      <c r="MK99" s="98"/>
      <c r="ML99" s="98"/>
      <c r="MM99" s="98"/>
      <c r="MN99" s="98"/>
      <c r="MO99" s="98"/>
      <c r="MP99" s="98"/>
      <c r="MQ99" s="98"/>
      <c r="MR99" s="98"/>
      <c r="MS99" s="98"/>
      <c r="MT99" s="98"/>
      <c r="MU99" s="98"/>
      <c r="MV99" s="98"/>
      <c r="MW99" s="98"/>
      <c r="MX99" s="98"/>
      <c r="MY99" s="98"/>
      <c r="MZ99" s="98"/>
      <c r="NA99" s="98"/>
      <c r="NB99" s="98"/>
      <c r="NC99" s="98"/>
      <c r="ND99" s="98"/>
      <c r="NE99" s="98"/>
      <c r="NF99" s="98"/>
      <c r="NG99" s="98"/>
      <c r="NH99" s="98"/>
      <c r="NI99" s="98"/>
      <c r="NJ99" s="98"/>
      <c r="NK99" s="98"/>
      <c r="NL99" s="98"/>
      <c r="NM99" s="98"/>
      <c r="NN99" s="98"/>
      <c r="NO99" s="98"/>
      <c r="NP99" s="98"/>
      <c r="NQ99" s="98"/>
      <c r="NR99" s="98"/>
      <c r="NS99" s="98"/>
      <c r="NT99" s="98"/>
      <c r="NU99" s="98"/>
      <c r="NV99" s="98"/>
      <c r="NW99" s="98"/>
      <c r="NX99" s="98"/>
      <c r="NY99" s="98"/>
      <c r="NZ99" s="98"/>
      <c r="OA99" s="98"/>
      <c r="OB99" s="98"/>
      <c r="OC99" s="98"/>
      <c r="OD99" s="98"/>
      <c r="OE99" s="98"/>
      <c r="OF99" s="98"/>
      <c r="OG99" s="98"/>
      <c r="OH99" s="98"/>
      <c r="OI99" s="98"/>
      <c r="OJ99" s="98"/>
      <c r="OK99" s="98"/>
      <c r="OL99" s="98"/>
      <c r="OM99" s="98"/>
      <c r="ON99" s="98"/>
      <c r="OO99" s="98"/>
      <c r="OP99" s="98"/>
      <c r="OQ99" s="98"/>
      <c r="OR99" s="98"/>
      <c r="OS99" s="98"/>
      <c r="OT99" s="98"/>
      <c r="OU99" s="98"/>
      <c r="OV99" s="98"/>
      <c r="OW99" s="98"/>
      <c r="OX99" s="98"/>
      <c r="OY99" s="98"/>
      <c r="OZ99" s="98"/>
      <c r="PA99" s="98"/>
      <c r="PB99" s="98"/>
      <c r="PC99" s="98"/>
      <c r="PD99" s="98"/>
      <c r="PE99" s="98"/>
      <c r="PF99" s="98"/>
      <c r="PG99" s="98"/>
      <c r="PH99" s="98"/>
      <c r="PI99" s="98"/>
      <c r="PJ99" s="98"/>
      <c r="PK99" s="98"/>
      <c r="PL99" s="98"/>
      <c r="PM99" s="98"/>
      <c r="PN99" s="98"/>
      <c r="PO99" s="98"/>
      <c r="PP99" s="98"/>
      <c r="PQ99" s="98"/>
      <c r="PR99" s="98"/>
      <c r="PS99" s="98"/>
      <c r="PT99" s="98"/>
      <c r="PU99" s="98"/>
      <c r="PV99" s="98"/>
      <c r="PW99" s="98"/>
      <c r="PX99" s="98"/>
      <c r="PY99" s="98"/>
      <c r="PZ99" s="98"/>
      <c r="QA99" s="98"/>
      <c r="QB99" s="98"/>
      <c r="QC99" s="98"/>
      <c r="QD99" s="98"/>
      <c r="QE99" s="98"/>
      <c r="QF99" s="98"/>
      <c r="QG99" s="98"/>
      <c r="QH99" s="98"/>
      <c r="QI99" s="98"/>
      <c r="QJ99" s="98"/>
      <c r="QK99" s="98"/>
      <c r="QL99" s="98"/>
      <c r="QM99" s="98"/>
      <c r="QN99" s="98"/>
      <c r="QO99" s="98"/>
      <c r="QP99" s="98"/>
      <c r="QQ99" s="98"/>
      <c r="QR99" s="98"/>
      <c r="QS99" s="98"/>
      <c r="QT99" s="98"/>
      <c r="QU99" s="98"/>
      <c r="QV99" s="98"/>
      <c r="QW99" s="98"/>
      <c r="QX99" s="98"/>
      <c r="QY99" s="98"/>
      <c r="QZ99" s="98"/>
      <c r="RA99" s="98"/>
      <c r="RB99" s="98"/>
      <c r="RC99" s="98"/>
      <c r="RD99" s="98"/>
      <c r="RE99" s="98"/>
      <c r="RF99" s="98"/>
      <c r="RG99" s="98"/>
      <c r="RH99" s="98"/>
      <c r="RI99" s="98"/>
      <c r="RJ99" s="98"/>
      <c r="RK99" s="98"/>
      <c r="RL99" s="98"/>
      <c r="RM99" s="98"/>
      <c r="RN99" s="98"/>
      <c r="RO99" s="98"/>
      <c r="RP99" s="98"/>
      <c r="RQ99" s="98"/>
      <c r="RR99" s="98"/>
      <c r="RS99" s="98"/>
      <c r="RT99" s="98"/>
      <c r="RU99" s="98"/>
      <c r="RV99" s="98"/>
      <c r="RW99" s="98"/>
      <c r="RX99" s="98"/>
      <c r="RY99" s="98"/>
      <c r="RZ99" s="98"/>
      <c r="SA99" s="98"/>
      <c r="SB99" s="98"/>
      <c r="SC99" s="98"/>
      <c r="SD99" s="98"/>
      <c r="SE99" s="98"/>
      <c r="SF99" s="98"/>
      <c r="SG99" s="98"/>
      <c r="SH99" s="98"/>
      <c r="SI99" s="98"/>
      <c r="SJ99" s="98"/>
      <c r="SK99" s="98"/>
      <c r="SL99" s="98"/>
      <c r="SM99" s="98"/>
      <c r="SN99" s="98"/>
      <c r="SO99" s="98"/>
      <c r="SP99" s="98"/>
      <c r="SQ99" s="98"/>
      <c r="SR99" s="98"/>
      <c r="SS99" s="98"/>
      <c r="ST99" s="98"/>
      <c r="SU99" s="98"/>
      <c r="SV99" s="98"/>
      <c r="SW99" s="98"/>
      <c r="SX99" s="98"/>
      <c r="SY99" s="98"/>
      <c r="SZ99" s="98"/>
      <c r="TA99" s="98"/>
      <c r="TB99" s="98"/>
      <c r="TC99" s="98"/>
      <c r="TD99" s="98"/>
      <c r="TE99" s="98"/>
      <c r="TF99" s="98"/>
      <c r="TG99" s="98"/>
      <c r="TH99" s="98"/>
      <c r="TI99" s="98"/>
      <c r="TJ99" s="98"/>
      <c r="TK99" s="98"/>
      <c r="TL99" s="98"/>
      <c r="TM99" s="98"/>
      <c r="TN99" s="98"/>
      <c r="TO99" s="98"/>
      <c r="TP99" s="98"/>
      <c r="TQ99" s="98"/>
      <c r="TR99" s="98"/>
      <c r="TS99" s="98"/>
      <c r="TT99" s="98"/>
      <c r="TU99" s="98"/>
      <c r="TV99" s="98"/>
      <c r="TW99" s="98"/>
      <c r="TX99" s="98"/>
      <c r="TY99" s="98"/>
      <c r="TZ99" s="98"/>
      <c r="UA99" s="98"/>
      <c r="UB99" s="98"/>
      <c r="UC99" s="98"/>
      <c r="UD99" s="98"/>
      <c r="UE99" s="98"/>
      <c r="UF99" s="98"/>
      <c r="UG99" s="98"/>
      <c r="UH99" s="98"/>
      <c r="UI99" s="98"/>
      <c r="UJ99" s="98"/>
      <c r="UK99" s="98"/>
      <c r="UL99" s="98"/>
      <c r="UM99" s="98"/>
      <c r="UN99" s="98"/>
      <c r="UO99" s="98"/>
      <c r="UP99" s="98"/>
      <c r="UQ99" s="98"/>
      <c r="UR99" s="98"/>
      <c r="US99" s="98"/>
      <c r="UT99" s="98"/>
      <c r="UU99" s="98"/>
      <c r="UV99" s="98"/>
      <c r="UW99" s="98"/>
      <c r="UX99" s="98"/>
      <c r="UY99" s="98"/>
      <c r="UZ99" s="98"/>
      <c r="VA99" s="98"/>
      <c r="VB99" s="98"/>
      <c r="VC99" s="98"/>
      <c r="VD99" s="98"/>
      <c r="VE99" s="98"/>
      <c r="VF99" s="98"/>
      <c r="VG99" s="98"/>
      <c r="VH99" s="98"/>
      <c r="VI99" s="98"/>
      <c r="VJ99" s="98"/>
      <c r="VK99" s="98"/>
      <c r="VL99" s="98"/>
      <c r="VM99" s="98"/>
      <c r="VN99" s="98"/>
      <c r="VO99" s="98"/>
      <c r="VP99" s="98"/>
      <c r="VQ99" s="98"/>
      <c r="VR99" s="98"/>
      <c r="VS99" s="98"/>
      <c r="VT99" s="98"/>
      <c r="VU99" s="98"/>
      <c r="VV99" s="98"/>
      <c r="VW99" s="98"/>
      <c r="VX99" s="98"/>
      <c r="VY99" s="98"/>
      <c r="VZ99" s="98"/>
      <c r="WA99" s="98"/>
      <c r="WB99" s="98"/>
      <c r="WC99" s="98"/>
      <c r="WD99" s="98"/>
      <c r="WE99" s="98"/>
      <c r="WF99" s="98"/>
      <c r="WG99" s="98"/>
      <c r="WH99" s="98"/>
      <c r="WI99" s="98"/>
      <c r="WJ99" s="98"/>
      <c r="WK99" s="98"/>
      <c r="WL99" s="98"/>
      <c r="WM99" s="98"/>
      <c r="WN99" s="98"/>
      <c r="WO99" s="98"/>
      <c r="WP99" s="98"/>
      <c r="WQ99" s="98"/>
      <c r="WR99" s="98"/>
      <c r="WS99" s="98"/>
      <c r="WT99" s="98"/>
      <c r="WU99" s="98"/>
      <c r="WV99" s="98"/>
      <c r="WW99" s="98"/>
      <c r="WX99" s="98"/>
      <c r="WY99" s="98"/>
      <c r="WZ99" s="98"/>
      <c r="XA99" s="98"/>
      <c r="XB99" s="98"/>
      <c r="XC99" s="98"/>
      <c r="XD99" s="98"/>
      <c r="XE99" s="98"/>
      <c r="XF99" s="98"/>
      <c r="XG99" s="98"/>
      <c r="XH99" s="98"/>
      <c r="XI99" s="98"/>
      <c r="XJ99" s="98"/>
      <c r="XK99" s="98"/>
      <c r="XL99" s="98"/>
      <c r="XM99" s="98"/>
      <c r="XN99" s="98"/>
      <c r="XO99" s="98"/>
      <c r="XP99" s="98"/>
      <c r="XQ99" s="98"/>
      <c r="XR99" s="98"/>
      <c r="XS99" s="98"/>
      <c r="XT99" s="98"/>
      <c r="XU99" s="98"/>
      <c r="XV99" s="98"/>
      <c r="XW99" s="98"/>
      <c r="XX99" s="98"/>
      <c r="XY99" s="98"/>
      <c r="XZ99" s="98"/>
      <c r="YA99" s="98"/>
      <c r="YB99" s="98"/>
      <c r="YC99" s="98"/>
      <c r="YD99" s="98"/>
      <c r="YE99" s="98"/>
      <c r="YF99" s="98"/>
      <c r="YG99" s="98"/>
      <c r="YH99" s="98"/>
      <c r="YI99" s="98"/>
      <c r="YJ99" s="98"/>
      <c r="YK99" s="98"/>
      <c r="YL99" s="98"/>
      <c r="YM99" s="98"/>
      <c r="YN99" s="98"/>
      <c r="YO99" s="98"/>
      <c r="YP99" s="98"/>
      <c r="YQ99" s="98"/>
      <c r="YR99" s="98"/>
      <c r="YS99" s="98"/>
      <c r="YT99" s="98"/>
      <c r="YU99" s="98"/>
      <c r="YV99" s="98"/>
      <c r="YW99" s="98"/>
      <c r="YX99" s="98"/>
      <c r="YY99" s="98"/>
      <c r="YZ99" s="98"/>
      <c r="ZA99" s="98"/>
      <c r="ZB99" s="98"/>
      <c r="ZC99" s="98"/>
      <c r="ZD99" s="98"/>
      <c r="ZE99" s="98"/>
      <c r="ZF99" s="98"/>
      <c r="ZG99" s="98"/>
      <c r="ZH99" s="98"/>
      <c r="ZI99" s="98"/>
      <c r="ZJ99" s="98"/>
      <c r="ZK99" s="98"/>
      <c r="ZL99" s="98"/>
      <c r="ZM99" s="98"/>
      <c r="ZN99" s="98"/>
      <c r="ZO99" s="98"/>
      <c r="ZP99" s="98"/>
      <c r="ZQ99" s="98"/>
      <c r="ZR99" s="98"/>
      <c r="ZS99" s="98"/>
      <c r="ZT99" s="98"/>
      <c r="ZU99" s="98"/>
      <c r="ZV99" s="98"/>
      <c r="ZW99" s="98"/>
      <c r="ZX99" s="98"/>
      <c r="ZY99" s="98"/>
      <c r="ZZ99" s="98"/>
      <c r="AAA99" s="98"/>
      <c r="AAB99" s="98"/>
      <c r="AAC99" s="98"/>
      <c r="AAD99" s="98"/>
      <c r="AAE99" s="98"/>
      <c r="AAF99" s="98"/>
      <c r="AAG99" s="98"/>
      <c r="AAH99" s="98"/>
      <c r="AAI99" s="98"/>
      <c r="AAJ99" s="98"/>
      <c r="AAK99" s="98"/>
      <c r="AAL99" s="98"/>
      <c r="AAM99" s="98"/>
      <c r="AAN99" s="98"/>
      <c r="AAO99" s="98"/>
      <c r="AAP99" s="98"/>
      <c r="AAQ99" s="98"/>
      <c r="AAR99" s="98"/>
      <c r="AAS99" s="98"/>
      <c r="AAT99" s="98"/>
      <c r="AAU99" s="98"/>
      <c r="AAV99" s="98"/>
      <c r="AAW99" s="98"/>
      <c r="AAX99" s="98"/>
      <c r="AAY99" s="98"/>
      <c r="AAZ99" s="98"/>
      <c r="ABA99" s="98"/>
      <c r="ABB99" s="98"/>
      <c r="ABC99" s="98"/>
      <c r="ABD99" s="98"/>
      <c r="ABE99" s="98"/>
      <c r="ABF99" s="98"/>
      <c r="ABG99" s="98"/>
      <c r="ABH99" s="98"/>
      <c r="ABI99" s="98"/>
      <c r="ABJ99" s="98"/>
      <c r="ABK99" s="98"/>
      <c r="ABL99" s="98"/>
      <c r="ABM99" s="98"/>
      <c r="ABN99" s="98"/>
      <c r="ABO99" s="98"/>
      <c r="ABP99" s="98"/>
      <c r="ABQ99" s="98"/>
      <c r="ABR99" s="98"/>
      <c r="ABS99" s="98"/>
      <c r="ABT99" s="98"/>
      <c r="ABU99" s="98"/>
      <c r="ABV99" s="98"/>
      <c r="ABW99" s="98"/>
      <c r="ABX99" s="98"/>
      <c r="ABY99" s="98"/>
      <c r="ABZ99" s="98"/>
      <c r="ACA99" s="98"/>
      <c r="ACB99" s="98"/>
      <c r="ACC99" s="98"/>
      <c r="ACD99" s="98"/>
      <c r="ACE99" s="98"/>
      <c r="ACF99" s="98"/>
      <c r="ACG99" s="98"/>
      <c r="ACH99" s="98"/>
      <c r="ACI99" s="98"/>
      <c r="ACJ99" s="98"/>
      <c r="ACK99" s="98"/>
      <c r="ACL99" s="98"/>
      <c r="ACM99" s="98"/>
      <c r="ACN99" s="98"/>
      <c r="ACO99" s="98"/>
      <c r="ACP99" s="98"/>
      <c r="ACQ99" s="98"/>
      <c r="ACR99" s="98"/>
      <c r="ACS99" s="98"/>
      <c r="ACT99" s="98"/>
      <c r="ACU99" s="98"/>
      <c r="ACV99" s="98"/>
      <c r="ACW99" s="98"/>
      <c r="ACX99" s="98"/>
      <c r="ACY99" s="98"/>
      <c r="ACZ99" s="98"/>
      <c r="ADA99" s="98"/>
      <c r="ADB99" s="98"/>
      <c r="ADC99" s="98"/>
      <c r="ADD99" s="98"/>
      <c r="ADE99" s="98"/>
      <c r="ADF99" s="98"/>
      <c r="ADG99" s="98"/>
      <c r="ADH99" s="98"/>
      <c r="ADI99" s="98"/>
      <c r="ADJ99" s="98"/>
      <c r="ADK99" s="98"/>
      <c r="ADL99" s="98"/>
      <c r="ADM99" s="98"/>
      <c r="ADN99" s="98"/>
      <c r="ADO99" s="98"/>
      <c r="ADP99" s="98"/>
      <c r="ADQ99" s="98"/>
      <c r="ADR99" s="98"/>
      <c r="ADS99" s="98"/>
      <c r="ADT99" s="98"/>
      <c r="ADU99" s="98"/>
      <c r="ADV99" s="98"/>
      <c r="ADW99" s="98"/>
      <c r="ADX99" s="98"/>
      <c r="ADY99" s="98"/>
      <c r="ADZ99" s="98"/>
      <c r="AEA99" s="98"/>
      <c r="AEB99" s="98"/>
      <c r="AEC99" s="98"/>
      <c r="AED99" s="98"/>
      <c r="AEE99" s="98"/>
      <c r="AEF99" s="98"/>
      <c r="AEG99" s="98"/>
      <c r="AEH99" s="98"/>
      <c r="AEI99" s="98"/>
      <c r="AEJ99" s="98"/>
      <c r="AEK99" s="98"/>
      <c r="AEL99" s="98"/>
      <c r="AEM99" s="98"/>
      <c r="AEN99" s="98"/>
      <c r="AEO99" s="98"/>
      <c r="AEP99" s="98"/>
      <c r="AEQ99" s="98"/>
      <c r="AER99" s="98"/>
      <c r="AES99" s="98"/>
      <c r="AET99" s="98"/>
      <c r="AEU99" s="98"/>
      <c r="AEV99" s="98"/>
      <c r="AEW99" s="98"/>
      <c r="AEX99" s="98"/>
      <c r="AEY99" s="98"/>
      <c r="AEZ99" s="98"/>
      <c r="AFA99" s="98"/>
      <c r="AFB99" s="98"/>
      <c r="AFC99" s="98"/>
      <c r="AFD99" s="98"/>
      <c r="AFE99" s="98"/>
      <c r="AFF99" s="98"/>
      <c r="AFG99" s="98"/>
      <c r="AFH99" s="98"/>
      <c r="AFI99" s="98"/>
      <c r="AFJ99" s="98"/>
      <c r="AFK99" s="98"/>
      <c r="AFL99" s="98"/>
      <c r="AFM99" s="98"/>
      <c r="AFN99" s="98"/>
      <c r="AFO99" s="98"/>
      <c r="AFP99" s="98"/>
      <c r="AFQ99" s="98"/>
      <c r="AFR99" s="98"/>
      <c r="AFS99" s="98"/>
      <c r="AFT99" s="98"/>
      <c r="AFU99" s="98"/>
      <c r="AFV99" s="98"/>
      <c r="AFW99" s="98"/>
      <c r="AFX99" s="98"/>
      <c r="AFY99" s="98"/>
      <c r="AFZ99" s="98"/>
      <c r="AGA99" s="98"/>
      <c r="AGB99" s="98"/>
      <c r="AGC99" s="98"/>
      <c r="AGD99" s="98"/>
      <c r="AGE99" s="98"/>
      <c r="AGF99" s="98"/>
      <c r="AGG99" s="98"/>
      <c r="AGH99" s="98"/>
      <c r="AGI99" s="98"/>
      <c r="AGJ99" s="98"/>
      <c r="AGK99" s="98"/>
      <c r="AGL99" s="98"/>
      <c r="AGM99" s="98"/>
      <c r="AGN99" s="98"/>
      <c r="AGO99" s="98"/>
      <c r="AGP99" s="98"/>
      <c r="AGQ99" s="98"/>
      <c r="AGR99" s="98"/>
      <c r="AGS99" s="98"/>
      <c r="AGT99" s="98"/>
      <c r="AGU99" s="98"/>
      <c r="AGV99" s="98"/>
      <c r="AGW99" s="98"/>
      <c r="AGX99" s="98"/>
      <c r="AGY99" s="98"/>
      <c r="AGZ99" s="98"/>
      <c r="AHA99" s="98"/>
      <c r="AHB99" s="98"/>
      <c r="AHC99" s="98"/>
      <c r="AHD99" s="98"/>
      <c r="AHE99" s="98"/>
      <c r="AHF99" s="98"/>
      <c r="AHG99" s="98"/>
      <c r="AHH99" s="98"/>
      <c r="AHI99" s="98"/>
      <c r="AHJ99" s="98"/>
      <c r="AHK99" s="98"/>
      <c r="AHL99" s="98"/>
      <c r="AHM99" s="98"/>
      <c r="AHN99" s="98"/>
      <c r="AHO99" s="98"/>
      <c r="AHP99" s="98"/>
      <c r="AHQ99" s="98"/>
      <c r="AHR99" s="98"/>
      <c r="AHS99" s="98"/>
      <c r="AHT99" s="98"/>
      <c r="AHU99" s="98"/>
      <c r="AHV99" s="98"/>
      <c r="AHW99" s="98"/>
      <c r="AHX99" s="98"/>
      <c r="AHY99" s="98"/>
      <c r="AHZ99" s="98"/>
      <c r="AIA99" s="98"/>
      <c r="AIB99" s="98"/>
      <c r="AIC99" s="98"/>
      <c r="AID99" s="98"/>
      <c r="AIE99" s="98"/>
      <c r="AIF99" s="98"/>
      <c r="AIG99" s="98"/>
      <c r="AIH99" s="98"/>
      <c r="AII99" s="98"/>
      <c r="AIJ99" s="98"/>
      <c r="AIK99" s="98"/>
      <c r="AIL99" s="98"/>
      <c r="AIM99" s="98"/>
      <c r="AIN99" s="98"/>
      <c r="AIO99" s="98"/>
      <c r="AIP99" s="98"/>
      <c r="AIQ99" s="98"/>
      <c r="AIR99" s="98"/>
      <c r="AIS99" s="98"/>
      <c r="AIT99" s="98"/>
      <c r="AIU99" s="98"/>
      <c r="AIV99" s="98"/>
      <c r="AIW99" s="98"/>
      <c r="AIX99" s="98"/>
      <c r="AIY99" s="98"/>
      <c r="AIZ99" s="98"/>
      <c r="AJA99" s="98"/>
      <c r="AJB99" s="98"/>
      <c r="AJC99" s="98"/>
      <c r="AJD99" s="98"/>
      <c r="AJE99" s="98"/>
      <c r="AJF99" s="98"/>
      <c r="AJG99" s="98"/>
      <c r="AJH99" s="98"/>
      <c r="AJI99" s="98"/>
      <c r="AJJ99" s="98"/>
      <c r="AJK99" s="98"/>
      <c r="AJL99" s="98"/>
      <c r="AJM99" s="98"/>
      <c r="AJN99" s="98"/>
      <c r="AJO99" s="98"/>
      <c r="AJP99" s="98"/>
      <c r="AJQ99" s="98"/>
      <c r="AJR99" s="98"/>
      <c r="AJS99" s="98"/>
      <c r="AJT99" s="98"/>
      <c r="AJU99" s="98"/>
      <c r="AJV99" s="98"/>
      <c r="AJW99" s="98"/>
      <c r="AJX99" s="98"/>
      <c r="AJY99" s="98"/>
      <c r="AJZ99" s="98"/>
      <c r="AKA99" s="98"/>
      <c r="AKB99" s="98"/>
      <c r="AKC99" s="98"/>
      <c r="AKD99" s="98"/>
      <c r="AKE99" s="98"/>
      <c r="AKF99" s="98"/>
      <c r="AKG99" s="98"/>
      <c r="AKH99" s="98"/>
      <c r="AKI99" s="98"/>
      <c r="AKJ99" s="98"/>
      <c r="AKK99" s="98"/>
      <c r="AKL99" s="98"/>
      <c r="AKM99" s="98"/>
      <c r="AKN99" s="98"/>
      <c r="AKO99" s="98"/>
      <c r="AKP99" s="98"/>
      <c r="AKQ99" s="98"/>
      <c r="AKR99" s="98"/>
      <c r="AKS99" s="98"/>
      <c r="AKT99" s="98"/>
      <c r="AKU99" s="98"/>
      <c r="AKV99" s="98"/>
      <c r="AKW99" s="98"/>
      <c r="AKX99" s="98"/>
      <c r="AKY99" s="98"/>
      <c r="AKZ99" s="98"/>
      <c r="ALA99" s="98"/>
      <c r="ALB99" s="98"/>
      <c r="ALC99" s="98"/>
      <c r="ALD99" s="98"/>
      <c r="ALE99" s="98"/>
      <c r="ALF99" s="98"/>
      <c r="ALG99" s="98"/>
      <c r="ALH99" s="98"/>
      <c r="ALI99" s="98"/>
      <c r="ALJ99" s="98"/>
      <c r="ALK99" s="98"/>
      <c r="ALL99" s="98"/>
      <c r="ALM99" s="98"/>
      <c r="ALN99" s="98"/>
      <c r="ALO99" s="98"/>
      <c r="ALP99" s="98"/>
      <c r="ALQ99" s="98"/>
      <c r="ALR99" s="98"/>
      <c r="ALS99" s="98"/>
      <c r="ALT99" s="98"/>
      <c r="ALU99" s="98"/>
      <c r="ALV99" s="98"/>
      <c r="ALW99" s="98"/>
      <c r="ALX99" s="98"/>
      <c r="ALY99" s="98"/>
      <c r="ALZ99" s="98"/>
      <c r="AMA99" s="98"/>
      <c r="AMB99" s="98"/>
      <c r="AMC99" s="98"/>
      <c r="AMD99" s="98"/>
      <c r="AME99" s="98"/>
      <c r="AMF99" s="98"/>
      <c r="AMG99" s="98"/>
      <c r="AMH99" s="98"/>
      <c r="AMI99" s="98"/>
      <c r="AMJ99" s="98"/>
      <c r="AMK99" s="98"/>
      <c r="AML99" s="98"/>
      <c r="AMM99" s="98"/>
      <c r="AMN99" s="98"/>
      <c r="AMO99" s="98"/>
      <c r="AMP99" s="98"/>
      <c r="AMQ99" s="98"/>
      <c r="AMR99" s="98"/>
      <c r="AMS99" s="98"/>
      <c r="AMT99" s="98"/>
      <c r="AMU99" s="98"/>
      <c r="AMV99" s="98"/>
      <c r="AMW99" s="98"/>
      <c r="AMX99" s="98"/>
      <c r="AMY99" s="98"/>
      <c r="AMZ99" s="98"/>
      <c r="ANA99" s="98"/>
      <c r="ANB99" s="98"/>
      <c r="ANC99" s="98"/>
      <c r="AND99" s="98"/>
      <c r="ANE99" s="98"/>
      <c r="ANF99" s="98"/>
      <c r="ANG99" s="98"/>
      <c r="ANH99" s="98"/>
      <c r="ANI99" s="98"/>
      <c r="ANJ99" s="98"/>
      <c r="ANK99" s="98"/>
      <c r="ANL99" s="98"/>
      <c r="ANM99" s="98"/>
      <c r="ANN99" s="98"/>
      <c r="ANO99" s="98"/>
      <c r="ANP99" s="98"/>
      <c r="ANQ99" s="98"/>
      <c r="ANR99" s="98"/>
      <c r="ANS99" s="98"/>
      <c r="ANT99" s="98"/>
      <c r="ANU99" s="98"/>
      <c r="ANV99" s="98"/>
      <c r="ANW99" s="98"/>
      <c r="ANX99" s="98"/>
      <c r="ANY99" s="98"/>
      <c r="ANZ99" s="98"/>
      <c r="AOA99" s="98"/>
      <c r="AOB99" s="98"/>
      <c r="AOC99" s="98"/>
      <c r="AOD99" s="98"/>
      <c r="AOE99" s="98"/>
      <c r="AOF99" s="98"/>
      <c r="AOG99" s="98"/>
      <c r="AOH99" s="98"/>
      <c r="AOI99" s="98"/>
      <c r="AOJ99" s="98"/>
      <c r="AOK99" s="98"/>
      <c r="AOL99" s="98"/>
      <c r="AOM99" s="98"/>
      <c r="AON99" s="98"/>
      <c r="AOO99" s="98"/>
      <c r="AOP99" s="98"/>
      <c r="AOQ99" s="98"/>
      <c r="AOR99" s="98"/>
      <c r="AOS99" s="98"/>
      <c r="AOT99" s="98"/>
      <c r="AOU99" s="98"/>
      <c r="AOV99" s="98"/>
      <c r="AOW99" s="98"/>
      <c r="AOX99" s="98"/>
      <c r="AOY99" s="98"/>
      <c r="AOZ99" s="98"/>
      <c r="APA99" s="98"/>
      <c r="APB99" s="98"/>
      <c r="APC99" s="98"/>
      <c r="APD99" s="98"/>
      <c r="APE99" s="98"/>
      <c r="APF99" s="98"/>
      <c r="APG99" s="98"/>
      <c r="APH99" s="98"/>
      <c r="API99" s="98"/>
      <c r="APJ99" s="98"/>
      <c r="APK99" s="98"/>
      <c r="APL99" s="98"/>
      <c r="APM99" s="98"/>
      <c r="APN99" s="98"/>
      <c r="APO99" s="98"/>
      <c r="APP99" s="98"/>
      <c r="APQ99" s="98"/>
      <c r="APR99" s="98"/>
      <c r="APS99" s="98"/>
      <c r="APT99" s="98"/>
      <c r="APU99" s="98"/>
      <c r="APV99" s="98"/>
      <c r="APW99" s="98"/>
      <c r="APX99" s="98"/>
      <c r="APY99" s="98"/>
      <c r="APZ99" s="98"/>
      <c r="AQA99" s="98"/>
      <c r="AQB99" s="98"/>
      <c r="AQC99" s="98"/>
      <c r="AQD99" s="98"/>
      <c r="AQE99" s="98"/>
      <c r="AQF99" s="98"/>
      <c r="AQG99" s="98"/>
      <c r="AQH99" s="98"/>
      <c r="AQI99" s="98"/>
      <c r="AQJ99" s="98"/>
      <c r="AQK99" s="98"/>
      <c r="AQL99" s="98"/>
      <c r="AQM99" s="98"/>
      <c r="AQN99" s="98"/>
      <c r="AQO99" s="98"/>
      <c r="AQP99" s="98"/>
      <c r="AQQ99" s="98"/>
      <c r="AQR99" s="98"/>
      <c r="AQS99" s="98"/>
      <c r="AQT99" s="98"/>
      <c r="AQU99" s="98"/>
      <c r="AQV99" s="98"/>
      <c r="AQW99" s="98"/>
      <c r="AQX99" s="98"/>
      <c r="AQY99" s="98"/>
      <c r="AQZ99" s="98"/>
      <c r="ARA99" s="98"/>
      <c r="ARB99" s="98"/>
      <c r="ARC99" s="98"/>
      <c r="ARD99" s="98"/>
      <c r="ARE99" s="98"/>
      <c r="ARF99" s="98"/>
      <c r="ARG99" s="98"/>
      <c r="ARH99" s="98"/>
      <c r="ARI99" s="98"/>
      <c r="ARJ99" s="98"/>
      <c r="ARK99" s="98"/>
      <c r="ARL99" s="98"/>
      <c r="ARM99" s="98"/>
      <c r="ARN99" s="98"/>
      <c r="ARO99" s="98"/>
      <c r="ARP99" s="98"/>
      <c r="ARQ99" s="98"/>
      <c r="ARR99" s="98"/>
      <c r="ARS99" s="98"/>
      <c r="ART99" s="98"/>
      <c r="ARU99" s="98"/>
      <c r="ARV99" s="98"/>
      <c r="ARW99" s="98"/>
      <c r="ARX99" s="98"/>
      <c r="ARY99" s="98"/>
      <c r="ARZ99" s="98"/>
      <c r="ASA99" s="98"/>
      <c r="ASB99" s="98"/>
      <c r="ASC99" s="98"/>
      <c r="ASD99" s="98"/>
      <c r="ASE99" s="98"/>
      <c r="ASF99" s="98"/>
      <c r="ASG99" s="98"/>
      <c r="ASH99" s="98"/>
      <c r="ASI99" s="98"/>
      <c r="ASJ99" s="98"/>
      <c r="ASK99" s="98"/>
      <c r="ASL99" s="98"/>
      <c r="ASM99" s="98"/>
      <c r="ASN99" s="98"/>
      <c r="ASO99" s="98"/>
      <c r="ASP99" s="98"/>
      <c r="ASQ99" s="98"/>
      <c r="ASR99" s="98"/>
      <c r="ASS99" s="98"/>
      <c r="AST99" s="98"/>
      <c r="ASU99" s="98"/>
      <c r="ASV99" s="98"/>
      <c r="ASW99" s="98"/>
      <c r="ASX99" s="98"/>
      <c r="ASY99" s="98"/>
      <c r="ASZ99" s="98"/>
      <c r="ATA99" s="98"/>
      <c r="ATB99" s="98"/>
      <c r="ATC99" s="98"/>
      <c r="ATD99" s="98"/>
      <c r="ATE99" s="98"/>
      <c r="ATF99" s="98"/>
      <c r="ATG99" s="98"/>
      <c r="ATH99" s="98"/>
      <c r="ATI99" s="98"/>
      <c r="ATJ99" s="98"/>
      <c r="ATK99" s="98"/>
      <c r="ATL99" s="98"/>
      <c r="ATM99" s="98"/>
      <c r="ATN99" s="98"/>
      <c r="ATO99" s="98"/>
      <c r="ATP99" s="98"/>
      <c r="ATQ99" s="98"/>
      <c r="ATR99" s="98"/>
      <c r="ATS99" s="98"/>
      <c r="ATT99" s="98"/>
      <c r="ATU99" s="98"/>
      <c r="ATV99" s="98"/>
      <c r="ATW99" s="98"/>
      <c r="ATX99" s="98"/>
      <c r="ATY99" s="98"/>
      <c r="ATZ99" s="98"/>
      <c r="AUA99" s="98"/>
      <c r="AUB99" s="98"/>
      <c r="AUC99" s="98"/>
      <c r="AUD99" s="98"/>
      <c r="AUE99" s="98"/>
      <c r="AUF99" s="98"/>
      <c r="AUG99" s="98"/>
      <c r="AUH99" s="98"/>
      <c r="AUI99" s="98"/>
      <c r="AUJ99" s="98"/>
      <c r="AUK99" s="98"/>
      <c r="AUL99" s="98"/>
      <c r="AUM99" s="98"/>
      <c r="AUN99" s="98"/>
      <c r="AUO99" s="98"/>
      <c r="AUP99" s="98"/>
      <c r="AUQ99" s="98"/>
      <c r="AUR99" s="98"/>
      <c r="AUS99" s="98"/>
      <c r="AUT99" s="98"/>
      <c r="AUU99" s="98"/>
      <c r="AUV99" s="98"/>
      <c r="AUW99" s="98"/>
      <c r="AUX99" s="98"/>
      <c r="AUY99" s="98"/>
      <c r="AUZ99" s="98"/>
      <c r="AVA99" s="98"/>
      <c r="AVB99" s="98"/>
      <c r="AVC99" s="98"/>
      <c r="AVD99" s="98"/>
      <c r="AVE99" s="98"/>
      <c r="AVF99" s="98"/>
      <c r="AVG99" s="98"/>
      <c r="AVH99" s="98"/>
      <c r="AVI99" s="98"/>
      <c r="AVJ99" s="98"/>
      <c r="AVK99" s="98"/>
      <c r="AVL99" s="98"/>
      <c r="AVM99" s="98"/>
      <c r="AVN99" s="98"/>
      <c r="AVO99" s="98"/>
      <c r="AVP99" s="98"/>
      <c r="AVQ99" s="98"/>
      <c r="AVR99" s="98"/>
      <c r="AVS99" s="98"/>
      <c r="AVT99" s="98"/>
      <c r="AVU99" s="98"/>
      <c r="AVV99" s="98"/>
      <c r="AVW99" s="98"/>
      <c r="AVX99" s="98"/>
      <c r="AVY99" s="98"/>
      <c r="AVZ99" s="98"/>
      <c r="AWA99" s="98"/>
      <c r="AWB99" s="98"/>
      <c r="AWC99" s="98"/>
      <c r="AWD99" s="98"/>
      <c r="AWE99" s="98"/>
      <c r="AWF99" s="98"/>
      <c r="AWG99" s="98"/>
      <c r="AWH99" s="98"/>
      <c r="AWI99" s="98"/>
      <c r="AWJ99" s="98"/>
      <c r="AWK99" s="98"/>
      <c r="AWL99" s="98"/>
      <c r="AWM99" s="98"/>
      <c r="AWN99" s="98"/>
      <c r="AWO99" s="98"/>
      <c r="AWP99" s="98"/>
      <c r="AWQ99" s="98"/>
      <c r="AWR99" s="98"/>
      <c r="AWS99" s="98"/>
      <c r="AWT99" s="98"/>
      <c r="AWU99" s="98"/>
      <c r="AWV99" s="98"/>
      <c r="AWW99" s="98"/>
      <c r="AWX99" s="98"/>
      <c r="AWY99" s="98"/>
      <c r="AWZ99" s="98"/>
      <c r="AXA99" s="98"/>
      <c r="AXB99" s="98"/>
      <c r="AXC99" s="98"/>
      <c r="AXD99" s="98"/>
      <c r="AXE99" s="98"/>
      <c r="AXF99" s="98"/>
      <c r="AXG99" s="98"/>
      <c r="AXH99" s="98"/>
      <c r="AXI99" s="98"/>
      <c r="AXJ99" s="98"/>
      <c r="AXK99" s="98"/>
      <c r="AXL99" s="98"/>
      <c r="AXM99" s="98"/>
      <c r="AXN99" s="98"/>
      <c r="AXO99" s="98"/>
      <c r="AXP99" s="98"/>
      <c r="AXQ99" s="98"/>
      <c r="AXR99" s="98"/>
      <c r="AXS99" s="98"/>
      <c r="AXT99" s="98"/>
      <c r="AXU99" s="98"/>
      <c r="AXV99" s="98"/>
      <c r="AXW99" s="98"/>
      <c r="AXX99" s="98"/>
      <c r="AXY99" s="98"/>
      <c r="AXZ99" s="98"/>
      <c r="AYA99" s="98"/>
      <c r="AYB99" s="98"/>
      <c r="AYC99" s="98"/>
      <c r="AYD99" s="98"/>
      <c r="AYE99" s="98"/>
      <c r="AYF99" s="98"/>
      <c r="AYG99" s="98"/>
      <c r="AYH99" s="98"/>
      <c r="AYI99" s="98"/>
      <c r="AYJ99" s="98"/>
      <c r="AYK99" s="98"/>
      <c r="AYL99" s="98"/>
      <c r="AYM99" s="98"/>
      <c r="AYN99" s="98"/>
      <c r="AYO99" s="98"/>
      <c r="AYP99" s="98"/>
      <c r="AYQ99" s="98"/>
      <c r="AYR99" s="98"/>
      <c r="AYS99" s="98"/>
      <c r="AYT99" s="98"/>
      <c r="AYU99" s="98"/>
      <c r="AYV99" s="98"/>
      <c r="AYW99" s="98"/>
      <c r="AYX99" s="98"/>
      <c r="AYY99" s="98"/>
      <c r="AYZ99" s="98"/>
      <c r="AZA99" s="98"/>
      <c r="AZB99" s="98"/>
      <c r="AZC99" s="98"/>
      <c r="AZD99" s="98"/>
      <c r="AZE99" s="98"/>
      <c r="AZF99" s="98"/>
      <c r="AZG99" s="98"/>
      <c r="AZH99" s="98"/>
      <c r="AZI99" s="98"/>
      <c r="AZJ99" s="98"/>
      <c r="AZK99" s="98"/>
      <c r="AZL99" s="98"/>
      <c r="AZM99" s="98"/>
      <c r="AZN99" s="98"/>
      <c r="AZO99" s="98"/>
      <c r="AZP99" s="98"/>
      <c r="AZQ99" s="98"/>
      <c r="AZR99" s="98"/>
      <c r="AZS99" s="98"/>
      <c r="AZT99" s="98"/>
      <c r="AZU99" s="98"/>
      <c r="AZV99" s="98"/>
      <c r="AZW99" s="98"/>
      <c r="AZX99" s="98"/>
      <c r="AZY99" s="98"/>
      <c r="AZZ99" s="98"/>
      <c r="BAA99" s="98"/>
      <c r="BAB99" s="98"/>
      <c r="BAC99" s="98"/>
      <c r="BAD99" s="98"/>
      <c r="BAE99" s="98"/>
      <c r="BAF99" s="98"/>
      <c r="BAG99" s="98"/>
      <c r="BAH99" s="98"/>
      <c r="BAI99" s="98"/>
      <c r="BAJ99" s="98"/>
      <c r="BAK99" s="98"/>
      <c r="BAL99" s="98"/>
      <c r="BAM99" s="98"/>
      <c r="BAN99" s="98"/>
      <c r="BAO99" s="98"/>
      <c r="BAP99" s="98"/>
      <c r="BAQ99" s="98"/>
      <c r="BAR99" s="98"/>
      <c r="BAS99" s="98"/>
      <c r="BAT99" s="98"/>
      <c r="BAU99" s="98"/>
      <c r="BAV99" s="98"/>
      <c r="BAW99" s="98"/>
      <c r="BAX99" s="98"/>
      <c r="BAY99" s="98"/>
      <c r="BAZ99" s="98"/>
      <c r="BBA99" s="98"/>
      <c r="BBB99" s="98"/>
      <c r="BBC99" s="98"/>
      <c r="BBD99" s="98"/>
      <c r="BBE99" s="98"/>
      <c r="BBF99" s="98"/>
      <c r="BBG99" s="98"/>
      <c r="BBH99" s="98"/>
      <c r="BBI99" s="98"/>
      <c r="BBJ99" s="98"/>
      <c r="BBK99" s="98"/>
      <c r="BBL99" s="98"/>
      <c r="BBM99" s="98"/>
      <c r="BBN99" s="98"/>
      <c r="BBO99" s="98"/>
      <c r="BBP99" s="98"/>
      <c r="BBQ99" s="98"/>
      <c r="BBR99" s="98"/>
      <c r="BBS99" s="98"/>
      <c r="BBT99" s="98"/>
      <c r="BBU99" s="98"/>
      <c r="BBV99" s="98"/>
      <c r="BBW99" s="98"/>
      <c r="BBX99" s="98"/>
      <c r="BBY99" s="98"/>
      <c r="BBZ99" s="98"/>
      <c r="BCA99" s="98"/>
      <c r="BCB99" s="98"/>
      <c r="BCC99" s="98"/>
      <c r="BCD99" s="98"/>
      <c r="BCE99" s="98"/>
      <c r="BCF99" s="98"/>
      <c r="BCG99" s="98"/>
      <c r="BCH99" s="98"/>
      <c r="BCI99" s="98"/>
      <c r="BCJ99" s="98"/>
      <c r="BCK99" s="98"/>
      <c r="BCL99" s="98"/>
      <c r="BCM99" s="98"/>
      <c r="BCN99" s="98"/>
      <c r="BCO99" s="98"/>
      <c r="BCP99" s="98"/>
      <c r="BCQ99" s="98"/>
      <c r="BCR99" s="98"/>
      <c r="BCS99" s="98"/>
      <c r="BCT99" s="98"/>
      <c r="BCU99" s="98"/>
      <c r="BCV99" s="98"/>
      <c r="BCW99" s="98"/>
      <c r="BCX99" s="98"/>
      <c r="BCY99" s="98"/>
      <c r="BCZ99" s="98"/>
      <c r="BDA99" s="98"/>
      <c r="BDB99" s="98"/>
      <c r="BDC99" s="98"/>
      <c r="BDD99" s="98"/>
      <c r="BDE99" s="98"/>
      <c r="BDF99" s="98"/>
      <c r="BDG99" s="98"/>
      <c r="BDH99" s="98"/>
      <c r="BDI99" s="98"/>
      <c r="BDJ99" s="98"/>
      <c r="BDK99" s="98"/>
      <c r="BDL99" s="98"/>
      <c r="BDM99" s="98"/>
      <c r="BDN99" s="98"/>
      <c r="BDO99" s="98"/>
      <c r="BDP99" s="98"/>
      <c r="BDQ99" s="98"/>
      <c r="BDR99" s="98"/>
      <c r="BDS99" s="98"/>
      <c r="BDT99" s="98"/>
      <c r="BDU99" s="98"/>
      <c r="BDV99" s="98"/>
      <c r="BDW99" s="98"/>
      <c r="BDX99" s="98"/>
      <c r="BDY99" s="98"/>
      <c r="BDZ99" s="98"/>
      <c r="BEA99" s="98"/>
      <c r="BEB99" s="98"/>
      <c r="BEC99" s="98"/>
      <c r="BED99" s="98"/>
      <c r="BEE99" s="98"/>
      <c r="BEF99" s="98"/>
      <c r="BEG99" s="98"/>
      <c r="BEH99" s="98"/>
      <c r="BEI99" s="98"/>
      <c r="BEJ99" s="98"/>
      <c r="BEK99" s="98"/>
      <c r="BEL99" s="98"/>
      <c r="BEM99" s="98"/>
      <c r="BEN99" s="98"/>
      <c r="BEO99" s="98"/>
      <c r="BEP99" s="98"/>
      <c r="BEQ99" s="98"/>
      <c r="BER99" s="98"/>
      <c r="BES99" s="98"/>
      <c r="BET99" s="98"/>
      <c r="BEU99" s="98"/>
      <c r="BEV99" s="98"/>
      <c r="BEW99" s="98"/>
      <c r="BEX99" s="98"/>
      <c r="BEY99" s="98"/>
      <c r="BEZ99" s="98"/>
      <c r="BFA99" s="98"/>
      <c r="BFB99" s="98"/>
      <c r="BFC99" s="98"/>
      <c r="BFD99" s="98"/>
      <c r="BFE99" s="98"/>
      <c r="BFF99" s="98"/>
      <c r="BFG99" s="98"/>
      <c r="BFH99" s="98"/>
      <c r="BFI99" s="98"/>
      <c r="BFJ99" s="98"/>
      <c r="BFK99" s="98"/>
      <c r="BFL99" s="98"/>
      <c r="BFM99" s="98"/>
      <c r="BFN99" s="98"/>
      <c r="BFO99" s="98"/>
      <c r="BFP99" s="98"/>
      <c r="BFQ99" s="98"/>
      <c r="BFR99" s="98"/>
      <c r="BFS99" s="98"/>
      <c r="BFT99" s="98"/>
      <c r="BFU99" s="98"/>
      <c r="BFV99" s="98"/>
      <c r="BFW99" s="98"/>
      <c r="BFX99" s="98"/>
      <c r="BFY99" s="98"/>
      <c r="BFZ99" s="98"/>
      <c r="BGA99" s="98"/>
      <c r="BGB99" s="98"/>
      <c r="BGC99" s="98"/>
      <c r="BGD99" s="98"/>
      <c r="BGE99" s="98"/>
      <c r="BGF99" s="98"/>
      <c r="BGG99" s="98"/>
      <c r="BGH99" s="98"/>
      <c r="BGI99" s="98"/>
      <c r="BGJ99" s="98"/>
      <c r="BGK99" s="98"/>
      <c r="BGL99" s="98"/>
      <c r="BGM99" s="98"/>
      <c r="BGN99" s="98"/>
      <c r="BGO99" s="98"/>
      <c r="BGP99" s="98"/>
      <c r="BGQ99" s="98"/>
      <c r="BGR99" s="98"/>
      <c r="BGS99" s="98"/>
      <c r="BGT99" s="98"/>
      <c r="BGU99" s="98"/>
      <c r="BGV99" s="98"/>
      <c r="BGW99" s="98"/>
      <c r="BGX99" s="98"/>
      <c r="BGY99" s="98"/>
      <c r="BGZ99" s="98"/>
      <c r="BHA99" s="98"/>
      <c r="BHB99" s="98"/>
      <c r="BHC99" s="98"/>
      <c r="BHD99" s="98"/>
      <c r="BHE99" s="98"/>
      <c r="BHF99" s="98"/>
      <c r="BHG99" s="98"/>
      <c r="BHH99" s="98"/>
      <c r="BHI99" s="98"/>
      <c r="BHJ99" s="98"/>
      <c r="BHK99" s="98"/>
      <c r="BHL99" s="98"/>
      <c r="BHM99" s="98"/>
      <c r="BHN99" s="98"/>
      <c r="BHO99" s="98"/>
      <c r="BHP99" s="98"/>
      <c r="BHQ99" s="98"/>
      <c r="BHR99" s="98"/>
      <c r="BHS99" s="98"/>
      <c r="BHT99" s="98"/>
      <c r="BHU99" s="98"/>
      <c r="BHV99" s="98"/>
      <c r="BHW99" s="98"/>
      <c r="BHX99" s="98"/>
      <c r="BHY99" s="98"/>
      <c r="BHZ99" s="98"/>
      <c r="BIA99" s="98"/>
      <c r="BIB99" s="98"/>
      <c r="BIC99" s="98"/>
      <c r="BID99" s="98"/>
      <c r="BIE99" s="98"/>
      <c r="BIF99" s="98"/>
      <c r="BIG99" s="98"/>
      <c r="BIH99" s="98"/>
      <c r="BII99" s="98"/>
      <c r="BIJ99" s="98"/>
      <c r="BIK99" s="98"/>
      <c r="BIL99" s="98"/>
      <c r="BIM99" s="98"/>
      <c r="BIN99" s="98"/>
      <c r="BIO99" s="98"/>
      <c r="BIP99" s="98"/>
      <c r="BIQ99" s="98"/>
      <c r="BIR99" s="98"/>
      <c r="BIS99" s="98"/>
      <c r="BIT99" s="98"/>
      <c r="BIU99" s="98"/>
      <c r="BIV99" s="98"/>
      <c r="BIW99" s="98"/>
      <c r="BIX99" s="98"/>
      <c r="BIY99" s="98"/>
      <c r="BIZ99" s="98"/>
      <c r="BJA99" s="98"/>
      <c r="BJB99" s="98"/>
      <c r="BJC99" s="98"/>
      <c r="BJD99" s="98"/>
      <c r="BJE99" s="98"/>
      <c r="BJF99" s="98"/>
      <c r="BJG99" s="98"/>
      <c r="BJH99" s="98"/>
      <c r="BJI99" s="98"/>
      <c r="BJJ99" s="98"/>
      <c r="BJK99" s="98"/>
      <c r="BJL99" s="98"/>
      <c r="BJM99" s="98"/>
      <c r="BJN99" s="98"/>
      <c r="BJO99" s="98"/>
      <c r="BJP99" s="98"/>
      <c r="BJQ99" s="98"/>
      <c r="BJR99" s="98"/>
      <c r="BJS99" s="98"/>
      <c r="BJT99" s="98"/>
      <c r="BJU99" s="98"/>
      <c r="BJV99" s="98"/>
      <c r="BJW99" s="98"/>
      <c r="BJX99" s="98"/>
      <c r="BJY99" s="98"/>
      <c r="BJZ99" s="98"/>
      <c r="BKA99" s="98"/>
      <c r="BKB99" s="98"/>
      <c r="BKC99" s="98"/>
      <c r="BKD99" s="98"/>
      <c r="BKE99" s="98"/>
      <c r="BKF99" s="98"/>
      <c r="BKG99" s="98"/>
      <c r="BKH99" s="98"/>
      <c r="BKI99" s="98"/>
      <c r="BKJ99" s="98"/>
      <c r="BKK99" s="98"/>
      <c r="BKL99" s="98"/>
      <c r="BKM99" s="98"/>
      <c r="BKN99" s="98"/>
      <c r="BKO99" s="98"/>
      <c r="BKP99" s="98"/>
      <c r="BKQ99" s="98"/>
      <c r="BKR99" s="98"/>
      <c r="BKS99" s="98"/>
      <c r="BKT99" s="98"/>
      <c r="BKU99" s="98"/>
      <c r="BKV99" s="98"/>
      <c r="BKW99" s="98"/>
      <c r="BKX99" s="98"/>
      <c r="BKY99" s="98"/>
      <c r="BKZ99" s="98"/>
      <c r="BLA99" s="98"/>
      <c r="BLB99" s="98"/>
      <c r="BLC99" s="98"/>
      <c r="BLD99" s="98"/>
      <c r="BLE99" s="98"/>
      <c r="BLF99" s="98"/>
      <c r="BLG99" s="98"/>
      <c r="BLH99" s="98"/>
      <c r="BLI99" s="98"/>
      <c r="BLJ99" s="98"/>
      <c r="BLK99" s="98"/>
      <c r="BLL99" s="98"/>
      <c r="BLM99" s="98"/>
      <c r="BLN99" s="98"/>
      <c r="BLO99" s="98"/>
      <c r="BLP99" s="98"/>
      <c r="BLQ99" s="98"/>
      <c r="BLR99" s="98"/>
      <c r="BLS99" s="98"/>
      <c r="BLT99" s="98"/>
      <c r="BLU99" s="98"/>
      <c r="BLV99" s="98"/>
      <c r="BLW99" s="98"/>
      <c r="BLX99" s="98"/>
      <c r="BLY99" s="98"/>
      <c r="BLZ99" s="98"/>
      <c r="BMA99" s="98"/>
      <c r="BMB99" s="98"/>
      <c r="BMC99" s="98"/>
      <c r="BMD99" s="98"/>
      <c r="BME99" s="98"/>
      <c r="BMF99" s="98"/>
      <c r="BMG99" s="98"/>
      <c r="BMH99" s="98"/>
      <c r="BMI99" s="98"/>
      <c r="BMJ99" s="98"/>
      <c r="BMK99" s="98"/>
      <c r="BML99" s="98"/>
      <c r="BMM99" s="98"/>
      <c r="BMN99" s="98"/>
      <c r="BMO99" s="98"/>
      <c r="BMP99" s="98"/>
      <c r="BMQ99" s="98"/>
      <c r="BMR99" s="98"/>
      <c r="BMS99" s="98"/>
      <c r="BMT99" s="98"/>
      <c r="BMU99" s="98"/>
      <c r="BMV99" s="98"/>
      <c r="BMW99" s="98"/>
      <c r="BMX99" s="98"/>
      <c r="BMY99" s="98"/>
      <c r="BMZ99" s="98"/>
      <c r="BNA99" s="98"/>
      <c r="BNB99" s="98"/>
      <c r="BNC99" s="98"/>
      <c r="BND99" s="98"/>
      <c r="BNE99" s="98"/>
      <c r="BNF99" s="98"/>
      <c r="BNG99" s="98"/>
      <c r="BNH99" s="98"/>
      <c r="BNI99" s="98"/>
      <c r="BNJ99" s="98"/>
      <c r="BNK99" s="98"/>
      <c r="BNL99" s="98"/>
      <c r="BNM99" s="98"/>
      <c r="BNN99" s="98"/>
      <c r="BNO99" s="98"/>
      <c r="BNP99" s="98"/>
      <c r="BNQ99" s="98"/>
      <c r="BNR99" s="98"/>
      <c r="BNS99" s="98"/>
      <c r="BNT99" s="98"/>
      <c r="BNU99" s="98"/>
      <c r="BNV99" s="98"/>
      <c r="BNW99" s="98"/>
      <c r="BNX99" s="98"/>
      <c r="BNY99" s="98"/>
      <c r="BNZ99" s="98"/>
      <c r="BOA99" s="98"/>
      <c r="BOB99" s="98"/>
      <c r="BOC99" s="98"/>
      <c r="BOD99" s="98"/>
      <c r="BOE99" s="98"/>
      <c r="BOF99" s="98"/>
      <c r="BOG99" s="98"/>
      <c r="BOH99" s="98"/>
      <c r="BOI99" s="98"/>
      <c r="BOJ99" s="98"/>
      <c r="BOK99" s="98"/>
      <c r="BOL99" s="98"/>
      <c r="BOM99" s="98"/>
      <c r="BON99" s="98"/>
      <c r="BOO99" s="98"/>
      <c r="BOP99" s="98"/>
      <c r="BOQ99" s="98"/>
      <c r="BOR99" s="98"/>
      <c r="BOS99" s="98"/>
      <c r="BOT99" s="98"/>
      <c r="BOU99" s="98"/>
      <c r="BOV99" s="98"/>
      <c r="BOW99" s="98"/>
      <c r="BOX99" s="98"/>
      <c r="BOY99" s="98"/>
      <c r="BOZ99" s="98"/>
      <c r="BPA99" s="98"/>
      <c r="BPB99" s="98"/>
      <c r="BPC99" s="98"/>
      <c r="BPD99" s="98"/>
      <c r="BPE99" s="98"/>
      <c r="BPF99" s="98"/>
      <c r="BPG99" s="98"/>
      <c r="BPH99" s="98"/>
      <c r="BPI99" s="98"/>
      <c r="BPJ99" s="98"/>
      <c r="BPK99" s="98"/>
      <c r="BPL99" s="98"/>
      <c r="BPM99" s="98"/>
      <c r="BPN99" s="98"/>
      <c r="BPO99" s="98"/>
      <c r="BPP99" s="98"/>
      <c r="BPQ99" s="98"/>
      <c r="BPR99" s="98"/>
      <c r="BPS99" s="98"/>
      <c r="BPT99" s="98"/>
      <c r="BPU99" s="98"/>
      <c r="BPV99" s="98"/>
      <c r="BPW99" s="98"/>
      <c r="BPX99" s="98"/>
      <c r="BPY99" s="98"/>
      <c r="BPZ99" s="98"/>
      <c r="BQA99" s="98"/>
      <c r="BQB99" s="98"/>
      <c r="BQC99" s="98"/>
      <c r="BQD99" s="98"/>
      <c r="BQE99" s="98"/>
      <c r="BQF99" s="98"/>
      <c r="BQG99" s="98"/>
      <c r="BQH99" s="98"/>
      <c r="BQI99" s="98"/>
      <c r="BQJ99" s="98"/>
      <c r="BQK99" s="98"/>
      <c r="BQL99" s="98"/>
      <c r="BQM99" s="98"/>
      <c r="BQN99" s="98"/>
      <c r="BQO99" s="98"/>
      <c r="BQP99" s="98"/>
      <c r="BQQ99" s="98"/>
      <c r="BQR99" s="98"/>
      <c r="BQS99" s="98"/>
      <c r="BQT99" s="98"/>
      <c r="BQU99" s="98"/>
      <c r="BQV99" s="98"/>
      <c r="BQW99" s="98"/>
      <c r="BQX99" s="98"/>
      <c r="BQY99" s="98"/>
      <c r="BQZ99" s="98"/>
      <c r="BRA99" s="98"/>
      <c r="BRB99" s="98"/>
      <c r="BRC99" s="98"/>
      <c r="BRD99" s="98"/>
      <c r="BRE99" s="98"/>
      <c r="BRF99" s="98"/>
      <c r="BRG99" s="98"/>
      <c r="BRH99" s="98"/>
      <c r="BRI99" s="98"/>
      <c r="BRJ99" s="98"/>
      <c r="BRK99" s="98"/>
      <c r="BRL99" s="98"/>
      <c r="BRM99" s="98"/>
      <c r="BRN99" s="98"/>
      <c r="BRO99" s="98"/>
      <c r="BRP99" s="98"/>
      <c r="BRQ99" s="98"/>
      <c r="BRR99" s="98"/>
      <c r="BRS99" s="98"/>
      <c r="BRT99" s="98"/>
      <c r="BRU99" s="98"/>
      <c r="BRV99" s="98"/>
      <c r="BRW99" s="98"/>
      <c r="BRX99" s="98"/>
      <c r="BRY99" s="98"/>
      <c r="BRZ99" s="98"/>
      <c r="BSA99" s="98"/>
      <c r="BSB99" s="98"/>
      <c r="BSC99" s="98"/>
      <c r="BSD99" s="98"/>
      <c r="BSE99" s="98"/>
      <c r="BSF99" s="98"/>
      <c r="BSG99" s="98"/>
      <c r="BSH99" s="98"/>
      <c r="BSI99" s="98"/>
      <c r="BSJ99" s="98"/>
      <c r="BSK99" s="98"/>
      <c r="BSL99" s="98"/>
      <c r="BSM99" s="98"/>
      <c r="BSN99" s="98"/>
      <c r="BSO99" s="98"/>
      <c r="BSP99" s="98"/>
      <c r="BSQ99" s="98"/>
      <c r="BSR99" s="98"/>
      <c r="BSS99" s="98"/>
      <c r="BST99" s="98"/>
      <c r="BSU99" s="98"/>
      <c r="BSV99" s="98"/>
      <c r="BSW99" s="98"/>
      <c r="BSX99" s="98"/>
      <c r="BSY99" s="98"/>
      <c r="BSZ99" s="98"/>
      <c r="BTA99" s="98"/>
      <c r="BTB99" s="98"/>
      <c r="BTC99" s="98"/>
      <c r="BTD99" s="98"/>
      <c r="BTE99" s="98"/>
      <c r="BTF99" s="98"/>
      <c r="BTG99" s="98"/>
      <c r="BTH99" s="98"/>
      <c r="BTI99" s="98"/>
      <c r="BTJ99" s="98"/>
      <c r="BTK99" s="98"/>
      <c r="BTL99" s="98"/>
      <c r="BTM99" s="98"/>
      <c r="BTN99" s="98"/>
      <c r="BTO99" s="98"/>
      <c r="BTP99" s="98"/>
      <c r="BTQ99" s="98"/>
      <c r="BTR99" s="98"/>
      <c r="BTS99" s="98"/>
      <c r="BTT99" s="98"/>
      <c r="BTU99" s="98"/>
      <c r="BTV99" s="98"/>
      <c r="BTW99" s="98"/>
    </row>
    <row r="100" spans="1:1895" s="3" customFormat="1" ht="12.75" x14ac:dyDescent="0.2">
      <c r="A100" s="106"/>
      <c r="B100" s="68" t="s">
        <v>424</v>
      </c>
      <c r="C100" s="68" t="s">
        <v>151</v>
      </c>
      <c r="D100" s="68" t="s">
        <v>421</v>
      </c>
      <c r="E100" s="112" t="s">
        <v>21</v>
      </c>
      <c r="F100" s="68" t="s">
        <v>34</v>
      </c>
      <c r="G100" s="67">
        <v>15000</v>
      </c>
      <c r="H100" s="67">
        <v>0</v>
      </c>
      <c r="I100" s="67">
        <v>25</v>
      </c>
      <c r="J100" s="67">
        <f t="shared" si="32"/>
        <v>430.5</v>
      </c>
      <c r="K100" s="66">
        <f t="shared" si="33"/>
        <v>456</v>
      </c>
      <c r="L100" s="66">
        <f t="shared" si="34"/>
        <v>1063.5</v>
      </c>
      <c r="M100" s="67">
        <f t="shared" si="35"/>
        <v>1065</v>
      </c>
      <c r="N100" s="67">
        <f t="shared" si="36"/>
        <v>172.5</v>
      </c>
      <c r="O100" s="66">
        <v>5667.2</v>
      </c>
      <c r="P100" s="66">
        <f t="shared" si="37"/>
        <v>6578.7</v>
      </c>
      <c r="Q100" s="66">
        <f t="shared" si="38"/>
        <v>8421.2999999999993</v>
      </c>
      <c r="R100" s="98"/>
      <c r="S100" s="98"/>
      <c r="T100" s="98"/>
      <c r="U100" s="98"/>
      <c r="V100" s="98"/>
      <c r="W100" s="98"/>
      <c r="X100" s="98"/>
      <c r="Y100" s="98"/>
      <c r="Z100" s="98"/>
      <c r="AA100" s="98"/>
      <c r="AB100" s="98"/>
      <c r="AC100" s="98"/>
      <c r="AD100" s="98"/>
      <c r="AE100" s="98"/>
      <c r="AF100" s="98"/>
      <c r="AG100" s="98"/>
      <c r="AH100" s="98"/>
      <c r="AI100" s="98"/>
      <c r="AJ100" s="98"/>
      <c r="AK100" s="98"/>
      <c r="AL100" s="98"/>
      <c r="AM100" s="98"/>
      <c r="AN100" s="98"/>
      <c r="AO100" s="98"/>
      <c r="AP100" s="98"/>
      <c r="AQ100" s="98"/>
      <c r="AR100" s="98"/>
      <c r="AS100" s="98"/>
      <c r="AT100" s="98"/>
      <c r="AU100" s="98"/>
      <c r="AV100" s="98"/>
      <c r="AW100" s="98"/>
      <c r="AX100" s="98"/>
      <c r="AY100" s="98"/>
      <c r="AZ100" s="98"/>
      <c r="BA100" s="98"/>
      <c r="BB100" s="98"/>
      <c r="BC100" s="98"/>
      <c r="BD100" s="98"/>
      <c r="BE100" s="98"/>
      <c r="BF100" s="98"/>
      <c r="BG100" s="98"/>
      <c r="BH100" s="98"/>
      <c r="BI100" s="98"/>
      <c r="BJ100" s="98"/>
      <c r="BK100" s="98"/>
      <c r="BL100" s="98"/>
      <c r="BM100" s="98"/>
      <c r="BN100" s="98"/>
      <c r="BO100" s="98"/>
      <c r="BP100" s="98"/>
      <c r="BQ100" s="98"/>
      <c r="BR100" s="98"/>
      <c r="BS100" s="98"/>
      <c r="BT100" s="98"/>
      <c r="BU100" s="98"/>
      <c r="BV100" s="98"/>
      <c r="BW100" s="98"/>
      <c r="BX100" s="98"/>
      <c r="BY100" s="98"/>
      <c r="BZ100" s="98"/>
      <c r="CA100" s="98"/>
      <c r="CB100" s="98"/>
      <c r="CC100" s="98"/>
      <c r="CD100" s="98"/>
      <c r="CE100" s="98"/>
      <c r="CF100" s="98"/>
      <c r="CG100" s="98"/>
      <c r="CH100" s="98"/>
      <c r="CI100" s="98"/>
      <c r="CJ100" s="98"/>
      <c r="CK100" s="98"/>
      <c r="CL100" s="98"/>
      <c r="CM100" s="98"/>
      <c r="CN100" s="98"/>
      <c r="CO100" s="98"/>
      <c r="CP100" s="98"/>
      <c r="CQ100" s="98"/>
      <c r="CR100" s="98"/>
      <c r="CS100" s="98"/>
      <c r="CT100" s="98"/>
      <c r="CU100" s="98"/>
      <c r="CV100" s="98"/>
      <c r="CW100" s="98"/>
      <c r="CX100" s="98"/>
      <c r="CY100" s="98"/>
      <c r="CZ100" s="98"/>
      <c r="DA100" s="98"/>
      <c r="DB100" s="98"/>
      <c r="DC100" s="98"/>
      <c r="DD100" s="98"/>
      <c r="DE100" s="98"/>
      <c r="DF100" s="98"/>
      <c r="DG100" s="98"/>
      <c r="DH100" s="98"/>
      <c r="DI100" s="98"/>
      <c r="DJ100" s="98"/>
      <c r="DK100" s="98"/>
      <c r="DL100" s="98"/>
      <c r="DM100" s="98"/>
      <c r="DN100" s="98"/>
      <c r="DO100" s="98"/>
      <c r="DP100" s="98"/>
      <c r="DQ100" s="98"/>
      <c r="DR100" s="98"/>
      <c r="DS100" s="98"/>
      <c r="DT100" s="98"/>
      <c r="DU100" s="98"/>
      <c r="DV100" s="98"/>
      <c r="DW100" s="98"/>
      <c r="DX100" s="98"/>
      <c r="DY100" s="98"/>
      <c r="DZ100" s="98"/>
      <c r="EA100" s="98"/>
      <c r="EB100" s="98"/>
      <c r="EC100" s="98"/>
      <c r="ED100" s="98"/>
      <c r="EE100" s="98"/>
      <c r="EF100" s="98"/>
      <c r="EG100" s="98"/>
      <c r="EH100" s="98"/>
      <c r="EI100" s="98"/>
      <c r="EJ100" s="98"/>
      <c r="EK100" s="98"/>
      <c r="EL100" s="98"/>
      <c r="EM100" s="98"/>
      <c r="EN100" s="98"/>
      <c r="EO100" s="98"/>
      <c r="EP100" s="98"/>
      <c r="EQ100" s="98"/>
      <c r="ER100" s="98"/>
      <c r="ES100" s="98"/>
      <c r="ET100" s="98"/>
      <c r="EU100" s="98"/>
      <c r="EV100" s="98"/>
      <c r="EW100" s="98"/>
      <c r="EX100" s="98"/>
      <c r="EY100" s="98"/>
      <c r="EZ100" s="98"/>
      <c r="FA100" s="98"/>
      <c r="FB100" s="98"/>
      <c r="FC100" s="98"/>
      <c r="FD100" s="98"/>
      <c r="FE100" s="98"/>
      <c r="FF100" s="98"/>
      <c r="FG100" s="98"/>
      <c r="FH100" s="98"/>
      <c r="FI100" s="98"/>
      <c r="FJ100" s="98"/>
      <c r="FK100" s="98"/>
      <c r="FL100" s="98"/>
      <c r="FM100" s="98"/>
      <c r="FN100" s="98"/>
      <c r="FO100" s="98"/>
      <c r="FP100" s="98"/>
      <c r="FQ100" s="98"/>
      <c r="FR100" s="98"/>
      <c r="FS100" s="98"/>
      <c r="FT100" s="98"/>
      <c r="FU100" s="98"/>
      <c r="FV100" s="98"/>
      <c r="FW100" s="98"/>
      <c r="FX100" s="98"/>
      <c r="FY100" s="98"/>
      <c r="FZ100" s="98"/>
      <c r="GA100" s="98"/>
      <c r="GB100" s="98"/>
      <c r="GC100" s="98"/>
      <c r="GD100" s="98"/>
      <c r="GE100" s="98"/>
      <c r="GF100" s="98"/>
      <c r="GG100" s="98"/>
      <c r="GH100" s="98"/>
      <c r="GI100" s="98"/>
      <c r="GJ100" s="98"/>
      <c r="GK100" s="98"/>
      <c r="GL100" s="98"/>
      <c r="GM100" s="98"/>
      <c r="GN100" s="98"/>
      <c r="GO100" s="98"/>
      <c r="GP100" s="98"/>
      <c r="GQ100" s="98"/>
      <c r="GR100" s="98"/>
      <c r="GS100" s="98"/>
      <c r="GT100" s="98"/>
      <c r="GU100" s="98"/>
      <c r="GV100" s="98"/>
      <c r="GW100" s="98"/>
      <c r="GX100" s="98"/>
      <c r="GY100" s="98"/>
      <c r="GZ100" s="98"/>
      <c r="HA100" s="98"/>
      <c r="HB100" s="98"/>
      <c r="HC100" s="98"/>
      <c r="HD100" s="98"/>
      <c r="HE100" s="98"/>
      <c r="HF100" s="98"/>
      <c r="HG100" s="98"/>
      <c r="HH100" s="98"/>
      <c r="HI100" s="98"/>
      <c r="HJ100" s="98"/>
      <c r="HK100" s="98"/>
      <c r="HL100" s="98"/>
      <c r="HM100" s="98"/>
      <c r="HN100" s="98"/>
      <c r="HO100" s="98"/>
      <c r="HP100" s="98"/>
      <c r="HQ100" s="98"/>
      <c r="HR100" s="98"/>
      <c r="HS100" s="98"/>
      <c r="HT100" s="98"/>
      <c r="HU100" s="98"/>
      <c r="HV100" s="98"/>
      <c r="HW100" s="98"/>
      <c r="HX100" s="98"/>
      <c r="HY100" s="98"/>
      <c r="HZ100" s="98"/>
      <c r="IA100" s="98"/>
      <c r="IB100" s="98"/>
      <c r="IC100" s="98"/>
      <c r="ID100" s="98"/>
      <c r="IE100" s="98"/>
      <c r="IF100" s="98"/>
      <c r="IG100" s="98"/>
      <c r="IH100" s="98"/>
      <c r="II100" s="98"/>
      <c r="IJ100" s="98"/>
      <c r="IK100" s="98"/>
      <c r="IL100" s="98"/>
      <c r="IM100" s="98"/>
      <c r="IN100" s="98"/>
      <c r="IO100" s="98"/>
      <c r="IP100" s="98"/>
      <c r="IQ100" s="98"/>
      <c r="IR100" s="98"/>
      <c r="IS100" s="98"/>
      <c r="IT100" s="98"/>
      <c r="IU100" s="98"/>
      <c r="IV100" s="98"/>
      <c r="IW100" s="98"/>
      <c r="IX100" s="98"/>
      <c r="IY100" s="98"/>
      <c r="IZ100" s="98"/>
      <c r="JA100" s="98"/>
      <c r="JB100" s="98"/>
      <c r="JC100" s="98"/>
      <c r="JD100" s="98"/>
      <c r="JE100" s="98"/>
      <c r="JF100" s="98"/>
      <c r="JG100" s="98"/>
      <c r="JH100" s="98"/>
      <c r="JI100" s="98"/>
      <c r="JJ100" s="98"/>
      <c r="JK100" s="98"/>
      <c r="JL100" s="98"/>
      <c r="JM100" s="98"/>
      <c r="JN100" s="98"/>
      <c r="JO100" s="98"/>
      <c r="JP100" s="98"/>
      <c r="JQ100" s="98"/>
      <c r="JR100" s="98"/>
      <c r="JS100" s="98"/>
      <c r="JT100" s="98"/>
      <c r="JU100" s="98"/>
      <c r="JV100" s="98"/>
      <c r="JW100" s="98"/>
      <c r="JX100" s="98"/>
      <c r="JY100" s="98"/>
      <c r="JZ100" s="98"/>
      <c r="KA100" s="98"/>
      <c r="KB100" s="98"/>
      <c r="KC100" s="98"/>
      <c r="KD100" s="98"/>
      <c r="KE100" s="98"/>
      <c r="KF100" s="98"/>
      <c r="KG100" s="98"/>
      <c r="KH100" s="98"/>
      <c r="KI100" s="98"/>
      <c r="KJ100" s="98"/>
      <c r="KK100" s="98"/>
      <c r="KL100" s="98"/>
      <c r="KM100" s="98"/>
      <c r="KN100" s="98"/>
      <c r="KO100" s="98"/>
      <c r="KP100" s="98"/>
      <c r="KQ100" s="98"/>
      <c r="KR100" s="98"/>
      <c r="KS100" s="98"/>
      <c r="KT100" s="98"/>
      <c r="KU100" s="98"/>
      <c r="KV100" s="98"/>
      <c r="KW100" s="98"/>
      <c r="KX100" s="98"/>
      <c r="KY100" s="98"/>
      <c r="KZ100" s="98"/>
      <c r="LA100" s="98"/>
      <c r="LB100" s="98"/>
      <c r="LC100" s="98"/>
      <c r="LD100" s="98"/>
      <c r="LE100" s="98"/>
      <c r="LF100" s="98"/>
      <c r="LG100" s="98"/>
      <c r="LH100" s="98"/>
      <c r="LI100" s="98"/>
      <c r="LJ100" s="98"/>
      <c r="LK100" s="98"/>
      <c r="LL100" s="98"/>
      <c r="LM100" s="98"/>
      <c r="LN100" s="98"/>
      <c r="LO100" s="98"/>
      <c r="LP100" s="98"/>
      <c r="LQ100" s="98"/>
      <c r="LR100" s="98"/>
      <c r="LS100" s="98"/>
      <c r="LT100" s="98"/>
      <c r="LU100" s="98"/>
      <c r="LV100" s="98"/>
      <c r="LW100" s="98"/>
      <c r="LX100" s="98"/>
      <c r="LY100" s="98"/>
      <c r="LZ100" s="98"/>
      <c r="MA100" s="98"/>
      <c r="MB100" s="98"/>
      <c r="MC100" s="98"/>
      <c r="MD100" s="98"/>
      <c r="ME100" s="98"/>
      <c r="MF100" s="98"/>
      <c r="MG100" s="98"/>
      <c r="MH100" s="98"/>
      <c r="MI100" s="98"/>
      <c r="MJ100" s="98"/>
      <c r="MK100" s="98"/>
      <c r="ML100" s="98"/>
      <c r="MM100" s="98"/>
      <c r="MN100" s="98"/>
      <c r="MO100" s="98"/>
      <c r="MP100" s="98"/>
      <c r="MQ100" s="98"/>
      <c r="MR100" s="98"/>
      <c r="MS100" s="98"/>
      <c r="MT100" s="98"/>
      <c r="MU100" s="98"/>
      <c r="MV100" s="98"/>
      <c r="MW100" s="98"/>
      <c r="MX100" s="98"/>
      <c r="MY100" s="98"/>
      <c r="MZ100" s="98"/>
      <c r="NA100" s="98"/>
      <c r="NB100" s="98"/>
      <c r="NC100" s="98"/>
      <c r="ND100" s="98"/>
      <c r="NE100" s="98"/>
      <c r="NF100" s="98"/>
      <c r="NG100" s="98"/>
      <c r="NH100" s="98"/>
      <c r="NI100" s="98"/>
      <c r="NJ100" s="98"/>
      <c r="NK100" s="98"/>
      <c r="NL100" s="98"/>
      <c r="NM100" s="98"/>
      <c r="NN100" s="98"/>
      <c r="NO100" s="98"/>
      <c r="NP100" s="98"/>
      <c r="NQ100" s="98"/>
      <c r="NR100" s="98"/>
      <c r="NS100" s="98"/>
      <c r="NT100" s="98"/>
      <c r="NU100" s="98"/>
      <c r="NV100" s="98"/>
      <c r="NW100" s="98"/>
      <c r="NX100" s="98"/>
      <c r="NY100" s="98"/>
      <c r="NZ100" s="98"/>
      <c r="OA100" s="98"/>
      <c r="OB100" s="98"/>
      <c r="OC100" s="98"/>
      <c r="OD100" s="98"/>
      <c r="OE100" s="98"/>
      <c r="OF100" s="98"/>
      <c r="OG100" s="98"/>
      <c r="OH100" s="98"/>
      <c r="OI100" s="98"/>
      <c r="OJ100" s="98"/>
      <c r="OK100" s="98"/>
      <c r="OL100" s="98"/>
      <c r="OM100" s="98"/>
      <c r="ON100" s="98"/>
      <c r="OO100" s="98"/>
      <c r="OP100" s="98"/>
      <c r="OQ100" s="98"/>
      <c r="OR100" s="98"/>
      <c r="OS100" s="98"/>
      <c r="OT100" s="98"/>
      <c r="OU100" s="98"/>
      <c r="OV100" s="98"/>
      <c r="OW100" s="98"/>
      <c r="OX100" s="98"/>
      <c r="OY100" s="98"/>
      <c r="OZ100" s="98"/>
      <c r="PA100" s="98"/>
      <c r="PB100" s="98"/>
      <c r="PC100" s="98"/>
      <c r="PD100" s="98"/>
      <c r="PE100" s="98"/>
      <c r="PF100" s="98"/>
      <c r="PG100" s="98"/>
      <c r="PH100" s="98"/>
      <c r="PI100" s="98"/>
      <c r="PJ100" s="98"/>
      <c r="PK100" s="98"/>
      <c r="PL100" s="98"/>
      <c r="PM100" s="98"/>
      <c r="PN100" s="98"/>
      <c r="PO100" s="98"/>
      <c r="PP100" s="98"/>
      <c r="PQ100" s="98"/>
      <c r="PR100" s="98"/>
      <c r="PS100" s="98"/>
      <c r="PT100" s="98"/>
      <c r="PU100" s="98"/>
      <c r="PV100" s="98"/>
      <c r="PW100" s="98"/>
      <c r="PX100" s="98"/>
      <c r="PY100" s="98"/>
      <c r="PZ100" s="98"/>
      <c r="QA100" s="98"/>
      <c r="QB100" s="98"/>
      <c r="QC100" s="98"/>
      <c r="QD100" s="98"/>
      <c r="QE100" s="98"/>
      <c r="QF100" s="98"/>
      <c r="QG100" s="98"/>
      <c r="QH100" s="98"/>
      <c r="QI100" s="98"/>
      <c r="QJ100" s="98"/>
      <c r="QK100" s="98"/>
      <c r="QL100" s="98"/>
      <c r="QM100" s="98"/>
      <c r="QN100" s="98"/>
      <c r="QO100" s="98"/>
      <c r="QP100" s="98"/>
      <c r="QQ100" s="98"/>
      <c r="QR100" s="98"/>
      <c r="QS100" s="98"/>
      <c r="QT100" s="98"/>
      <c r="QU100" s="98"/>
      <c r="QV100" s="98"/>
      <c r="QW100" s="98"/>
      <c r="QX100" s="98"/>
      <c r="QY100" s="98"/>
      <c r="QZ100" s="98"/>
      <c r="RA100" s="98"/>
      <c r="RB100" s="98"/>
      <c r="RC100" s="98"/>
      <c r="RD100" s="98"/>
      <c r="RE100" s="98"/>
      <c r="RF100" s="98"/>
      <c r="RG100" s="98"/>
      <c r="RH100" s="98"/>
      <c r="RI100" s="98"/>
      <c r="RJ100" s="98"/>
      <c r="RK100" s="98"/>
      <c r="RL100" s="98"/>
      <c r="RM100" s="98"/>
      <c r="RN100" s="98"/>
      <c r="RO100" s="98"/>
      <c r="RP100" s="98"/>
      <c r="RQ100" s="98"/>
      <c r="RR100" s="98"/>
      <c r="RS100" s="98"/>
      <c r="RT100" s="98"/>
      <c r="RU100" s="98"/>
      <c r="RV100" s="98"/>
      <c r="RW100" s="98"/>
      <c r="RX100" s="98"/>
      <c r="RY100" s="98"/>
      <c r="RZ100" s="98"/>
      <c r="SA100" s="98"/>
      <c r="SB100" s="98"/>
      <c r="SC100" s="98"/>
      <c r="SD100" s="98"/>
      <c r="SE100" s="98"/>
      <c r="SF100" s="98"/>
      <c r="SG100" s="98"/>
      <c r="SH100" s="98"/>
      <c r="SI100" s="98"/>
      <c r="SJ100" s="98"/>
      <c r="SK100" s="98"/>
      <c r="SL100" s="98"/>
      <c r="SM100" s="98"/>
      <c r="SN100" s="98"/>
      <c r="SO100" s="98"/>
      <c r="SP100" s="98"/>
      <c r="SQ100" s="98"/>
      <c r="SR100" s="98"/>
      <c r="SS100" s="98"/>
      <c r="ST100" s="98"/>
      <c r="SU100" s="98"/>
      <c r="SV100" s="98"/>
      <c r="SW100" s="98"/>
      <c r="SX100" s="98"/>
      <c r="SY100" s="98"/>
      <c r="SZ100" s="98"/>
      <c r="TA100" s="98"/>
      <c r="TB100" s="98"/>
      <c r="TC100" s="98"/>
      <c r="TD100" s="98"/>
      <c r="TE100" s="98"/>
      <c r="TF100" s="98"/>
      <c r="TG100" s="98"/>
      <c r="TH100" s="98"/>
      <c r="TI100" s="98"/>
      <c r="TJ100" s="98"/>
      <c r="TK100" s="98"/>
      <c r="TL100" s="98"/>
      <c r="TM100" s="98"/>
      <c r="TN100" s="98"/>
      <c r="TO100" s="98"/>
      <c r="TP100" s="98"/>
      <c r="TQ100" s="98"/>
      <c r="TR100" s="98"/>
      <c r="TS100" s="98"/>
      <c r="TT100" s="98"/>
      <c r="TU100" s="98"/>
      <c r="TV100" s="98"/>
      <c r="TW100" s="98"/>
      <c r="TX100" s="98"/>
      <c r="TY100" s="98"/>
      <c r="TZ100" s="98"/>
      <c r="UA100" s="98"/>
      <c r="UB100" s="98"/>
      <c r="UC100" s="98"/>
      <c r="UD100" s="98"/>
      <c r="UE100" s="98"/>
      <c r="UF100" s="98"/>
      <c r="UG100" s="98"/>
      <c r="UH100" s="98"/>
      <c r="UI100" s="98"/>
      <c r="UJ100" s="98"/>
      <c r="UK100" s="98"/>
      <c r="UL100" s="98"/>
      <c r="UM100" s="98"/>
      <c r="UN100" s="98"/>
      <c r="UO100" s="98"/>
      <c r="UP100" s="98"/>
      <c r="UQ100" s="98"/>
      <c r="UR100" s="98"/>
      <c r="US100" s="98"/>
      <c r="UT100" s="98"/>
      <c r="UU100" s="98"/>
      <c r="UV100" s="98"/>
      <c r="UW100" s="98"/>
      <c r="UX100" s="98"/>
      <c r="UY100" s="98"/>
      <c r="UZ100" s="98"/>
      <c r="VA100" s="98"/>
      <c r="VB100" s="98"/>
      <c r="VC100" s="98"/>
      <c r="VD100" s="98"/>
      <c r="VE100" s="98"/>
      <c r="VF100" s="98"/>
      <c r="VG100" s="98"/>
      <c r="VH100" s="98"/>
      <c r="VI100" s="98"/>
      <c r="VJ100" s="98"/>
      <c r="VK100" s="98"/>
      <c r="VL100" s="98"/>
      <c r="VM100" s="98"/>
      <c r="VN100" s="98"/>
      <c r="VO100" s="98"/>
      <c r="VP100" s="98"/>
      <c r="VQ100" s="98"/>
      <c r="VR100" s="98"/>
      <c r="VS100" s="98"/>
      <c r="VT100" s="98"/>
      <c r="VU100" s="98"/>
      <c r="VV100" s="98"/>
      <c r="VW100" s="98"/>
      <c r="VX100" s="98"/>
      <c r="VY100" s="98"/>
      <c r="VZ100" s="98"/>
      <c r="WA100" s="98"/>
      <c r="WB100" s="98"/>
      <c r="WC100" s="98"/>
      <c r="WD100" s="98"/>
      <c r="WE100" s="98"/>
      <c r="WF100" s="98"/>
      <c r="WG100" s="98"/>
      <c r="WH100" s="98"/>
      <c r="WI100" s="98"/>
      <c r="WJ100" s="98"/>
      <c r="WK100" s="98"/>
      <c r="WL100" s="98"/>
      <c r="WM100" s="98"/>
      <c r="WN100" s="98"/>
      <c r="WO100" s="98"/>
      <c r="WP100" s="98"/>
      <c r="WQ100" s="98"/>
      <c r="WR100" s="98"/>
      <c r="WS100" s="98"/>
      <c r="WT100" s="98"/>
      <c r="WU100" s="98"/>
      <c r="WV100" s="98"/>
      <c r="WW100" s="98"/>
      <c r="WX100" s="98"/>
      <c r="WY100" s="98"/>
      <c r="WZ100" s="98"/>
      <c r="XA100" s="98"/>
      <c r="XB100" s="98"/>
      <c r="XC100" s="98"/>
      <c r="XD100" s="98"/>
      <c r="XE100" s="98"/>
      <c r="XF100" s="98"/>
      <c r="XG100" s="98"/>
      <c r="XH100" s="98"/>
      <c r="XI100" s="98"/>
      <c r="XJ100" s="98"/>
      <c r="XK100" s="98"/>
      <c r="XL100" s="98"/>
      <c r="XM100" s="98"/>
      <c r="XN100" s="98"/>
      <c r="XO100" s="98"/>
      <c r="XP100" s="98"/>
      <c r="XQ100" s="98"/>
      <c r="XR100" s="98"/>
      <c r="XS100" s="98"/>
      <c r="XT100" s="98"/>
      <c r="XU100" s="98"/>
      <c r="XV100" s="98"/>
      <c r="XW100" s="98"/>
      <c r="XX100" s="98"/>
      <c r="XY100" s="98"/>
      <c r="XZ100" s="98"/>
      <c r="YA100" s="98"/>
      <c r="YB100" s="98"/>
      <c r="YC100" s="98"/>
      <c r="YD100" s="98"/>
      <c r="YE100" s="98"/>
      <c r="YF100" s="98"/>
      <c r="YG100" s="98"/>
      <c r="YH100" s="98"/>
      <c r="YI100" s="98"/>
      <c r="YJ100" s="98"/>
      <c r="YK100" s="98"/>
      <c r="YL100" s="98"/>
      <c r="YM100" s="98"/>
      <c r="YN100" s="98"/>
      <c r="YO100" s="98"/>
      <c r="YP100" s="98"/>
      <c r="YQ100" s="98"/>
      <c r="YR100" s="98"/>
      <c r="YS100" s="98"/>
      <c r="YT100" s="98"/>
      <c r="YU100" s="98"/>
      <c r="YV100" s="98"/>
      <c r="YW100" s="98"/>
      <c r="YX100" s="98"/>
      <c r="YY100" s="98"/>
      <c r="YZ100" s="98"/>
      <c r="ZA100" s="98"/>
      <c r="ZB100" s="98"/>
      <c r="ZC100" s="98"/>
      <c r="ZD100" s="98"/>
      <c r="ZE100" s="98"/>
      <c r="ZF100" s="98"/>
      <c r="ZG100" s="98"/>
      <c r="ZH100" s="98"/>
      <c r="ZI100" s="98"/>
      <c r="ZJ100" s="98"/>
      <c r="ZK100" s="98"/>
      <c r="ZL100" s="98"/>
      <c r="ZM100" s="98"/>
      <c r="ZN100" s="98"/>
      <c r="ZO100" s="98"/>
      <c r="ZP100" s="98"/>
      <c r="ZQ100" s="98"/>
      <c r="ZR100" s="98"/>
      <c r="ZS100" s="98"/>
      <c r="ZT100" s="98"/>
      <c r="ZU100" s="98"/>
      <c r="ZV100" s="98"/>
      <c r="ZW100" s="98"/>
      <c r="ZX100" s="98"/>
      <c r="ZY100" s="98"/>
      <c r="ZZ100" s="98"/>
      <c r="AAA100" s="98"/>
      <c r="AAB100" s="98"/>
      <c r="AAC100" s="98"/>
      <c r="AAD100" s="98"/>
      <c r="AAE100" s="98"/>
      <c r="AAF100" s="98"/>
      <c r="AAG100" s="98"/>
      <c r="AAH100" s="98"/>
      <c r="AAI100" s="98"/>
      <c r="AAJ100" s="98"/>
      <c r="AAK100" s="98"/>
      <c r="AAL100" s="98"/>
      <c r="AAM100" s="98"/>
      <c r="AAN100" s="98"/>
      <c r="AAO100" s="98"/>
      <c r="AAP100" s="98"/>
      <c r="AAQ100" s="98"/>
      <c r="AAR100" s="98"/>
      <c r="AAS100" s="98"/>
      <c r="AAT100" s="98"/>
      <c r="AAU100" s="98"/>
      <c r="AAV100" s="98"/>
      <c r="AAW100" s="98"/>
      <c r="AAX100" s="98"/>
      <c r="AAY100" s="98"/>
      <c r="AAZ100" s="98"/>
      <c r="ABA100" s="98"/>
      <c r="ABB100" s="98"/>
      <c r="ABC100" s="98"/>
      <c r="ABD100" s="98"/>
      <c r="ABE100" s="98"/>
      <c r="ABF100" s="98"/>
      <c r="ABG100" s="98"/>
      <c r="ABH100" s="98"/>
      <c r="ABI100" s="98"/>
      <c r="ABJ100" s="98"/>
      <c r="ABK100" s="98"/>
      <c r="ABL100" s="98"/>
      <c r="ABM100" s="98"/>
      <c r="ABN100" s="98"/>
      <c r="ABO100" s="98"/>
      <c r="ABP100" s="98"/>
      <c r="ABQ100" s="98"/>
      <c r="ABR100" s="98"/>
      <c r="ABS100" s="98"/>
      <c r="ABT100" s="98"/>
      <c r="ABU100" s="98"/>
      <c r="ABV100" s="98"/>
      <c r="ABW100" s="98"/>
      <c r="ABX100" s="98"/>
      <c r="ABY100" s="98"/>
      <c r="ABZ100" s="98"/>
      <c r="ACA100" s="98"/>
      <c r="ACB100" s="98"/>
      <c r="ACC100" s="98"/>
      <c r="ACD100" s="98"/>
      <c r="ACE100" s="98"/>
      <c r="ACF100" s="98"/>
      <c r="ACG100" s="98"/>
      <c r="ACH100" s="98"/>
      <c r="ACI100" s="98"/>
      <c r="ACJ100" s="98"/>
      <c r="ACK100" s="98"/>
      <c r="ACL100" s="98"/>
      <c r="ACM100" s="98"/>
      <c r="ACN100" s="98"/>
      <c r="ACO100" s="98"/>
      <c r="ACP100" s="98"/>
      <c r="ACQ100" s="98"/>
      <c r="ACR100" s="98"/>
      <c r="ACS100" s="98"/>
      <c r="ACT100" s="98"/>
      <c r="ACU100" s="98"/>
      <c r="ACV100" s="98"/>
      <c r="ACW100" s="98"/>
      <c r="ACX100" s="98"/>
      <c r="ACY100" s="98"/>
      <c r="ACZ100" s="98"/>
      <c r="ADA100" s="98"/>
      <c r="ADB100" s="98"/>
      <c r="ADC100" s="98"/>
      <c r="ADD100" s="98"/>
      <c r="ADE100" s="98"/>
      <c r="ADF100" s="98"/>
      <c r="ADG100" s="98"/>
      <c r="ADH100" s="98"/>
      <c r="ADI100" s="98"/>
      <c r="ADJ100" s="98"/>
      <c r="ADK100" s="98"/>
      <c r="ADL100" s="98"/>
      <c r="ADM100" s="98"/>
      <c r="ADN100" s="98"/>
      <c r="ADO100" s="98"/>
      <c r="ADP100" s="98"/>
      <c r="ADQ100" s="98"/>
      <c r="ADR100" s="98"/>
      <c r="ADS100" s="98"/>
      <c r="ADT100" s="98"/>
      <c r="ADU100" s="98"/>
      <c r="ADV100" s="98"/>
      <c r="ADW100" s="98"/>
      <c r="ADX100" s="98"/>
      <c r="ADY100" s="98"/>
      <c r="ADZ100" s="98"/>
      <c r="AEA100" s="98"/>
      <c r="AEB100" s="98"/>
      <c r="AEC100" s="98"/>
      <c r="AED100" s="98"/>
      <c r="AEE100" s="98"/>
      <c r="AEF100" s="98"/>
      <c r="AEG100" s="98"/>
      <c r="AEH100" s="98"/>
      <c r="AEI100" s="98"/>
      <c r="AEJ100" s="98"/>
      <c r="AEK100" s="98"/>
      <c r="AEL100" s="98"/>
      <c r="AEM100" s="98"/>
      <c r="AEN100" s="98"/>
      <c r="AEO100" s="98"/>
      <c r="AEP100" s="98"/>
      <c r="AEQ100" s="98"/>
      <c r="AER100" s="98"/>
      <c r="AES100" s="98"/>
      <c r="AET100" s="98"/>
      <c r="AEU100" s="98"/>
      <c r="AEV100" s="98"/>
      <c r="AEW100" s="98"/>
      <c r="AEX100" s="98"/>
      <c r="AEY100" s="98"/>
      <c r="AEZ100" s="98"/>
      <c r="AFA100" s="98"/>
      <c r="AFB100" s="98"/>
      <c r="AFC100" s="98"/>
      <c r="AFD100" s="98"/>
      <c r="AFE100" s="98"/>
      <c r="AFF100" s="98"/>
      <c r="AFG100" s="98"/>
      <c r="AFH100" s="98"/>
      <c r="AFI100" s="98"/>
      <c r="AFJ100" s="98"/>
      <c r="AFK100" s="98"/>
      <c r="AFL100" s="98"/>
      <c r="AFM100" s="98"/>
      <c r="AFN100" s="98"/>
      <c r="AFO100" s="98"/>
      <c r="AFP100" s="98"/>
      <c r="AFQ100" s="98"/>
      <c r="AFR100" s="98"/>
      <c r="AFS100" s="98"/>
      <c r="AFT100" s="98"/>
      <c r="AFU100" s="98"/>
      <c r="AFV100" s="98"/>
      <c r="AFW100" s="98"/>
      <c r="AFX100" s="98"/>
      <c r="AFY100" s="98"/>
      <c r="AFZ100" s="98"/>
      <c r="AGA100" s="98"/>
      <c r="AGB100" s="98"/>
      <c r="AGC100" s="98"/>
      <c r="AGD100" s="98"/>
      <c r="AGE100" s="98"/>
      <c r="AGF100" s="98"/>
      <c r="AGG100" s="98"/>
      <c r="AGH100" s="98"/>
      <c r="AGI100" s="98"/>
      <c r="AGJ100" s="98"/>
      <c r="AGK100" s="98"/>
      <c r="AGL100" s="98"/>
      <c r="AGM100" s="98"/>
      <c r="AGN100" s="98"/>
      <c r="AGO100" s="98"/>
      <c r="AGP100" s="98"/>
      <c r="AGQ100" s="98"/>
      <c r="AGR100" s="98"/>
      <c r="AGS100" s="98"/>
      <c r="AGT100" s="98"/>
      <c r="AGU100" s="98"/>
      <c r="AGV100" s="98"/>
      <c r="AGW100" s="98"/>
      <c r="AGX100" s="98"/>
      <c r="AGY100" s="98"/>
      <c r="AGZ100" s="98"/>
      <c r="AHA100" s="98"/>
      <c r="AHB100" s="98"/>
      <c r="AHC100" s="98"/>
      <c r="AHD100" s="98"/>
      <c r="AHE100" s="98"/>
      <c r="AHF100" s="98"/>
      <c r="AHG100" s="98"/>
      <c r="AHH100" s="98"/>
      <c r="AHI100" s="98"/>
      <c r="AHJ100" s="98"/>
      <c r="AHK100" s="98"/>
      <c r="AHL100" s="98"/>
      <c r="AHM100" s="98"/>
      <c r="AHN100" s="98"/>
      <c r="AHO100" s="98"/>
      <c r="AHP100" s="98"/>
      <c r="AHQ100" s="98"/>
      <c r="AHR100" s="98"/>
      <c r="AHS100" s="98"/>
      <c r="AHT100" s="98"/>
      <c r="AHU100" s="98"/>
      <c r="AHV100" s="98"/>
      <c r="AHW100" s="98"/>
      <c r="AHX100" s="98"/>
      <c r="AHY100" s="98"/>
      <c r="AHZ100" s="98"/>
      <c r="AIA100" s="98"/>
      <c r="AIB100" s="98"/>
      <c r="AIC100" s="98"/>
      <c r="AID100" s="98"/>
      <c r="AIE100" s="98"/>
      <c r="AIF100" s="98"/>
      <c r="AIG100" s="98"/>
      <c r="AIH100" s="98"/>
      <c r="AII100" s="98"/>
      <c r="AIJ100" s="98"/>
      <c r="AIK100" s="98"/>
      <c r="AIL100" s="98"/>
      <c r="AIM100" s="98"/>
      <c r="AIN100" s="98"/>
      <c r="AIO100" s="98"/>
      <c r="AIP100" s="98"/>
      <c r="AIQ100" s="98"/>
      <c r="AIR100" s="98"/>
      <c r="AIS100" s="98"/>
      <c r="AIT100" s="98"/>
      <c r="AIU100" s="98"/>
      <c r="AIV100" s="98"/>
      <c r="AIW100" s="98"/>
      <c r="AIX100" s="98"/>
      <c r="AIY100" s="98"/>
      <c r="AIZ100" s="98"/>
      <c r="AJA100" s="98"/>
      <c r="AJB100" s="98"/>
      <c r="AJC100" s="98"/>
      <c r="AJD100" s="98"/>
      <c r="AJE100" s="98"/>
      <c r="AJF100" s="98"/>
      <c r="AJG100" s="98"/>
      <c r="AJH100" s="98"/>
      <c r="AJI100" s="98"/>
      <c r="AJJ100" s="98"/>
      <c r="AJK100" s="98"/>
      <c r="AJL100" s="98"/>
      <c r="AJM100" s="98"/>
      <c r="AJN100" s="98"/>
      <c r="AJO100" s="98"/>
      <c r="AJP100" s="98"/>
      <c r="AJQ100" s="98"/>
      <c r="AJR100" s="98"/>
      <c r="AJS100" s="98"/>
      <c r="AJT100" s="98"/>
      <c r="AJU100" s="98"/>
      <c r="AJV100" s="98"/>
      <c r="AJW100" s="98"/>
      <c r="AJX100" s="98"/>
      <c r="AJY100" s="98"/>
      <c r="AJZ100" s="98"/>
      <c r="AKA100" s="98"/>
      <c r="AKB100" s="98"/>
      <c r="AKC100" s="98"/>
      <c r="AKD100" s="98"/>
      <c r="AKE100" s="98"/>
      <c r="AKF100" s="98"/>
      <c r="AKG100" s="98"/>
      <c r="AKH100" s="98"/>
      <c r="AKI100" s="98"/>
      <c r="AKJ100" s="98"/>
      <c r="AKK100" s="98"/>
      <c r="AKL100" s="98"/>
      <c r="AKM100" s="98"/>
      <c r="AKN100" s="98"/>
      <c r="AKO100" s="98"/>
      <c r="AKP100" s="98"/>
      <c r="AKQ100" s="98"/>
      <c r="AKR100" s="98"/>
      <c r="AKS100" s="98"/>
      <c r="AKT100" s="98"/>
      <c r="AKU100" s="98"/>
      <c r="AKV100" s="98"/>
      <c r="AKW100" s="98"/>
      <c r="AKX100" s="98"/>
      <c r="AKY100" s="98"/>
      <c r="AKZ100" s="98"/>
      <c r="ALA100" s="98"/>
      <c r="ALB100" s="98"/>
      <c r="ALC100" s="98"/>
      <c r="ALD100" s="98"/>
      <c r="ALE100" s="98"/>
      <c r="ALF100" s="98"/>
      <c r="ALG100" s="98"/>
      <c r="ALH100" s="98"/>
      <c r="ALI100" s="98"/>
      <c r="ALJ100" s="98"/>
      <c r="ALK100" s="98"/>
      <c r="ALL100" s="98"/>
      <c r="ALM100" s="98"/>
      <c r="ALN100" s="98"/>
      <c r="ALO100" s="98"/>
      <c r="ALP100" s="98"/>
      <c r="ALQ100" s="98"/>
      <c r="ALR100" s="98"/>
      <c r="ALS100" s="98"/>
      <c r="ALT100" s="98"/>
      <c r="ALU100" s="98"/>
      <c r="ALV100" s="98"/>
      <c r="ALW100" s="98"/>
      <c r="ALX100" s="98"/>
      <c r="ALY100" s="98"/>
      <c r="ALZ100" s="98"/>
      <c r="AMA100" s="98"/>
      <c r="AMB100" s="98"/>
      <c r="AMC100" s="98"/>
      <c r="AMD100" s="98"/>
      <c r="AME100" s="98"/>
      <c r="AMF100" s="98"/>
      <c r="AMG100" s="98"/>
      <c r="AMH100" s="98"/>
      <c r="AMI100" s="98"/>
      <c r="AMJ100" s="98"/>
      <c r="AMK100" s="98"/>
      <c r="AML100" s="98"/>
      <c r="AMM100" s="98"/>
      <c r="AMN100" s="98"/>
      <c r="AMO100" s="98"/>
      <c r="AMP100" s="98"/>
      <c r="AMQ100" s="98"/>
      <c r="AMR100" s="98"/>
      <c r="AMS100" s="98"/>
      <c r="AMT100" s="98"/>
      <c r="AMU100" s="98"/>
      <c r="AMV100" s="98"/>
      <c r="AMW100" s="98"/>
      <c r="AMX100" s="98"/>
      <c r="AMY100" s="98"/>
      <c r="AMZ100" s="98"/>
      <c r="ANA100" s="98"/>
      <c r="ANB100" s="98"/>
      <c r="ANC100" s="98"/>
      <c r="AND100" s="98"/>
      <c r="ANE100" s="98"/>
      <c r="ANF100" s="98"/>
      <c r="ANG100" s="98"/>
      <c r="ANH100" s="98"/>
      <c r="ANI100" s="98"/>
      <c r="ANJ100" s="98"/>
      <c r="ANK100" s="98"/>
      <c r="ANL100" s="98"/>
      <c r="ANM100" s="98"/>
      <c r="ANN100" s="98"/>
      <c r="ANO100" s="98"/>
      <c r="ANP100" s="98"/>
      <c r="ANQ100" s="98"/>
      <c r="ANR100" s="98"/>
      <c r="ANS100" s="98"/>
      <c r="ANT100" s="98"/>
      <c r="ANU100" s="98"/>
      <c r="ANV100" s="98"/>
      <c r="ANW100" s="98"/>
      <c r="ANX100" s="98"/>
      <c r="ANY100" s="98"/>
      <c r="ANZ100" s="98"/>
      <c r="AOA100" s="98"/>
      <c r="AOB100" s="98"/>
      <c r="AOC100" s="98"/>
      <c r="AOD100" s="98"/>
      <c r="AOE100" s="98"/>
      <c r="AOF100" s="98"/>
      <c r="AOG100" s="98"/>
      <c r="AOH100" s="98"/>
      <c r="AOI100" s="98"/>
      <c r="AOJ100" s="98"/>
      <c r="AOK100" s="98"/>
      <c r="AOL100" s="98"/>
      <c r="AOM100" s="98"/>
      <c r="AON100" s="98"/>
      <c r="AOO100" s="98"/>
      <c r="AOP100" s="98"/>
      <c r="AOQ100" s="98"/>
      <c r="AOR100" s="98"/>
      <c r="AOS100" s="98"/>
      <c r="AOT100" s="98"/>
      <c r="AOU100" s="98"/>
      <c r="AOV100" s="98"/>
      <c r="AOW100" s="98"/>
      <c r="AOX100" s="98"/>
      <c r="AOY100" s="98"/>
      <c r="AOZ100" s="98"/>
      <c r="APA100" s="98"/>
      <c r="APB100" s="98"/>
      <c r="APC100" s="98"/>
      <c r="APD100" s="98"/>
      <c r="APE100" s="98"/>
      <c r="APF100" s="98"/>
      <c r="APG100" s="98"/>
      <c r="APH100" s="98"/>
      <c r="API100" s="98"/>
      <c r="APJ100" s="98"/>
      <c r="APK100" s="98"/>
      <c r="APL100" s="98"/>
      <c r="APM100" s="98"/>
      <c r="APN100" s="98"/>
      <c r="APO100" s="98"/>
      <c r="APP100" s="98"/>
      <c r="APQ100" s="98"/>
      <c r="APR100" s="98"/>
      <c r="APS100" s="98"/>
      <c r="APT100" s="98"/>
      <c r="APU100" s="98"/>
      <c r="APV100" s="98"/>
      <c r="APW100" s="98"/>
      <c r="APX100" s="98"/>
      <c r="APY100" s="98"/>
      <c r="APZ100" s="98"/>
      <c r="AQA100" s="98"/>
      <c r="AQB100" s="98"/>
      <c r="AQC100" s="98"/>
      <c r="AQD100" s="98"/>
      <c r="AQE100" s="98"/>
      <c r="AQF100" s="98"/>
      <c r="AQG100" s="98"/>
      <c r="AQH100" s="98"/>
      <c r="AQI100" s="98"/>
      <c r="AQJ100" s="98"/>
      <c r="AQK100" s="98"/>
      <c r="AQL100" s="98"/>
      <c r="AQM100" s="98"/>
      <c r="AQN100" s="98"/>
      <c r="AQO100" s="98"/>
      <c r="AQP100" s="98"/>
      <c r="AQQ100" s="98"/>
      <c r="AQR100" s="98"/>
      <c r="AQS100" s="98"/>
      <c r="AQT100" s="98"/>
      <c r="AQU100" s="98"/>
      <c r="AQV100" s="98"/>
      <c r="AQW100" s="98"/>
      <c r="AQX100" s="98"/>
      <c r="AQY100" s="98"/>
      <c r="AQZ100" s="98"/>
      <c r="ARA100" s="98"/>
      <c r="ARB100" s="98"/>
      <c r="ARC100" s="98"/>
      <c r="ARD100" s="98"/>
      <c r="ARE100" s="98"/>
      <c r="ARF100" s="98"/>
      <c r="ARG100" s="98"/>
      <c r="ARH100" s="98"/>
      <c r="ARI100" s="98"/>
      <c r="ARJ100" s="98"/>
      <c r="ARK100" s="98"/>
      <c r="ARL100" s="98"/>
      <c r="ARM100" s="98"/>
      <c r="ARN100" s="98"/>
      <c r="ARO100" s="98"/>
      <c r="ARP100" s="98"/>
      <c r="ARQ100" s="98"/>
      <c r="ARR100" s="98"/>
      <c r="ARS100" s="98"/>
      <c r="ART100" s="98"/>
      <c r="ARU100" s="98"/>
      <c r="ARV100" s="98"/>
      <c r="ARW100" s="98"/>
      <c r="ARX100" s="98"/>
      <c r="ARY100" s="98"/>
      <c r="ARZ100" s="98"/>
      <c r="ASA100" s="98"/>
      <c r="ASB100" s="98"/>
      <c r="ASC100" s="98"/>
      <c r="ASD100" s="98"/>
      <c r="ASE100" s="98"/>
      <c r="ASF100" s="98"/>
      <c r="ASG100" s="98"/>
      <c r="ASH100" s="98"/>
      <c r="ASI100" s="98"/>
      <c r="ASJ100" s="98"/>
      <c r="ASK100" s="98"/>
      <c r="ASL100" s="98"/>
      <c r="ASM100" s="98"/>
      <c r="ASN100" s="98"/>
      <c r="ASO100" s="98"/>
      <c r="ASP100" s="98"/>
      <c r="ASQ100" s="98"/>
      <c r="ASR100" s="98"/>
      <c r="ASS100" s="98"/>
      <c r="AST100" s="98"/>
      <c r="ASU100" s="98"/>
      <c r="ASV100" s="98"/>
      <c r="ASW100" s="98"/>
      <c r="ASX100" s="98"/>
      <c r="ASY100" s="98"/>
      <c r="ASZ100" s="98"/>
      <c r="ATA100" s="98"/>
      <c r="ATB100" s="98"/>
      <c r="ATC100" s="98"/>
      <c r="ATD100" s="98"/>
      <c r="ATE100" s="98"/>
      <c r="ATF100" s="98"/>
      <c r="ATG100" s="98"/>
      <c r="ATH100" s="98"/>
      <c r="ATI100" s="98"/>
      <c r="ATJ100" s="98"/>
      <c r="ATK100" s="98"/>
      <c r="ATL100" s="98"/>
      <c r="ATM100" s="98"/>
      <c r="ATN100" s="98"/>
      <c r="ATO100" s="98"/>
      <c r="ATP100" s="98"/>
      <c r="ATQ100" s="98"/>
      <c r="ATR100" s="98"/>
      <c r="ATS100" s="98"/>
      <c r="ATT100" s="98"/>
      <c r="ATU100" s="98"/>
      <c r="ATV100" s="98"/>
      <c r="ATW100" s="98"/>
      <c r="ATX100" s="98"/>
      <c r="ATY100" s="98"/>
      <c r="ATZ100" s="98"/>
      <c r="AUA100" s="98"/>
      <c r="AUB100" s="98"/>
      <c r="AUC100" s="98"/>
      <c r="AUD100" s="98"/>
      <c r="AUE100" s="98"/>
      <c r="AUF100" s="98"/>
      <c r="AUG100" s="98"/>
      <c r="AUH100" s="98"/>
      <c r="AUI100" s="98"/>
      <c r="AUJ100" s="98"/>
      <c r="AUK100" s="98"/>
      <c r="AUL100" s="98"/>
      <c r="AUM100" s="98"/>
      <c r="AUN100" s="98"/>
      <c r="AUO100" s="98"/>
      <c r="AUP100" s="98"/>
      <c r="AUQ100" s="98"/>
      <c r="AUR100" s="98"/>
      <c r="AUS100" s="98"/>
      <c r="AUT100" s="98"/>
      <c r="AUU100" s="98"/>
      <c r="AUV100" s="98"/>
      <c r="AUW100" s="98"/>
      <c r="AUX100" s="98"/>
      <c r="AUY100" s="98"/>
      <c r="AUZ100" s="98"/>
      <c r="AVA100" s="98"/>
      <c r="AVB100" s="98"/>
      <c r="AVC100" s="98"/>
      <c r="AVD100" s="98"/>
      <c r="AVE100" s="98"/>
      <c r="AVF100" s="98"/>
      <c r="AVG100" s="98"/>
      <c r="AVH100" s="98"/>
      <c r="AVI100" s="98"/>
      <c r="AVJ100" s="98"/>
      <c r="AVK100" s="98"/>
      <c r="AVL100" s="98"/>
      <c r="AVM100" s="98"/>
      <c r="AVN100" s="98"/>
      <c r="AVO100" s="98"/>
      <c r="AVP100" s="98"/>
      <c r="AVQ100" s="98"/>
      <c r="AVR100" s="98"/>
      <c r="AVS100" s="98"/>
      <c r="AVT100" s="98"/>
      <c r="AVU100" s="98"/>
      <c r="AVV100" s="98"/>
      <c r="AVW100" s="98"/>
      <c r="AVX100" s="98"/>
      <c r="AVY100" s="98"/>
      <c r="AVZ100" s="98"/>
      <c r="AWA100" s="98"/>
      <c r="AWB100" s="98"/>
      <c r="AWC100" s="98"/>
      <c r="AWD100" s="98"/>
      <c r="AWE100" s="98"/>
      <c r="AWF100" s="98"/>
      <c r="AWG100" s="98"/>
      <c r="AWH100" s="98"/>
      <c r="AWI100" s="98"/>
      <c r="AWJ100" s="98"/>
      <c r="AWK100" s="98"/>
      <c r="AWL100" s="98"/>
      <c r="AWM100" s="98"/>
      <c r="AWN100" s="98"/>
      <c r="AWO100" s="98"/>
      <c r="AWP100" s="98"/>
      <c r="AWQ100" s="98"/>
      <c r="AWR100" s="98"/>
      <c r="AWS100" s="98"/>
      <c r="AWT100" s="98"/>
      <c r="AWU100" s="98"/>
      <c r="AWV100" s="98"/>
      <c r="AWW100" s="98"/>
      <c r="AWX100" s="98"/>
      <c r="AWY100" s="98"/>
      <c r="AWZ100" s="98"/>
      <c r="AXA100" s="98"/>
      <c r="AXB100" s="98"/>
      <c r="AXC100" s="98"/>
      <c r="AXD100" s="98"/>
      <c r="AXE100" s="98"/>
      <c r="AXF100" s="98"/>
      <c r="AXG100" s="98"/>
      <c r="AXH100" s="98"/>
      <c r="AXI100" s="98"/>
      <c r="AXJ100" s="98"/>
      <c r="AXK100" s="98"/>
      <c r="AXL100" s="98"/>
      <c r="AXM100" s="98"/>
      <c r="AXN100" s="98"/>
      <c r="AXO100" s="98"/>
      <c r="AXP100" s="98"/>
      <c r="AXQ100" s="98"/>
      <c r="AXR100" s="98"/>
      <c r="AXS100" s="98"/>
      <c r="AXT100" s="98"/>
      <c r="AXU100" s="98"/>
      <c r="AXV100" s="98"/>
      <c r="AXW100" s="98"/>
      <c r="AXX100" s="98"/>
      <c r="AXY100" s="98"/>
      <c r="AXZ100" s="98"/>
      <c r="AYA100" s="98"/>
      <c r="AYB100" s="98"/>
      <c r="AYC100" s="98"/>
      <c r="AYD100" s="98"/>
      <c r="AYE100" s="98"/>
      <c r="AYF100" s="98"/>
      <c r="AYG100" s="98"/>
      <c r="AYH100" s="98"/>
      <c r="AYI100" s="98"/>
      <c r="AYJ100" s="98"/>
      <c r="AYK100" s="98"/>
      <c r="AYL100" s="98"/>
      <c r="AYM100" s="98"/>
      <c r="AYN100" s="98"/>
      <c r="AYO100" s="98"/>
      <c r="AYP100" s="98"/>
      <c r="AYQ100" s="98"/>
      <c r="AYR100" s="98"/>
      <c r="AYS100" s="98"/>
      <c r="AYT100" s="98"/>
      <c r="AYU100" s="98"/>
      <c r="AYV100" s="98"/>
      <c r="AYW100" s="98"/>
      <c r="AYX100" s="98"/>
      <c r="AYY100" s="98"/>
      <c r="AYZ100" s="98"/>
      <c r="AZA100" s="98"/>
      <c r="AZB100" s="98"/>
      <c r="AZC100" s="98"/>
      <c r="AZD100" s="98"/>
      <c r="AZE100" s="98"/>
      <c r="AZF100" s="98"/>
      <c r="AZG100" s="98"/>
      <c r="AZH100" s="98"/>
      <c r="AZI100" s="98"/>
      <c r="AZJ100" s="98"/>
      <c r="AZK100" s="98"/>
      <c r="AZL100" s="98"/>
      <c r="AZM100" s="98"/>
      <c r="AZN100" s="98"/>
      <c r="AZO100" s="98"/>
      <c r="AZP100" s="98"/>
      <c r="AZQ100" s="98"/>
      <c r="AZR100" s="98"/>
      <c r="AZS100" s="98"/>
      <c r="AZT100" s="98"/>
      <c r="AZU100" s="98"/>
      <c r="AZV100" s="98"/>
      <c r="AZW100" s="98"/>
      <c r="AZX100" s="98"/>
      <c r="AZY100" s="98"/>
      <c r="AZZ100" s="98"/>
      <c r="BAA100" s="98"/>
      <c r="BAB100" s="98"/>
      <c r="BAC100" s="98"/>
      <c r="BAD100" s="98"/>
      <c r="BAE100" s="98"/>
      <c r="BAF100" s="98"/>
      <c r="BAG100" s="98"/>
      <c r="BAH100" s="98"/>
      <c r="BAI100" s="98"/>
      <c r="BAJ100" s="98"/>
      <c r="BAK100" s="98"/>
      <c r="BAL100" s="98"/>
      <c r="BAM100" s="98"/>
      <c r="BAN100" s="98"/>
      <c r="BAO100" s="98"/>
      <c r="BAP100" s="98"/>
      <c r="BAQ100" s="98"/>
      <c r="BAR100" s="98"/>
      <c r="BAS100" s="98"/>
      <c r="BAT100" s="98"/>
      <c r="BAU100" s="98"/>
      <c r="BAV100" s="98"/>
      <c r="BAW100" s="98"/>
      <c r="BAX100" s="98"/>
      <c r="BAY100" s="98"/>
      <c r="BAZ100" s="98"/>
      <c r="BBA100" s="98"/>
      <c r="BBB100" s="98"/>
      <c r="BBC100" s="98"/>
      <c r="BBD100" s="98"/>
      <c r="BBE100" s="98"/>
      <c r="BBF100" s="98"/>
      <c r="BBG100" s="98"/>
      <c r="BBH100" s="98"/>
      <c r="BBI100" s="98"/>
      <c r="BBJ100" s="98"/>
      <c r="BBK100" s="98"/>
      <c r="BBL100" s="98"/>
      <c r="BBM100" s="98"/>
      <c r="BBN100" s="98"/>
      <c r="BBO100" s="98"/>
      <c r="BBP100" s="98"/>
      <c r="BBQ100" s="98"/>
      <c r="BBR100" s="98"/>
      <c r="BBS100" s="98"/>
      <c r="BBT100" s="98"/>
      <c r="BBU100" s="98"/>
      <c r="BBV100" s="98"/>
      <c r="BBW100" s="98"/>
      <c r="BBX100" s="98"/>
      <c r="BBY100" s="98"/>
      <c r="BBZ100" s="98"/>
      <c r="BCA100" s="98"/>
      <c r="BCB100" s="98"/>
      <c r="BCC100" s="98"/>
      <c r="BCD100" s="98"/>
      <c r="BCE100" s="98"/>
      <c r="BCF100" s="98"/>
      <c r="BCG100" s="98"/>
      <c r="BCH100" s="98"/>
      <c r="BCI100" s="98"/>
      <c r="BCJ100" s="98"/>
      <c r="BCK100" s="98"/>
      <c r="BCL100" s="98"/>
      <c r="BCM100" s="98"/>
      <c r="BCN100" s="98"/>
      <c r="BCO100" s="98"/>
      <c r="BCP100" s="98"/>
      <c r="BCQ100" s="98"/>
      <c r="BCR100" s="98"/>
      <c r="BCS100" s="98"/>
      <c r="BCT100" s="98"/>
      <c r="BCU100" s="98"/>
      <c r="BCV100" s="98"/>
      <c r="BCW100" s="98"/>
      <c r="BCX100" s="98"/>
      <c r="BCY100" s="98"/>
      <c r="BCZ100" s="98"/>
      <c r="BDA100" s="98"/>
      <c r="BDB100" s="98"/>
      <c r="BDC100" s="98"/>
      <c r="BDD100" s="98"/>
      <c r="BDE100" s="98"/>
      <c r="BDF100" s="98"/>
      <c r="BDG100" s="98"/>
      <c r="BDH100" s="98"/>
      <c r="BDI100" s="98"/>
      <c r="BDJ100" s="98"/>
      <c r="BDK100" s="98"/>
      <c r="BDL100" s="98"/>
      <c r="BDM100" s="98"/>
      <c r="BDN100" s="98"/>
      <c r="BDO100" s="98"/>
      <c r="BDP100" s="98"/>
      <c r="BDQ100" s="98"/>
      <c r="BDR100" s="98"/>
      <c r="BDS100" s="98"/>
      <c r="BDT100" s="98"/>
      <c r="BDU100" s="98"/>
      <c r="BDV100" s="98"/>
      <c r="BDW100" s="98"/>
      <c r="BDX100" s="98"/>
      <c r="BDY100" s="98"/>
      <c r="BDZ100" s="98"/>
      <c r="BEA100" s="98"/>
      <c r="BEB100" s="98"/>
      <c r="BEC100" s="98"/>
      <c r="BED100" s="98"/>
      <c r="BEE100" s="98"/>
      <c r="BEF100" s="98"/>
      <c r="BEG100" s="98"/>
      <c r="BEH100" s="98"/>
      <c r="BEI100" s="98"/>
      <c r="BEJ100" s="98"/>
      <c r="BEK100" s="98"/>
      <c r="BEL100" s="98"/>
      <c r="BEM100" s="98"/>
      <c r="BEN100" s="98"/>
      <c r="BEO100" s="98"/>
      <c r="BEP100" s="98"/>
      <c r="BEQ100" s="98"/>
      <c r="BER100" s="98"/>
      <c r="BES100" s="98"/>
      <c r="BET100" s="98"/>
      <c r="BEU100" s="98"/>
      <c r="BEV100" s="98"/>
      <c r="BEW100" s="98"/>
      <c r="BEX100" s="98"/>
      <c r="BEY100" s="98"/>
      <c r="BEZ100" s="98"/>
      <c r="BFA100" s="98"/>
      <c r="BFB100" s="98"/>
      <c r="BFC100" s="98"/>
      <c r="BFD100" s="98"/>
      <c r="BFE100" s="98"/>
      <c r="BFF100" s="98"/>
      <c r="BFG100" s="98"/>
      <c r="BFH100" s="98"/>
      <c r="BFI100" s="98"/>
      <c r="BFJ100" s="98"/>
      <c r="BFK100" s="98"/>
      <c r="BFL100" s="98"/>
      <c r="BFM100" s="98"/>
      <c r="BFN100" s="98"/>
      <c r="BFO100" s="98"/>
      <c r="BFP100" s="98"/>
      <c r="BFQ100" s="98"/>
      <c r="BFR100" s="98"/>
      <c r="BFS100" s="98"/>
      <c r="BFT100" s="98"/>
      <c r="BFU100" s="98"/>
      <c r="BFV100" s="98"/>
      <c r="BFW100" s="98"/>
      <c r="BFX100" s="98"/>
      <c r="BFY100" s="98"/>
      <c r="BFZ100" s="98"/>
      <c r="BGA100" s="98"/>
      <c r="BGB100" s="98"/>
      <c r="BGC100" s="98"/>
      <c r="BGD100" s="98"/>
      <c r="BGE100" s="98"/>
      <c r="BGF100" s="98"/>
      <c r="BGG100" s="98"/>
      <c r="BGH100" s="98"/>
      <c r="BGI100" s="98"/>
      <c r="BGJ100" s="98"/>
      <c r="BGK100" s="98"/>
      <c r="BGL100" s="98"/>
      <c r="BGM100" s="98"/>
      <c r="BGN100" s="98"/>
      <c r="BGO100" s="98"/>
      <c r="BGP100" s="98"/>
      <c r="BGQ100" s="98"/>
      <c r="BGR100" s="98"/>
      <c r="BGS100" s="98"/>
      <c r="BGT100" s="98"/>
      <c r="BGU100" s="98"/>
      <c r="BGV100" s="98"/>
      <c r="BGW100" s="98"/>
      <c r="BGX100" s="98"/>
      <c r="BGY100" s="98"/>
      <c r="BGZ100" s="98"/>
      <c r="BHA100" s="98"/>
      <c r="BHB100" s="98"/>
      <c r="BHC100" s="98"/>
      <c r="BHD100" s="98"/>
      <c r="BHE100" s="98"/>
      <c r="BHF100" s="98"/>
      <c r="BHG100" s="98"/>
      <c r="BHH100" s="98"/>
      <c r="BHI100" s="98"/>
      <c r="BHJ100" s="98"/>
      <c r="BHK100" s="98"/>
      <c r="BHL100" s="98"/>
      <c r="BHM100" s="98"/>
      <c r="BHN100" s="98"/>
      <c r="BHO100" s="98"/>
      <c r="BHP100" s="98"/>
      <c r="BHQ100" s="98"/>
      <c r="BHR100" s="98"/>
      <c r="BHS100" s="98"/>
      <c r="BHT100" s="98"/>
      <c r="BHU100" s="98"/>
      <c r="BHV100" s="98"/>
      <c r="BHW100" s="98"/>
      <c r="BHX100" s="98"/>
      <c r="BHY100" s="98"/>
      <c r="BHZ100" s="98"/>
      <c r="BIA100" s="98"/>
      <c r="BIB100" s="98"/>
      <c r="BIC100" s="98"/>
      <c r="BID100" s="98"/>
      <c r="BIE100" s="98"/>
      <c r="BIF100" s="98"/>
      <c r="BIG100" s="98"/>
      <c r="BIH100" s="98"/>
      <c r="BII100" s="98"/>
      <c r="BIJ100" s="98"/>
      <c r="BIK100" s="98"/>
      <c r="BIL100" s="98"/>
      <c r="BIM100" s="98"/>
      <c r="BIN100" s="98"/>
      <c r="BIO100" s="98"/>
      <c r="BIP100" s="98"/>
      <c r="BIQ100" s="98"/>
      <c r="BIR100" s="98"/>
      <c r="BIS100" s="98"/>
      <c r="BIT100" s="98"/>
      <c r="BIU100" s="98"/>
      <c r="BIV100" s="98"/>
      <c r="BIW100" s="98"/>
      <c r="BIX100" s="98"/>
      <c r="BIY100" s="98"/>
      <c r="BIZ100" s="98"/>
      <c r="BJA100" s="98"/>
      <c r="BJB100" s="98"/>
      <c r="BJC100" s="98"/>
      <c r="BJD100" s="98"/>
      <c r="BJE100" s="98"/>
      <c r="BJF100" s="98"/>
      <c r="BJG100" s="98"/>
      <c r="BJH100" s="98"/>
      <c r="BJI100" s="98"/>
      <c r="BJJ100" s="98"/>
      <c r="BJK100" s="98"/>
      <c r="BJL100" s="98"/>
      <c r="BJM100" s="98"/>
      <c r="BJN100" s="98"/>
      <c r="BJO100" s="98"/>
      <c r="BJP100" s="98"/>
      <c r="BJQ100" s="98"/>
      <c r="BJR100" s="98"/>
      <c r="BJS100" s="98"/>
      <c r="BJT100" s="98"/>
      <c r="BJU100" s="98"/>
      <c r="BJV100" s="98"/>
      <c r="BJW100" s="98"/>
      <c r="BJX100" s="98"/>
      <c r="BJY100" s="98"/>
      <c r="BJZ100" s="98"/>
      <c r="BKA100" s="98"/>
      <c r="BKB100" s="98"/>
      <c r="BKC100" s="98"/>
      <c r="BKD100" s="98"/>
      <c r="BKE100" s="98"/>
      <c r="BKF100" s="98"/>
      <c r="BKG100" s="98"/>
      <c r="BKH100" s="98"/>
      <c r="BKI100" s="98"/>
      <c r="BKJ100" s="98"/>
      <c r="BKK100" s="98"/>
      <c r="BKL100" s="98"/>
      <c r="BKM100" s="98"/>
      <c r="BKN100" s="98"/>
      <c r="BKO100" s="98"/>
      <c r="BKP100" s="98"/>
      <c r="BKQ100" s="98"/>
      <c r="BKR100" s="98"/>
      <c r="BKS100" s="98"/>
      <c r="BKT100" s="98"/>
      <c r="BKU100" s="98"/>
      <c r="BKV100" s="98"/>
      <c r="BKW100" s="98"/>
      <c r="BKX100" s="98"/>
      <c r="BKY100" s="98"/>
      <c r="BKZ100" s="98"/>
      <c r="BLA100" s="98"/>
      <c r="BLB100" s="98"/>
      <c r="BLC100" s="98"/>
      <c r="BLD100" s="98"/>
      <c r="BLE100" s="98"/>
      <c r="BLF100" s="98"/>
      <c r="BLG100" s="98"/>
      <c r="BLH100" s="98"/>
      <c r="BLI100" s="98"/>
      <c r="BLJ100" s="98"/>
      <c r="BLK100" s="98"/>
      <c r="BLL100" s="98"/>
      <c r="BLM100" s="98"/>
      <c r="BLN100" s="98"/>
      <c r="BLO100" s="98"/>
      <c r="BLP100" s="98"/>
      <c r="BLQ100" s="98"/>
      <c r="BLR100" s="98"/>
      <c r="BLS100" s="98"/>
      <c r="BLT100" s="98"/>
      <c r="BLU100" s="98"/>
      <c r="BLV100" s="98"/>
      <c r="BLW100" s="98"/>
      <c r="BLX100" s="98"/>
      <c r="BLY100" s="98"/>
      <c r="BLZ100" s="98"/>
      <c r="BMA100" s="98"/>
      <c r="BMB100" s="98"/>
      <c r="BMC100" s="98"/>
      <c r="BMD100" s="98"/>
      <c r="BME100" s="98"/>
      <c r="BMF100" s="98"/>
      <c r="BMG100" s="98"/>
      <c r="BMH100" s="98"/>
      <c r="BMI100" s="98"/>
      <c r="BMJ100" s="98"/>
      <c r="BMK100" s="98"/>
      <c r="BML100" s="98"/>
      <c r="BMM100" s="98"/>
      <c r="BMN100" s="98"/>
      <c r="BMO100" s="98"/>
      <c r="BMP100" s="98"/>
      <c r="BMQ100" s="98"/>
      <c r="BMR100" s="98"/>
      <c r="BMS100" s="98"/>
      <c r="BMT100" s="98"/>
      <c r="BMU100" s="98"/>
      <c r="BMV100" s="98"/>
      <c r="BMW100" s="98"/>
      <c r="BMX100" s="98"/>
      <c r="BMY100" s="98"/>
      <c r="BMZ100" s="98"/>
      <c r="BNA100" s="98"/>
      <c r="BNB100" s="98"/>
      <c r="BNC100" s="98"/>
      <c r="BND100" s="98"/>
      <c r="BNE100" s="98"/>
      <c r="BNF100" s="98"/>
      <c r="BNG100" s="98"/>
      <c r="BNH100" s="98"/>
      <c r="BNI100" s="98"/>
      <c r="BNJ100" s="98"/>
      <c r="BNK100" s="98"/>
      <c r="BNL100" s="98"/>
      <c r="BNM100" s="98"/>
      <c r="BNN100" s="98"/>
      <c r="BNO100" s="98"/>
      <c r="BNP100" s="98"/>
      <c r="BNQ100" s="98"/>
      <c r="BNR100" s="98"/>
      <c r="BNS100" s="98"/>
      <c r="BNT100" s="98"/>
      <c r="BNU100" s="98"/>
      <c r="BNV100" s="98"/>
      <c r="BNW100" s="98"/>
      <c r="BNX100" s="98"/>
      <c r="BNY100" s="98"/>
      <c r="BNZ100" s="98"/>
      <c r="BOA100" s="98"/>
      <c r="BOB100" s="98"/>
      <c r="BOC100" s="98"/>
      <c r="BOD100" s="98"/>
      <c r="BOE100" s="98"/>
      <c r="BOF100" s="98"/>
      <c r="BOG100" s="98"/>
      <c r="BOH100" s="98"/>
      <c r="BOI100" s="98"/>
      <c r="BOJ100" s="98"/>
      <c r="BOK100" s="98"/>
      <c r="BOL100" s="98"/>
      <c r="BOM100" s="98"/>
      <c r="BON100" s="98"/>
      <c r="BOO100" s="98"/>
      <c r="BOP100" s="98"/>
      <c r="BOQ100" s="98"/>
      <c r="BOR100" s="98"/>
      <c r="BOS100" s="98"/>
      <c r="BOT100" s="98"/>
      <c r="BOU100" s="98"/>
      <c r="BOV100" s="98"/>
      <c r="BOW100" s="98"/>
      <c r="BOX100" s="98"/>
      <c r="BOY100" s="98"/>
      <c r="BOZ100" s="98"/>
      <c r="BPA100" s="98"/>
      <c r="BPB100" s="98"/>
      <c r="BPC100" s="98"/>
      <c r="BPD100" s="98"/>
      <c r="BPE100" s="98"/>
      <c r="BPF100" s="98"/>
      <c r="BPG100" s="98"/>
      <c r="BPH100" s="98"/>
      <c r="BPI100" s="98"/>
      <c r="BPJ100" s="98"/>
      <c r="BPK100" s="98"/>
      <c r="BPL100" s="98"/>
      <c r="BPM100" s="98"/>
      <c r="BPN100" s="98"/>
      <c r="BPO100" s="98"/>
      <c r="BPP100" s="98"/>
      <c r="BPQ100" s="98"/>
      <c r="BPR100" s="98"/>
      <c r="BPS100" s="98"/>
      <c r="BPT100" s="98"/>
      <c r="BPU100" s="98"/>
      <c r="BPV100" s="98"/>
      <c r="BPW100" s="98"/>
      <c r="BPX100" s="98"/>
      <c r="BPY100" s="98"/>
      <c r="BPZ100" s="98"/>
      <c r="BQA100" s="98"/>
      <c r="BQB100" s="98"/>
      <c r="BQC100" s="98"/>
      <c r="BQD100" s="98"/>
      <c r="BQE100" s="98"/>
      <c r="BQF100" s="98"/>
      <c r="BQG100" s="98"/>
      <c r="BQH100" s="98"/>
      <c r="BQI100" s="98"/>
      <c r="BQJ100" s="98"/>
      <c r="BQK100" s="98"/>
      <c r="BQL100" s="98"/>
      <c r="BQM100" s="98"/>
      <c r="BQN100" s="98"/>
      <c r="BQO100" s="98"/>
      <c r="BQP100" s="98"/>
      <c r="BQQ100" s="98"/>
      <c r="BQR100" s="98"/>
      <c r="BQS100" s="98"/>
      <c r="BQT100" s="98"/>
      <c r="BQU100" s="98"/>
      <c r="BQV100" s="98"/>
      <c r="BQW100" s="98"/>
      <c r="BQX100" s="98"/>
      <c r="BQY100" s="98"/>
      <c r="BQZ100" s="98"/>
      <c r="BRA100" s="98"/>
      <c r="BRB100" s="98"/>
      <c r="BRC100" s="98"/>
      <c r="BRD100" s="98"/>
      <c r="BRE100" s="98"/>
      <c r="BRF100" s="98"/>
      <c r="BRG100" s="98"/>
      <c r="BRH100" s="98"/>
      <c r="BRI100" s="98"/>
      <c r="BRJ100" s="98"/>
      <c r="BRK100" s="98"/>
      <c r="BRL100" s="98"/>
      <c r="BRM100" s="98"/>
      <c r="BRN100" s="98"/>
      <c r="BRO100" s="98"/>
      <c r="BRP100" s="98"/>
      <c r="BRQ100" s="98"/>
      <c r="BRR100" s="98"/>
      <c r="BRS100" s="98"/>
      <c r="BRT100" s="98"/>
      <c r="BRU100" s="98"/>
      <c r="BRV100" s="98"/>
      <c r="BRW100" s="98"/>
      <c r="BRX100" s="98"/>
      <c r="BRY100" s="98"/>
      <c r="BRZ100" s="98"/>
      <c r="BSA100" s="98"/>
      <c r="BSB100" s="98"/>
      <c r="BSC100" s="98"/>
      <c r="BSD100" s="98"/>
      <c r="BSE100" s="98"/>
      <c r="BSF100" s="98"/>
      <c r="BSG100" s="98"/>
      <c r="BSH100" s="98"/>
      <c r="BSI100" s="98"/>
      <c r="BSJ100" s="98"/>
      <c r="BSK100" s="98"/>
      <c r="BSL100" s="98"/>
      <c r="BSM100" s="98"/>
      <c r="BSN100" s="98"/>
      <c r="BSO100" s="98"/>
      <c r="BSP100" s="98"/>
      <c r="BSQ100" s="98"/>
      <c r="BSR100" s="98"/>
      <c r="BSS100" s="98"/>
      <c r="BST100" s="98"/>
      <c r="BSU100" s="98"/>
      <c r="BSV100" s="98"/>
      <c r="BSW100" s="98"/>
      <c r="BSX100" s="98"/>
      <c r="BSY100" s="98"/>
      <c r="BSZ100" s="98"/>
      <c r="BTA100" s="98"/>
      <c r="BTB100" s="98"/>
      <c r="BTC100" s="98"/>
      <c r="BTD100" s="98"/>
      <c r="BTE100" s="98"/>
      <c r="BTF100" s="98"/>
      <c r="BTG100" s="98"/>
      <c r="BTH100" s="98"/>
      <c r="BTI100" s="98"/>
      <c r="BTJ100" s="98"/>
      <c r="BTK100" s="98"/>
      <c r="BTL100" s="98"/>
      <c r="BTM100" s="98"/>
      <c r="BTN100" s="98"/>
      <c r="BTO100" s="98"/>
      <c r="BTP100" s="98"/>
      <c r="BTQ100" s="98"/>
      <c r="BTR100" s="98"/>
      <c r="BTS100" s="98"/>
      <c r="BTT100" s="98"/>
      <c r="BTU100" s="98"/>
      <c r="BTV100" s="98"/>
      <c r="BTW100" s="98"/>
    </row>
    <row r="101" spans="1:1895" s="3" customFormat="1" x14ac:dyDescent="0.2">
      <c r="D101" s="63"/>
      <c r="E101" s="116"/>
      <c r="F101" s="63"/>
      <c r="G101" s="65"/>
      <c r="H101" s="65"/>
      <c r="I101" s="65"/>
      <c r="J101" s="76"/>
      <c r="K101" s="80"/>
      <c r="L101" s="80"/>
      <c r="M101" s="76"/>
      <c r="N101" s="76"/>
      <c r="O101" s="80"/>
      <c r="P101" s="80"/>
      <c r="Q101" s="80"/>
    </row>
    <row r="102" spans="1:1895" s="3" customFormat="1" x14ac:dyDescent="0.2">
      <c r="B102" s="69" t="s">
        <v>423</v>
      </c>
      <c r="C102" s="68" t="s">
        <v>415</v>
      </c>
      <c r="D102" s="68" t="s">
        <v>86</v>
      </c>
      <c r="E102" s="112" t="s">
        <v>21</v>
      </c>
      <c r="F102" s="68" t="s">
        <v>20</v>
      </c>
      <c r="G102" s="67">
        <v>45000</v>
      </c>
      <c r="H102" s="67">
        <v>1148.33</v>
      </c>
      <c r="I102" s="67">
        <v>25</v>
      </c>
      <c r="J102" s="67">
        <f t="shared" ref="J102:J107" si="39">IF(G102&lt;=$I$377*$J$377,G102*$F$384,($I$377*$J$377)*$F$384)</f>
        <v>1291.5</v>
      </c>
      <c r="K102" s="66">
        <f t="shared" ref="K102:K107" si="40">IF(G102&lt;=$I$378*$J$378,G102*$F$385,($I$378*$J$378)*$F$385)</f>
        <v>1368</v>
      </c>
      <c r="L102" s="66">
        <f t="shared" ref="L102:L107" si="41">G102*7.09%</f>
        <v>3190.5</v>
      </c>
      <c r="M102" s="67">
        <f t="shared" ref="M102:M107" si="42">G102*7.1%</f>
        <v>3194.9999999999995</v>
      </c>
      <c r="N102" s="67">
        <f t="shared" ref="N102:N107" si="43">IF(G102&gt;77410,890.22,G102*1.15%)</f>
        <v>517.5</v>
      </c>
      <c r="O102" s="66">
        <v>19234.669999999998</v>
      </c>
      <c r="P102" s="66">
        <f t="shared" ref="P102:P107" si="44">H102+I102+J102+K102+O102</f>
        <v>23067.5</v>
      </c>
      <c r="Q102" s="66">
        <f t="shared" ref="Q102:Q107" si="45">G102-P102</f>
        <v>21932.5</v>
      </c>
    </row>
    <row r="103" spans="1:1895" s="3" customFormat="1" x14ac:dyDescent="0.2">
      <c r="B103" s="68" t="s">
        <v>422</v>
      </c>
      <c r="C103" s="68" t="s">
        <v>415</v>
      </c>
      <c r="D103" s="68" t="s">
        <v>421</v>
      </c>
      <c r="E103" s="112" t="s">
        <v>21</v>
      </c>
      <c r="F103" s="68" t="s">
        <v>34</v>
      </c>
      <c r="G103" s="67">
        <v>20000</v>
      </c>
      <c r="H103" s="67">
        <v>0</v>
      </c>
      <c r="I103" s="67">
        <v>25</v>
      </c>
      <c r="J103" s="67">
        <f t="shared" si="39"/>
        <v>574</v>
      </c>
      <c r="K103" s="66">
        <f t="shared" si="40"/>
        <v>608</v>
      </c>
      <c r="L103" s="66">
        <f t="shared" si="41"/>
        <v>1418</v>
      </c>
      <c r="M103" s="67">
        <f t="shared" si="42"/>
        <v>1419.9999999999998</v>
      </c>
      <c r="N103" s="67">
        <f t="shared" si="43"/>
        <v>230</v>
      </c>
      <c r="O103" s="66">
        <v>7304.75</v>
      </c>
      <c r="P103" s="66">
        <f t="shared" si="44"/>
        <v>8511.75</v>
      </c>
      <c r="Q103" s="66">
        <f t="shared" si="45"/>
        <v>11488.25</v>
      </c>
    </row>
    <row r="104" spans="1:1895" s="3" customFormat="1" x14ac:dyDescent="0.2">
      <c r="B104" s="69" t="s">
        <v>420</v>
      </c>
      <c r="C104" s="68" t="s">
        <v>415</v>
      </c>
      <c r="D104" s="68" t="s">
        <v>354</v>
      </c>
      <c r="E104" s="112" t="s">
        <v>21</v>
      </c>
      <c r="F104" s="68" t="s">
        <v>34</v>
      </c>
      <c r="G104" s="67">
        <v>21700</v>
      </c>
      <c r="H104" s="67">
        <v>0</v>
      </c>
      <c r="I104" s="67">
        <v>25</v>
      </c>
      <c r="J104" s="67">
        <f t="shared" si="39"/>
        <v>622.79</v>
      </c>
      <c r="K104" s="66">
        <f t="shared" si="40"/>
        <v>659.68</v>
      </c>
      <c r="L104" s="66">
        <f t="shared" si="41"/>
        <v>1538.5300000000002</v>
      </c>
      <c r="M104" s="67">
        <f t="shared" si="42"/>
        <v>1540.6999999999998</v>
      </c>
      <c r="N104" s="67">
        <f t="shared" si="43"/>
        <v>249.54999999999998</v>
      </c>
      <c r="O104" s="66">
        <v>8528.1200000000008</v>
      </c>
      <c r="P104" s="66">
        <f t="shared" si="44"/>
        <v>9835.59</v>
      </c>
      <c r="Q104" s="66">
        <f t="shared" si="45"/>
        <v>11864.41</v>
      </c>
    </row>
    <row r="105" spans="1:1895" s="3" customFormat="1" x14ac:dyDescent="0.2">
      <c r="B105" s="70" t="s">
        <v>419</v>
      </c>
      <c r="C105" s="68" t="s">
        <v>415</v>
      </c>
      <c r="D105" s="70" t="s">
        <v>103</v>
      </c>
      <c r="E105" s="112" t="s">
        <v>418</v>
      </c>
      <c r="F105" s="68" t="s">
        <v>34</v>
      </c>
      <c r="G105" s="66">
        <v>23000</v>
      </c>
      <c r="H105" s="66">
        <v>0</v>
      </c>
      <c r="I105" s="66">
        <v>25</v>
      </c>
      <c r="J105" s="67">
        <f t="shared" si="39"/>
        <v>660.1</v>
      </c>
      <c r="K105" s="66">
        <f t="shared" si="40"/>
        <v>699.2</v>
      </c>
      <c r="L105" s="66">
        <f t="shared" si="41"/>
        <v>1630.7</v>
      </c>
      <c r="M105" s="67">
        <f t="shared" si="42"/>
        <v>1632.9999999999998</v>
      </c>
      <c r="N105" s="67">
        <f t="shared" si="43"/>
        <v>264.5</v>
      </c>
      <c r="O105" s="66">
        <v>7150.4</v>
      </c>
      <c r="P105" s="66">
        <f t="shared" si="44"/>
        <v>8534.7000000000007</v>
      </c>
      <c r="Q105" s="66">
        <f t="shared" si="45"/>
        <v>14465.3</v>
      </c>
    </row>
    <row r="106" spans="1:1895" s="3" customFormat="1" x14ac:dyDescent="0.2">
      <c r="B106" s="70" t="s">
        <v>417</v>
      </c>
      <c r="C106" s="68" t="s">
        <v>415</v>
      </c>
      <c r="D106" s="70" t="s">
        <v>414</v>
      </c>
      <c r="E106" s="112" t="s">
        <v>21</v>
      </c>
      <c r="F106" s="68" t="s">
        <v>20</v>
      </c>
      <c r="G106" s="66">
        <v>25000</v>
      </c>
      <c r="H106" s="66">
        <v>0</v>
      </c>
      <c r="I106" s="66">
        <v>25</v>
      </c>
      <c r="J106" s="67">
        <f t="shared" si="39"/>
        <v>717.5</v>
      </c>
      <c r="K106" s="66">
        <f t="shared" si="40"/>
        <v>760</v>
      </c>
      <c r="L106" s="66">
        <f t="shared" si="41"/>
        <v>1772.5000000000002</v>
      </c>
      <c r="M106" s="67">
        <f t="shared" si="42"/>
        <v>1774.9999999999998</v>
      </c>
      <c r="N106" s="67">
        <f t="shared" si="43"/>
        <v>287.5</v>
      </c>
      <c r="O106" s="66">
        <v>1000</v>
      </c>
      <c r="P106" s="66">
        <f t="shared" si="44"/>
        <v>2502.5</v>
      </c>
      <c r="Q106" s="66">
        <f t="shared" si="45"/>
        <v>22497.5</v>
      </c>
    </row>
    <row r="107" spans="1:1895" s="3" customFormat="1" x14ac:dyDescent="0.2">
      <c r="B107" s="70" t="s">
        <v>416</v>
      </c>
      <c r="C107" s="68" t="s">
        <v>415</v>
      </c>
      <c r="D107" s="70" t="s">
        <v>414</v>
      </c>
      <c r="E107" s="112" t="s">
        <v>21</v>
      </c>
      <c r="F107" s="68" t="s">
        <v>20</v>
      </c>
      <c r="G107" s="66">
        <v>20000</v>
      </c>
      <c r="H107" s="66">
        <v>0</v>
      </c>
      <c r="I107" s="66">
        <v>25</v>
      </c>
      <c r="J107" s="67">
        <f t="shared" si="39"/>
        <v>574</v>
      </c>
      <c r="K107" s="66">
        <f t="shared" si="40"/>
        <v>608</v>
      </c>
      <c r="L107" s="82">
        <f t="shared" si="41"/>
        <v>1418</v>
      </c>
      <c r="M107" s="81">
        <f t="shared" si="42"/>
        <v>1419.9999999999998</v>
      </c>
      <c r="N107" s="67">
        <f t="shared" si="43"/>
        <v>230</v>
      </c>
      <c r="O107" s="66">
        <v>7672.5</v>
      </c>
      <c r="P107" s="66">
        <f t="shared" si="44"/>
        <v>8879.5</v>
      </c>
      <c r="Q107" s="66">
        <f t="shared" si="45"/>
        <v>11120.5</v>
      </c>
    </row>
    <row r="108" spans="1:1895" s="3" customFormat="1" x14ac:dyDescent="0.2">
      <c r="E108" s="117"/>
      <c r="G108" s="2"/>
      <c r="H108" s="2"/>
      <c r="I108" s="2"/>
      <c r="J108" s="67"/>
      <c r="K108" s="66"/>
      <c r="L108" s="75"/>
      <c r="M108" s="74"/>
      <c r="N108" s="67"/>
      <c r="O108" s="66"/>
      <c r="P108" s="66"/>
      <c r="Q108" s="66"/>
    </row>
    <row r="109" spans="1:1895" s="3" customFormat="1" x14ac:dyDescent="0.2">
      <c r="B109" s="68" t="s">
        <v>413</v>
      </c>
      <c r="C109" s="68" t="s">
        <v>406</v>
      </c>
      <c r="D109" s="68" t="s">
        <v>412</v>
      </c>
      <c r="E109" s="112" t="s">
        <v>21</v>
      </c>
      <c r="F109" s="68" t="s">
        <v>34</v>
      </c>
      <c r="G109" s="67">
        <v>48000</v>
      </c>
      <c r="H109" s="67">
        <v>1571.73</v>
      </c>
      <c r="I109" s="67">
        <v>25</v>
      </c>
      <c r="J109" s="67">
        <f>IF(G109&lt;=$I$377*$J$377,G109*$F$384,($I$377*$J$377)*$F$384)</f>
        <v>1377.6</v>
      </c>
      <c r="K109" s="66">
        <f>IF(G109&lt;=$I$378*$J$378,G109*$F$385,($I$378*$J$378)*$F$385)</f>
        <v>1459.2</v>
      </c>
      <c r="L109" s="73">
        <f>G109*7.09%</f>
        <v>3403.2000000000003</v>
      </c>
      <c r="M109" s="72">
        <f>G109*7.1%</f>
        <v>3407.9999999999995</v>
      </c>
      <c r="N109" s="67">
        <f>IF(G109&gt;77410,890.22,G109*1.15%)</f>
        <v>552</v>
      </c>
      <c r="O109" s="66">
        <v>4100</v>
      </c>
      <c r="P109" s="66">
        <f>H109+I109+J109+K109+O109</f>
        <v>8533.5299999999988</v>
      </c>
      <c r="Q109" s="66">
        <f>G109-P109</f>
        <v>39466.47</v>
      </c>
    </row>
    <row r="110" spans="1:1895" s="3" customFormat="1" x14ac:dyDescent="0.2">
      <c r="B110" s="68" t="s">
        <v>411</v>
      </c>
      <c r="C110" s="68" t="s">
        <v>406</v>
      </c>
      <c r="D110" s="68" t="s">
        <v>410</v>
      </c>
      <c r="E110" s="112" t="s">
        <v>21</v>
      </c>
      <c r="F110" s="68" t="s">
        <v>20</v>
      </c>
      <c r="G110" s="67">
        <v>26000</v>
      </c>
      <c r="H110" s="67">
        <v>0</v>
      </c>
      <c r="I110" s="67">
        <v>25</v>
      </c>
      <c r="J110" s="67">
        <f>IF(G110&lt;=$I$377*$J$377,G110*$F$384,($I$377*$J$377)*$F$384)</f>
        <v>746.2</v>
      </c>
      <c r="K110" s="66">
        <f>IF(G110&lt;=$I$378*$J$378,G110*$F$385,($I$378*$J$378)*$F$385)</f>
        <v>790.4</v>
      </c>
      <c r="L110" s="66">
        <f>G110*7.09%</f>
        <v>1843.4</v>
      </c>
      <c r="M110" s="67">
        <f>G110*7.1%</f>
        <v>1845.9999999999998</v>
      </c>
      <c r="N110" s="67">
        <f>IF(G110&gt;77410,890.22,G110*1.15%)</f>
        <v>299</v>
      </c>
      <c r="O110" s="66">
        <v>3939.56</v>
      </c>
      <c r="P110" s="66">
        <f>H110+I110+J110+K110+O110</f>
        <v>5501.16</v>
      </c>
      <c r="Q110" s="66">
        <f>G110-P110</f>
        <v>20498.84</v>
      </c>
    </row>
    <row r="111" spans="1:1895" s="3" customFormat="1" x14ac:dyDescent="0.2">
      <c r="B111" s="69" t="s">
        <v>409</v>
      </c>
      <c r="C111" s="68" t="s">
        <v>406</v>
      </c>
      <c r="D111" s="68" t="s">
        <v>397</v>
      </c>
      <c r="E111" s="112" t="s">
        <v>21</v>
      </c>
      <c r="F111" s="68" t="s">
        <v>20</v>
      </c>
      <c r="G111" s="67">
        <v>20600</v>
      </c>
      <c r="H111" s="67">
        <v>0</v>
      </c>
      <c r="I111" s="67">
        <v>25</v>
      </c>
      <c r="J111" s="67">
        <f>IF(G111&lt;=$I$377*$J$377,G111*$F$384,($I$377*$J$377)*$F$384)</f>
        <v>591.22</v>
      </c>
      <c r="K111" s="66">
        <f>IF(G111&lt;=$I$378*$J$378,G111*$F$385,($I$378*$J$378)*$F$385)</f>
        <v>626.24</v>
      </c>
      <c r="L111" s="66">
        <f>G111*7.09%</f>
        <v>1460.5400000000002</v>
      </c>
      <c r="M111" s="67">
        <f>G111*7.1%</f>
        <v>1462.6</v>
      </c>
      <c r="N111" s="67">
        <f>IF(G111&gt;77410,890.22,G111*1.15%)</f>
        <v>236.9</v>
      </c>
      <c r="O111" s="66">
        <v>7107.43</v>
      </c>
      <c r="P111" s="66">
        <f>H111+I111+J111+K111+O111</f>
        <v>8349.89</v>
      </c>
      <c r="Q111" s="66">
        <f>G111-P111</f>
        <v>12250.11</v>
      </c>
    </row>
    <row r="112" spans="1:1895" s="3" customFormat="1" x14ac:dyDescent="0.2">
      <c r="B112" s="68" t="s">
        <v>408</v>
      </c>
      <c r="C112" s="68" t="s">
        <v>406</v>
      </c>
      <c r="D112" s="68" t="s">
        <v>405</v>
      </c>
      <c r="E112" s="112" t="s">
        <v>21</v>
      </c>
      <c r="F112" s="68" t="s">
        <v>34</v>
      </c>
      <c r="G112" s="67">
        <v>20000</v>
      </c>
      <c r="H112" s="67">
        <v>0</v>
      </c>
      <c r="I112" s="67">
        <v>25</v>
      </c>
      <c r="J112" s="67">
        <f>IF(G112&lt;=$I$377*$J$377,G112*$F$384,($I$377*$J$377)*$F$384)</f>
        <v>574</v>
      </c>
      <c r="K112" s="66">
        <f>IF(G112&lt;=$I$378*$J$378,G112*$F$385,($I$378*$J$378)*$F$385)</f>
        <v>608</v>
      </c>
      <c r="L112" s="66">
        <f>G112*7.09%</f>
        <v>1418</v>
      </c>
      <c r="M112" s="67">
        <f>G112*7.1%</f>
        <v>1419.9999999999998</v>
      </c>
      <c r="N112" s="67">
        <f>IF(G112&gt;77410,890.22,G112*1.15%)</f>
        <v>230</v>
      </c>
      <c r="O112" s="66">
        <v>9909.3700000000008</v>
      </c>
      <c r="P112" s="66">
        <f>H112+I112+J112+K112+O112</f>
        <v>11116.37</v>
      </c>
      <c r="Q112" s="66">
        <f>G112-P112</f>
        <v>8883.6299999999992</v>
      </c>
    </row>
    <row r="113" spans="2:17" s="3" customFormat="1" x14ac:dyDescent="0.2">
      <c r="B113" s="97" t="s">
        <v>407</v>
      </c>
      <c r="C113" s="68" t="s">
        <v>406</v>
      </c>
      <c r="D113" s="68" t="s">
        <v>405</v>
      </c>
      <c r="E113" s="112" t="s">
        <v>21</v>
      </c>
      <c r="F113" s="68" t="s">
        <v>34</v>
      </c>
      <c r="G113" s="67">
        <v>15000</v>
      </c>
      <c r="H113" s="67">
        <v>0</v>
      </c>
      <c r="I113" s="67">
        <v>25</v>
      </c>
      <c r="J113" s="67">
        <f>IF(G113&lt;=$I$377*$J$377,G113*$F$384,($I$377*$J$377)*$F$384)</f>
        <v>430.5</v>
      </c>
      <c r="K113" s="66">
        <f>IF(G113&lt;=$I$378*$J$378,G113*$F$385,($I$378*$J$378)*$F$385)</f>
        <v>456</v>
      </c>
      <c r="L113" s="82">
        <f>G113*7.09%</f>
        <v>1063.5</v>
      </c>
      <c r="M113" s="81">
        <f>G113*7.1%</f>
        <v>1065</v>
      </c>
      <c r="N113" s="67">
        <f>IF(G113&gt;77410,890.22,G113*1.15%)</f>
        <v>172.5</v>
      </c>
      <c r="O113" s="66">
        <v>8585.43</v>
      </c>
      <c r="P113" s="66">
        <f>H113+I113+J113+K113+O113</f>
        <v>9496.93</v>
      </c>
      <c r="Q113" s="66">
        <f>G113-P113</f>
        <v>5503.07</v>
      </c>
    </row>
    <row r="114" spans="2:17" s="3" customFormat="1" x14ac:dyDescent="0.2">
      <c r="B114" s="78"/>
      <c r="C114" s="78"/>
      <c r="D114" s="78"/>
      <c r="E114" s="113"/>
      <c r="F114" s="78"/>
      <c r="G114" s="76"/>
      <c r="H114" s="76"/>
      <c r="I114" s="76"/>
      <c r="J114" s="67"/>
      <c r="K114" s="66"/>
      <c r="L114" s="75"/>
      <c r="M114" s="74"/>
      <c r="N114" s="67"/>
      <c r="O114" s="66"/>
      <c r="P114" s="66"/>
      <c r="Q114" s="66"/>
    </row>
    <row r="115" spans="2:17" s="3" customFormat="1" x14ac:dyDescent="0.2">
      <c r="B115" s="69" t="s">
        <v>404</v>
      </c>
      <c r="C115" s="68" t="s">
        <v>398</v>
      </c>
      <c r="D115" s="68" t="s">
        <v>403</v>
      </c>
      <c r="E115" s="112" t="s">
        <v>21</v>
      </c>
      <c r="F115" s="68" t="s">
        <v>34</v>
      </c>
      <c r="G115" s="67">
        <v>50000</v>
      </c>
      <c r="H115" s="67">
        <v>1566.03</v>
      </c>
      <c r="I115" s="67">
        <v>25</v>
      </c>
      <c r="J115" s="67">
        <f>IF(G115&lt;=$I$377*$J$377,G115*$F$384,($I$377*$J$377)*$F$384)</f>
        <v>1435</v>
      </c>
      <c r="K115" s="66">
        <f>IF(G115&lt;=$I$378*$J$378,G115*$F$385,($I$378*$J$378)*$F$385)</f>
        <v>1520</v>
      </c>
      <c r="L115" s="73">
        <f>G115*7.09%</f>
        <v>3545.0000000000005</v>
      </c>
      <c r="M115" s="72">
        <f>G115*7.1%</f>
        <v>3549.9999999999995</v>
      </c>
      <c r="N115" s="67">
        <f>IF(G115&gt;77410,890.22,G115*1.15%)</f>
        <v>575</v>
      </c>
      <c r="O115" s="66">
        <v>21273.119999999999</v>
      </c>
      <c r="P115" s="66">
        <f>H115+I115+J115+K115+O115</f>
        <v>25819.149999999998</v>
      </c>
      <c r="Q115" s="66">
        <f>G115-P115</f>
        <v>24180.850000000002</v>
      </c>
    </row>
    <row r="116" spans="2:17" s="3" customFormat="1" x14ac:dyDescent="0.2">
      <c r="B116" s="68" t="s">
        <v>402</v>
      </c>
      <c r="C116" s="68" t="s">
        <v>398</v>
      </c>
      <c r="D116" s="68" t="s">
        <v>206</v>
      </c>
      <c r="E116" s="112" t="s">
        <v>21</v>
      </c>
      <c r="F116" s="68" t="s">
        <v>34</v>
      </c>
      <c r="G116" s="67">
        <v>25000</v>
      </c>
      <c r="H116" s="67">
        <v>0</v>
      </c>
      <c r="I116" s="67">
        <v>25</v>
      </c>
      <c r="J116" s="67">
        <f>IF(G116&lt;=$I$377*$J$377,G116*$F$384,($I$377*$J$377)*$F$384)</f>
        <v>717.5</v>
      </c>
      <c r="K116" s="66">
        <f>IF(G116&lt;=$I$378*$J$378,G116*$F$385,($I$378*$J$378)*$F$385)</f>
        <v>760</v>
      </c>
      <c r="L116" s="66">
        <f>G116*7.09%</f>
        <v>1772.5000000000002</v>
      </c>
      <c r="M116" s="67">
        <f>G116*7.1%</f>
        <v>1774.9999999999998</v>
      </c>
      <c r="N116" s="67">
        <f>IF(G116&gt;77410,890.22,G116*1.15%)</f>
        <v>287.5</v>
      </c>
      <c r="O116" s="66">
        <v>11912.5</v>
      </c>
      <c r="P116" s="66">
        <f>H116+I116+J116+K116+O116</f>
        <v>13415</v>
      </c>
      <c r="Q116" s="66">
        <f>G116-P116</f>
        <v>11585</v>
      </c>
    </row>
    <row r="117" spans="2:17" s="3" customFormat="1" x14ac:dyDescent="0.2">
      <c r="B117" s="69" t="s">
        <v>401</v>
      </c>
      <c r="C117" s="68" t="s">
        <v>398</v>
      </c>
      <c r="D117" s="68" t="s">
        <v>354</v>
      </c>
      <c r="E117" s="112" t="s">
        <v>21</v>
      </c>
      <c r="F117" s="68" t="s">
        <v>34</v>
      </c>
      <c r="G117" s="67">
        <v>24000</v>
      </c>
      <c r="H117" s="67">
        <v>0</v>
      </c>
      <c r="I117" s="67">
        <v>25</v>
      </c>
      <c r="J117" s="67">
        <f>IF(G117&lt;=$I$377*$J$377,G117*$F$384,($I$377*$J$377)*$F$384)</f>
        <v>688.8</v>
      </c>
      <c r="K117" s="66">
        <f>IF(G117&lt;=$I$378*$J$378,G117*$F$385,($I$378*$J$378)*$F$385)</f>
        <v>729.6</v>
      </c>
      <c r="L117" s="66">
        <f>G117*7.09%</f>
        <v>1701.6000000000001</v>
      </c>
      <c r="M117" s="67">
        <f>G117*7.1%</f>
        <v>1703.9999999999998</v>
      </c>
      <c r="N117" s="67">
        <f>IF(G117&gt;77410,890.22,G117*1.15%)</f>
        <v>276</v>
      </c>
      <c r="O117" s="66">
        <v>10630.48</v>
      </c>
      <c r="P117" s="66">
        <f>H117+I117+J117+K117+O117</f>
        <v>12073.88</v>
      </c>
      <c r="Q117" s="66">
        <f>G117-P117</f>
        <v>11926.12</v>
      </c>
    </row>
    <row r="118" spans="2:17" s="3" customFormat="1" x14ac:dyDescent="0.2">
      <c r="B118" s="69" t="s">
        <v>400</v>
      </c>
      <c r="C118" s="68" t="s">
        <v>398</v>
      </c>
      <c r="D118" s="68" t="s">
        <v>397</v>
      </c>
      <c r="E118" s="112" t="s">
        <v>21</v>
      </c>
      <c r="F118" s="68" t="s">
        <v>34</v>
      </c>
      <c r="G118" s="67">
        <v>20000</v>
      </c>
      <c r="H118" s="67">
        <v>0</v>
      </c>
      <c r="I118" s="67">
        <v>25</v>
      </c>
      <c r="J118" s="67">
        <f>IF(G118&lt;=$I$377*$J$377,G118*$F$384,($I$377*$J$377)*$F$384)</f>
        <v>574</v>
      </c>
      <c r="K118" s="66">
        <f>IF(G118&lt;=$I$378*$J$378,G118*$F$385,($I$378*$J$378)*$F$385)</f>
        <v>608</v>
      </c>
      <c r="L118" s="66">
        <f>G118*7.09%</f>
        <v>1418</v>
      </c>
      <c r="M118" s="67">
        <f>G118*7.1%</f>
        <v>1419.9999999999998</v>
      </c>
      <c r="N118" s="67">
        <f>IF(G118&gt;77410,890.22,G118*1.15%)</f>
        <v>230</v>
      </c>
      <c r="O118" s="66">
        <v>0</v>
      </c>
      <c r="P118" s="66">
        <f>H118+I118+J118+K118+O118</f>
        <v>1207</v>
      </c>
      <c r="Q118" s="66">
        <f>G118-P118</f>
        <v>18793</v>
      </c>
    </row>
    <row r="119" spans="2:17" s="3" customFormat="1" x14ac:dyDescent="0.2">
      <c r="B119" s="68" t="s">
        <v>399</v>
      </c>
      <c r="C119" s="68" t="s">
        <v>398</v>
      </c>
      <c r="D119" s="68" t="s">
        <v>397</v>
      </c>
      <c r="E119" s="112" t="s">
        <v>21</v>
      </c>
      <c r="F119" s="68" t="s">
        <v>20</v>
      </c>
      <c r="G119" s="67">
        <v>17300</v>
      </c>
      <c r="H119" s="67">
        <v>0</v>
      </c>
      <c r="I119" s="67">
        <v>25</v>
      </c>
      <c r="J119" s="67">
        <f>IF(G119&lt;=$I$377*$J$377,G119*$F$384,($I$377*$J$377)*$F$384)</f>
        <v>496.51</v>
      </c>
      <c r="K119" s="66">
        <f>IF(G119&lt;=$I$378*$J$378,G119*$F$385,($I$378*$J$378)*$F$385)</f>
        <v>525.91999999999996</v>
      </c>
      <c r="L119" s="66">
        <f>G119*7.09%</f>
        <v>1226.5700000000002</v>
      </c>
      <c r="M119" s="67">
        <f>G119*7.1%</f>
        <v>1228.3</v>
      </c>
      <c r="N119" s="67">
        <f>IF(G119&gt;77410,890.22,G119*1.15%)</f>
        <v>198.95</v>
      </c>
      <c r="O119" s="66">
        <v>6349.37</v>
      </c>
      <c r="P119" s="66">
        <f>H119+I119+J119+K119+O119</f>
        <v>7396.7999999999993</v>
      </c>
      <c r="Q119" s="66">
        <f>G119-P119</f>
        <v>9903.2000000000007</v>
      </c>
    </row>
    <row r="120" spans="2:17" s="3" customFormat="1" x14ac:dyDescent="0.2">
      <c r="B120" s="78"/>
      <c r="C120" s="78"/>
      <c r="D120" s="78"/>
      <c r="E120" s="113"/>
      <c r="F120" s="78"/>
      <c r="G120" s="76"/>
      <c r="H120" s="76"/>
      <c r="I120" s="76"/>
      <c r="J120" s="67"/>
      <c r="K120" s="66"/>
      <c r="L120" s="75"/>
      <c r="M120" s="74"/>
      <c r="N120" s="67"/>
      <c r="O120" s="66"/>
      <c r="P120" s="66"/>
      <c r="Q120" s="66"/>
    </row>
    <row r="121" spans="2:17" s="3" customFormat="1" x14ac:dyDescent="0.2">
      <c r="B121" s="69" t="s">
        <v>396</v>
      </c>
      <c r="C121" s="68" t="s">
        <v>388</v>
      </c>
      <c r="D121" s="68" t="s">
        <v>395</v>
      </c>
      <c r="E121" s="112" t="s">
        <v>21</v>
      </c>
      <c r="F121" s="68" t="s">
        <v>20</v>
      </c>
      <c r="G121" s="67">
        <v>55000</v>
      </c>
      <c r="H121" s="67">
        <v>2271.71</v>
      </c>
      <c r="I121" s="67">
        <v>25</v>
      </c>
      <c r="J121" s="67">
        <f t="shared" ref="J121:J129" si="46">IF(G121&lt;=$I$377*$J$377,G121*$F$384,($I$377*$J$377)*$F$384)</f>
        <v>1578.5</v>
      </c>
      <c r="K121" s="66">
        <f t="shared" ref="K121:K129" si="47">IF(G121&lt;=$I$378*$J$378,G121*$F$385,($I$378*$J$378)*$F$385)</f>
        <v>1672</v>
      </c>
      <c r="L121" s="73">
        <f t="shared" ref="L121:L129" si="48">G121*7.09%</f>
        <v>3899.5000000000005</v>
      </c>
      <c r="M121" s="72">
        <f t="shared" ref="M121:M129" si="49">G121*7.1%</f>
        <v>3904.9999999999995</v>
      </c>
      <c r="N121" s="67">
        <f t="shared" ref="N121:N129" si="50">IF(G121&gt;77410,890.22,G121*1.15%)</f>
        <v>632.5</v>
      </c>
      <c r="O121" s="66">
        <v>29557.51</v>
      </c>
      <c r="P121" s="66">
        <f t="shared" ref="P121:P129" si="51">H121+I121+J121+K121+O121</f>
        <v>35104.720000000001</v>
      </c>
      <c r="Q121" s="66">
        <f t="shared" ref="Q121:Q129" si="52">G121-P121</f>
        <v>19895.28</v>
      </c>
    </row>
    <row r="122" spans="2:17" s="3" customFormat="1" x14ac:dyDescent="0.2">
      <c r="B122" s="68" t="s">
        <v>394</v>
      </c>
      <c r="C122" s="68" t="s">
        <v>388</v>
      </c>
      <c r="D122" s="68" t="s">
        <v>131</v>
      </c>
      <c r="E122" s="112" t="s">
        <v>21</v>
      </c>
      <c r="F122" s="68" t="s">
        <v>20</v>
      </c>
      <c r="G122" s="67">
        <v>25000</v>
      </c>
      <c r="H122" s="67">
        <v>0</v>
      </c>
      <c r="I122" s="67">
        <v>25</v>
      </c>
      <c r="J122" s="67">
        <f t="shared" si="46"/>
        <v>717.5</v>
      </c>
      <c r="K122" s="66">
        <f t="shared" si="47"/>
        <v>760</v>
      </c>
      <c r="L122" s="66">
        <f t="shared" si="48"/>
        <v>1772.5000000000002</v>
      </c>
      <c r="M122" s="67">
        <f t="shared" si="49"/>
        <v>1774.9999999999998</v>
      </c>
      <c r="N122" s="67">
        <f t="shared" si="50"/>
        <v>287.5</v>
      </c>
      <c r="O122" s="66">
        <v>12784.82</v>
      </c>
      <c r="P122" s="66">
        <f t="shared" si="51"/>
        <v>14287.32</v>
      </c>
      <c r="Q122" s="66">
        <f t="shared" si="52"/>
        <v>10712.68</v>
      </c>
    </row>
    <row r="123" spans="2:17" s="3" customFormat="1" x14ac:dyDescent="0.2">
      <c r="B123" s="68" t="s">
        <v>583</v>
      </c>
      <c r="C123" s="68" t="s">
        <v>388</v>
      </c>
      <c r="D123" s="68" t="s">
        <v>131</v>
      </c>
      <c r="E123" s="112" t="s">
        <v>21</v>
      </c>
      <c r="F123" s="68" t="s">
        <v>20</v>
      </c>
      <c r="G123" s="67">
        <v>24000</v>
      </c>
      <c r="H123" s="67">
        <v>0</v>
      </c>
      <c r="I123" s="67">
        <v>25</v>
      </c>
      <c r="J123" s="67">
        <f t="shared" si="46"/>
        <v>688.8</v>
      </c>
      <c r="K123" s="66">
        <f t="shared" si="47"/>
        <v>729.6</v>
      </c>
      <c r="L123" s="66">
        <f t="shared" si="48"/>
        <v>1701.6000000000001</v>
      </c>
      <c r="M123" s="67">
        <f t="shared" si="49"/>
        <v>1703.9999999999998</v>
      </c>
      <c r="N123" s="67">
        <f t="shared" si="50"/>
        <v>276</v>
      </c>
      <c r="O123" s="66">
        <v>0</v>
      </c>
      <c r="P123" s="66">
        <f t="shared" si="51"/>
        <v>1443.4</v>
      </c>
      <c r="Q123" s="66">
        <f t="shared" si="52"/>
        <v>22556.6</v>
      </c>
    </row>
    <row r="124" spans="2:17" s="3" customFormat="1" x14ac:dyDescent="0.2">
      <c r="B124" s="68" t="s">
        <v>393</v>
      </c>
      <c r="C124" s="68" t="s">
        <v>388</v>
      </c>
      <c r="D124" s="68" t="s">
        <v>131</v>
      </c>
      <c r="E124" s="112" t="s">
        <v>21</v>
      </c>
      <c r="F124" s="68" t="s">
        <v>20</v>
      </c>
      <c r="G124" s="67">
        <v>25000</v>
      </c>
      <c r="H124" s="67">
        <v>0</v>
      </c>
      <c r="I124" s="67">
        <v>25</v>
      </c>
      <c r="J124" s="67">
        <f t="shared" si="46"/>
        <v>717.5</v>
      </c>
      <c r="K124" s="66">
        <f t="shared" si="47"/>
        <v>760</v>
      </c>
      <c r="L124" s="66">
        <f t="shared" si="48"/>
        <v>1772.5000000000002</v>
      </c>
      <c r="M124" s="67">
        <f t="shared" si="49"/>
        <v>1774.9999999999998</v>
      </c>
      <c r="N124" s="67">
        <f t="shared" si="50"/>
        <v>287.5</v>
      </c>
      <c r="O124" s="66">
        <v>11078.27</v>
      </c>
      <c r="P124" s="66">
        <f t="shared" si="51"/>
        <v>12580.77</v>
      </c>
      <c r="Q124" s="66">
        <f t="shared" si="52"/>
        <v>12419.23</v>
      </c>
    </row>
    <row r="125" spans="2:17" s="3" customFormat="1" x14ac:dyDescent="0.2">
      <c r="B125" s="68" t="s">
        <v>576</v>
      </c>
      <c r="C125" s="68" t="s">
        <v>388</v>
      </c>
      <c r="D125" s="68" t="s">
        <v>131</v>
      </c>
      <c r="E125" s="112" t="s">
        <v>21</v>
      </c>
      <c r="F125" s="68" t="s">
        <v>275</v>
      </c>
      <c r="G125" s="67">
        <v>20000</v>
      </c>
      <c r="H125" s="67">
        <v>0</v>
      </c>
      <c r="I125" s="67">
        <v>25</v>
      </c>
      <c r="J125" s="67">
        <f t="shared" si="46"/>
        <v>574</v>
      </c>
      <c r="K125" s="66">
        <f t="shared" si="47"/>
        <v>608</v>
      </c>
      <c r="L125" s="66">
        <f t="shared" si="48"/>
        <v>1418</v>
      </c>
      <c r="M125" s="67">
        <f t="shared" si="49"/>
        <v>1419.9999999999998</v>
      </c>
      <c r="N125" s="67">
        <f t="shared" si="50"/>
        <v>230</v>
      </c>
      <c r="O125" s="66">
        <v>2380</v>
      </c>
      <c r="P125" s="66">
        <f t="shared" si="51"/>
        <v>3587</v>
      </c>
      <c r="Q125" s="66">
        <f t="shared" si="52"/>
        <v>16413</v>
      </c>
    </row>
    <row r="126" spans="2:17" s="3" customFormat="1" x14ac:dyDescent="0.2">
      <c r="B126" s="68" t="s">
        <v>392</v>
      </c>
      <c r="C126" s="68" t="s">
        <v>388</v>
      </c>
      <c r="D126" s="68" t="s">
        <v>131</v>
      </c>
      <c r="E126" s="112" t="s">
        <v>21</v>
      </c>
      <c r="F126" s="68" t="s">
        <v>20</v>
      </c>
      <c r="G126" s="67">
        <v>24000</v>
      </c>
      <c r="H126" s="67">
        <v>0</v>
      </c>
      <c r="I126" s="67">
        <v>25</v>
      </c>
      <c r="J126" s="67">
        <f t="shared" si="46"/>
        <v>688.8</v>
      </c>
      <c r="K126" s="66">
        <f t="shared" si="47"/>
        <v>729.6</v>
      </c>
      <c r="L126" s="66">
        <f t="shared" si="48"/>
        <v>1701.6000000000001</v>
      </c>
      <c r="M126" s="67">
        <f t="shared" si="49"/>
        <v>1703.9999999999998</v>
      </c>
      <c r="N126" s="67">
        <f t="shared" si="50"/>
        <v>276</v>
      </c>
      <c r="O126" s="66">
        <v>12478.12</v>
      </c>
      <c r="P126" s="66">
        <f t="shared" si="51"/>
        <v>13921.52</v>
      </c>
      <c r="Q126" s="66">
        <f t="shared" si="52"/>
        <v>10078.48</v>
      </c>
    </row>
    <row r="127" spans="2:17" s="3" customFormat="1" x14ac:dyDescent="0.2">
      <c r="B127" s="68" t="s">
        <v>391</v>
      </c>
      <c r="C127" s="68" t="s">
        <v>388</v>
      </c>
      <c r="D127" s="68" t="s">
        <v>206</v>
      </c>
      <c r="E127" s="112" t="s">
        <v>21</v>
      </c>
      <c r="F127" s="68" t="s">
        <v>34</v>
      </c>
      <c r="G127" s="67">
        <v>22580</v>
      </c>
      <c r="H127" s="67">
        <v>0</v>
      </c>
      <c r="I127" s="67">
        <v>25</v>
      </c>
      <c r="J127" s="67">
        <f t="shared" si="46"/>
        <v>648.04600000000005</v>
      </c>
      <c r="K127" s="66">
        <f t="shared" si="47"/>
        <v>686.43200000000002</v>
      </c>
      <c r="L127" s="66">
        <f t="shared" si="48"/>
        <v>1600.922</v>
      </c>
      <c r="M127" s="67">
        <f t="shared" si="49"/>
        <v>1603.1799999999998</v>
      </c>
      <c r="N127" s="67">
        <f t="shared" si="50"/>
        <v>259.67</v>
      </c>
      <c r="O127" s="66">
        <v>11856.01</v>
      </c>
      <c r="P127" s="66">
        <f t="shared" si="51"/>
        <v>13215.488000000001</v>
      </c>
      <c r="Q127" s="66">
        <f t="shared" si="52"/>
        <v>9364.5119999999988</v>
      </c>
    </row>
    <row r="128" spans="2:17" s="3" customFormat="1" x14ac:dyDescent="0.2">
      <c r="B128" s="69" t="s">
        <v>390</v>
      </c>
      <c r="C128" s="68" t="s">
        <v>388</v>
      </c>
      <c r="D128" s="68" t="s">
        <v>131</v>
      </c>
      <c r="E128" s="112" t="s">
        <v>21</v>
      </c>
      <c r="F128" s="68" t="s">
        <v>20</v>
      </c>
      <c r="G128" s="67">
        <v>30000</v>
      </c>
      <c r="H128" s="67">
        <v>0</v>
      </c>
      <c r="I128" s="67">
        <v>25</v>
      </c>
      <c r="J128" s="67">
        <f t="shared" si="46"/>
        <v>861</v>
      </c>
      <c r="K128" s="66">
        <f t="shared" si="47"/>
        <v>912</v>
      </c>
      <c r="L128" s="66">
        <f t="shared" si="48"/>
        <v>2127</v>
      </c>
      <c r="M128" s="67">
        <f t="shared" si="49"/>
        <v>2130</v>
      </c>
      <c r="N128" s="67">
        <f t="shared" si="50"/>
        <v>345</v>
      </c>
      <c r="O128" s="66">
        <v>8142.13</v>
      </c>
      <c r="P128" s="66">
        <f t="shared" si="51"/>
        <v>9940.130000000001</v>
      </c>
      <c r="Q128" s="66">
        <f t="shared" si="52"/>
        <v>20059.87</v>
      </c>
    </row>
    <row r="129" spans="2:17" s="3" customFormat="1" x14ac:dyDescent="0.2">
      <c r="B129" s="68" t="s">
        <v>389</v>
      </c>
      <c r="C129" s="68" t="s">
        <v>388</v>
      </c>
      <c r="D129" s="68" t="s">
        <v>131</v>
      </c>
      <c r="E129" s="112" t="s">
        <v>21</v>
      </c>
      <c r="F129" s="68" t="s">
        <v>20</v>
      </c>
      <c r="G129" s="67">
        <v>11600.56</v>
      </c>
      <c r="H129" s="67">
        <v>0</v>
      </c>
      <c r="I129" s="67">
        <v>25</v>
      </c>
      <c r="J129" s="67">
        <f t="shared" si="46"/>
        <v>332.93607199999997</v>
      </c>
      <c r="K129" s="66">
        <f t="shared" si="47"/>
        <v>352.65702399999998</v>
      </c>
      <c r="L129" s="66">
        <f t="shared" si="48"/>
        <v>822.47970399999997</v>
      </c>
      <c r="M129" s="67">
        <f t="shared" si="49"/>
        <v>823.63975999999991</v>
      </c>
      <c r="N129" s="67">
        <f t="shared" si="50"/>
        <v>133.40644</v>
      </c>
      <c r="O129" s="66">
        <v>100</v>
      </c>
      <c r="P129" s="66">
        <f t="shared" si="51"/>
        <v>810.59309599999995</v>
      </c>
      <c r="Q129" s="66">
        <f t="shared" si="52"/>
        <v>10789.966903999999</v>
      </c>
    </row>
    <row r="130" spans="2:17" s="3" customFormat="1" x14ac:dyDescent="0.2">
      <c r="B130" s="64"/>
      <c r="C130" s="64"/>
      <c r="D130" s="64"/>
      <c r="E130" s="115"/>
      <c r="F130" s="64"/>
      <c r="G130" s="76"/>
      <c r="H130" s="76"/>
      <c r="I130" s="76"/>
      <c r="J130" s="76"/>
      <c r="K130" s="80"/>
      <c r="L130" s="80"/>
      <c r="M130" s="76"/>
      <c r="N130" s="76"/>
      <c r="O130" s="80"/>
      <c r="P130" s="80"/>
      <c r="Q130" s="80"/>
    </row>
    <row r="131" spans="2:17" s="3" customFormat="1" x14ac:dyDescent="0.2">
      <c r="B131" s="68" t="s">
        <v>387</v>
      </c>
      <c r="C131" s="68" t="s">
        <v>377</v>
      </c>
      <c r="D131" s="68" t="s">
        <v>386</v>
      </c>
      <c r="E131" s="112" t="s">
        <v>21</v>
      </c>
      <c r="F131" s="68" t="s">
        <v>20</v>
      </c>
      <c r="G131" s="67">
        <v>95000</v>
      </c>
      <c r="H131" s="67">
        <v>10929.31</v>
      </c>
      <c r="I131" s="67">
        <v>25</v>
      </c>
      <c r="J131" s="67">
        <f t="shared" ref="J131:J139" si="53">IF(G131&lt;=$I$377*$J$377,G131*$F$384,($I$377*$J$377)*$F$384)</f>
        <v>2726.5</v>
      </c>
      <c r="K131" s="66">
        <f t="shared" ref="K131:K139" si="54">IF(G131&lt;=$I$378*$J$378,G131*$F$385,($I$378*$J$378)*$F$385)</f>
        <v>2888</v>
      </c>
      <c r="L131" s="66">
        <f t="shared" ref="L131:L139" si="55">G131*7.09%</f>
        <v>6735.5</v>
      </c>
      <c r="M131" s="67">
        <f t="shared" ref="M131:M139" si="56">G131*7.1%</f>
        <v>6744.9999999999991</v>
      </c>
      <c r="N131" s="67">
        <v>997.04</v>
      </c>
      <c r="O131" s="66">
        <v>100</v>
      </c>
      <c r="P131" s="66">
        <f t="shared" ref="P131:P139" si="57">H131+I131+J131+K131+O131</f>
        <v>16668.809999999998</v>
      </c>
      <c r="Q131" s="66">
        <f t="shared" ref="Q131:Q139" si="58">G131-P131</f>
        <v>78331.19</v>
      </c>
    </row>
    <row r="132" spans="2:17" s="3" customFormat="1" x14ac:dyDescent="0.2">
      <c r="B132" s="68" t="s">
        <v>385</v>
      </c>
      <c r="C132" s="68" t="s">
        <v>377</v>
      </c>
      <c r="D132" s="68" t="s">
        <v>223</v>
      </c>
      <c r="E132" s="112" t="s">
        <v>21</v>
      </c>
      <c r="F132" s="68" t="s">
        <v>20</v>
      </c>
      <c r="G132" s="67">
        <v>30000</v>
      </c>
      <c r="H132" s="67">
        <v>0</v>
      </c>
      <c r="I132" s="67">
        <v>25</v>
      </c>
      <c r="J132" s="67">
        <f t="shared" si="53"/>
        <v>861</v>
      </c>
      <c r="K132" s="66">
        <f t="shared" si="54"/>
        <v>912</v>
      </c>
      <c r="L132" s="66">
        <f t="shared" si="55"/>
        <v>2127</v>
      </c>
      <c r="M132" s="67">
        <f t="shared" si="56"/>
        <v>2130</v>
      </c>
      <c r="N132" s="67">
        <f t="shared" ref="N132:N139" si="59">IF(G132&gt;77410,890.22,G132*1.15%)</f>
        <v>345</v>
      </c>
      <c r="O132" s="66">
        <v>12633.31</v>
      </c>
      <c r="P132" s="66">
        <f t="shared" si="57"/>
        <v>14431.31</v>
      </c>
      <c r="Q132" s="66">
        <f t="shared" si="58"/>
        <v>15568.69</v>
      </c>
    </row>
    <row r="133" spans="2:17" s="3" customFormat="1" x14ac:dyDescent="0.2">
      <c r="B133" s="68" t="s">
        <v>384</v>
      </c>
      <c r="C133" s="68" t="s">
        <v>377</v>
      </c>
      <c r="D133" s="68" t="s">
        <v>223</v>
      </c>
      <c r="E133" s="112" t="s">
        <v>21</v>
      </c>
      <c r="F133" s="68" t="s">
        <v>20</v>
      </c>
      <c r="G133" s="67">
        <v>30000</v>
      </c>
      <c r="H133" s="67">
        <v>0</v>
      </c>
      <c r="I133" s="67">
        <v>25</v>
      </c>
      <c r="J133" s="67">
        <f t="shared" si="53"/>
        <v>861</v>
      </c>
      <c r="K133" s="66">
        <f t="shared" si="54"/>
        <v>912</v>
      </c>
      <c r="L133" s="66">
        <f t="shared" si="55"/>
        <v>2127</v>
      </c>
      <c r="M133" s="67">
        <f t="shared" si="56"/>
        <v>2130</v>
      </c>
      <c r="N133" s="67">
        <f t="shared" si="59"/>
        <v>345</v>
      </c>
      <c r="O133" s="66">
        <v>7843.75</v>
      </c>
      <c r="P133" s="66">
        <f t="shared" si="57"/>
        <v>9641.75</v>
      </c>
      <c r="Q133" s="66">
        <f t="shared" si="58"/>
        <v>20358.25</v>
      </c>
    </row>
    <row r="134" spans="2:17" s="3" customFormat="1" x14ac:dyDescent="0.2">
      <c r="B134" s="68" t="s">
        <v>383</v>
      </c>
      <c r="C134" s="68" t="s">
        <v>377</v>
      </c>
      <c r="D134" s="68" t="s">
        <v>223</v>
      </c>
      <c r="E134" s="112" t="s">
        <v>21</v>
      </c>
      <c r="F134" s="68" t="s">
        <v>20</v>
      </c>
      <c r="G134" s="67">
        <v>25000</v>
      </c>
      <c r="H134" s="67">
        <v>0</v>
      </c>
      <c r="I134" s="67">
        <v>25</v>
      </c>
      <c r="J134" s="67">
        <f t="shared" si="53"/>
        <v>717.5</v>
      </c>
      <c r="K134" s="66">
        <f t="shared" si="54"/>
        <v>760</v>
      </c>
      <c r="L134" s="66">
        <f t="shared" si="55"/>
        <v>1772.5000000000002</v>
      </c>
      <c r="M134" s="67">
        <f t="shared" si="56"/>
        <v>1774.9999999999998</v>
      </c>
      <c r="N134" s="67">
        <f t="shared" si="59"/>
        <v>287.5</v>
      </c>
      <c r="O134" s="66">
        <v>0</v>
      </c>
      <c r="P134" s="66">
        <f t="shared" si="57"/>
        <v>1502.5</v>
      </c>
      <c r="Q134" s="66">
        <f t="shared" si="58"/>
        <v>23497.5</v>
      </c>
    </row>
    <row r="135" spans="2:17" s="3" customFormat="1" x14ac:dyDescent="0.2">
      <c r="B135" s="69" t="s">
        <v>382</v>
      </c>
      <c r="C135" s="68" t="s">
        <v>377</v>
      </c>
      <c r="D135" s="68" t="s">
        <v>206</v>
      </c>
      <c r="E135" s="112" t="s">
        <v>21</v>
      </c>
      <c r="F135" s="68" t="s">
        <v>34</v>
      </c>
      <c r="G135" s="67">
        <v>49190.54</v>
      </c>
      <c r="H135" s="67">
        <v>1739.76</v>
      </c>
      <c r="I135" s="67">
        <v>25</v>
      </c>
      <c r="J135" s="67">
        <f t="shared" si="53"/>
        <v>1411.7684979999999</v>
      </c>
      <c r="K135" s="66">
        <f t="shared" si="54"/>
        <v>1495.3924159999999</v>
      </c>
      <c r="L135" s="66">
        <f t="shared" si="55"/>
        <v>3487.6092860000003</v>
      </c>
      <c r="M135" s="67">
        <f t="shared" si="56"/>
        <v>3492.5283399999998</v>
      </c>
      <c r="N135" s="67">
        <f t="shared" si="59"/>
        <v>565.69120999999996</v>
      </c>
      <c r="O135" s="66">
        <v>14080.27</v>
      </c>
      <c r="P135" s="66">
        <f t="shared" si="57"/>
        <v>18752.190913999999</v>
      </c>
      <c r="Q135" s="66">
        <f t="shared" si="58"/>
        <v>30438.349086000002</v>
      </c>
    </row>
    <row r="136" spans="2:17" s="3" customFormat="1" x14ac:dyDescent="0.2">
      <c r="B136" s="68" t="s">
        <v>381</v>
      </c>
      <c r="C136" s="68" t="s">
        <v>377</v>
      </c>
      <c r="D136" s="68" t="s">
        <v>380</v>
      </c>
      <c r="E136" s="112" t="s">
        <v>21</v>
      </c>
      <c r="F136" s="68" t="s">
        <v>20</v>
      </c>
      <c r="G136" s="67">
        <v>42000</v>
      </c>
      <c r="H136" s="67">
        <v>724.92</v>
      </c>
      <c r="I136" s="67">
        <v>25</v>
      </c>
      <c r="J136" s="67">
        <f t="shared" si="53"/>
        <v>1205.4000000000001</v>
      </c>
      <c r="K136" s="66">
        <f t="shared" si="54"/>
        <v>1276.8</v>
      </c>
      <c r="L136" s="66">
        <f t="shared" si="55"/>
        <v>2977.8</v>
      </c>
      <c r="M136" s="67">
        <f t="shared" si="56"/>
        <v>2981.9999999999995</v>
      </c>
      <c r="N136" s="67">
        <f t="shared" si="59"/>
        <v>483</v>
      </c>
      <c r="O136" s="66">
        <v>14056.78</v>
      </c>
      <c r="P136" s="66">
        <f t="shared" si="57"/>
        <v>17288.900000000001</v>
      </c>
      <c r="Q136" s="66">
        <f t="shared" si="58"/>
        <v>24711.1</v>
      </c>
    </row>
    <row r="137" spans="2:17" s="3" customFormat="1" x14ac:dyDescent="0.2">
      <c r="B137" s="68" t="s">
        <v>379</v>
      </c>
      <c r="C137" s="68" t="s">
        <v>377</v>
      </c>
      <c r="D137" s="68" t="s">
        <v>223</v>
      </c>
      <c r="E137" s="112" t="s">
        <v>21</v>
      </c>
      <c r="F137" s="68" t="s">
        <v>20</v>
      </c>
      <c r="G137" s="67">
        <v>40000</v>
      </c>
      <c r="H137" s="67">
        <v>442.65</v>
      </c>
      <c r="I137" s="67">
        <v>25</v>
      </c>
      <c r="J137" s="67">
        <f t="shared" si="53"/>
        <v>1148</v>
      </c>
      <c r="K137" s="66">
        <f t="shared" si="54"/>
        <v>1216</v>
      </c>
      <c r="L137" s="66">
        <f t="shared" si="55"/>
        <v>2836</v>
      </c>
      <c r="M137" s="67">
        <f t="shared" si="56"/>
        <v>2839.9999999999995</v>
      </c>
      <c r="N137" s="67">
        <f t="shared" si="59"/>
        <v>460</v>
      </c>
      <c r="O137" s="66">
        <v>13750</v>
      </c>
      <c r="P137" s="66">
        <f t="shared" si="57"/>
        <v>16581.650000000001</v>
      </c>
      <c r="Q137" s="66">
        <f t="shared" si="58"/>
        <v>23418.35</v>
      </c>
    </row>
    <row r="138" spans="2:17" s="3" customFormat="1" x14ac:dyDescent="0.2">
      <c r="B138" s="69" t="s">
        <v>566</v>
      </c>
      <c r="C138" s="68" t="s">
        <v>377</v>
      </c>
      <c r="D138" s="68" t="s">
        <v>223</v>
      </c>
      <c r="E138" s="112" t="s">
        <v>21</v>
      </c>
      <c r="F138" s="68" t="s">
        <v>20</v>
      </c>
      <c r="G138" s="67">
        <v>20000</v>
      </c>
      <c r="H138" s="67">
        <v>0</v>
      </c>
      <c r="I138" s="67">
        <v>25</v>
      </c>
      <c r="J138" s="67">
        <f t="shared" si="53"/>
        <v>574</v>
      </c>
      <c r="K138" s="66">
        <f t="shared" si="54"/>
        <v>608</v>
      </c>
      <c r="L138" s="82">
        <f t="shared" si="55"/>
        <v>1418</v>
      </c>
      <c r="M138" s="81">
        <f t="shared" si="56"/>
        <v>1419.9999999999998</v>
      </c>
      <c r="N138" s="67">
        <f t="shared" si="59"/>
        <v>230</v>
      </c>
      <c r="O138" s="66">
        <v>100</v>
      </c>
      <c r="P138" s="66">
        <f t="shared" si="57"/>
        <v>1307</v>
      </c>
      <c r="Q138" s="66">
        <f t="shared" si="58"/>
        <v>18693</v>
      </c>
    </row>
    <row r="139" spans="2:17" s="3" customFormat="1" x14ac:dyDescent="0.2">
      <c r="B139" s="69" t="s">
        <v>378</v>
      </c>
      <c r="C139" s="68" t="s">
        <v>377</v>
      </c>
      <c r="D139" s="68" t="s">
        <v>223</v>
      </c>
      <c r="E139" s="112" t="s">
        <v>21</v>
      </c>
      <c r="F139" s="68" t="s">
        <v>20</v>
      </c>
      <c r="G139" s="67">
        <v>20000</v>
      </c>
      <c r="H139" s="67">
        <v>0</v>
      </c>
      <c r="I139" s="67">
        <v>25</v>
      </c>
      <c r="J139" s="67">
        <f t="shared" si="53"/>
        <v>574</v>
      </c>
      <c r="K139" s="66">
        <f t="shared" si="54"/>
        <v>608</v>
      </c>
      <c r="L139" s="82">
        <f t="shared" si="55"/>
        <v>1418</v>
      </c>
      <c r="M139" s="81">
        <f t="shared" si="56"/>
        <v>1419.9999999999998</v>
      </c>
      <c r="N139" s="67">
        <f t="shared" si="59"/>
        <v>230</v>
      </c>
      <c r="O139" s="66">
        <v>4380</v>
      </c>
      <c r="P139" s="66">
        <f t="shared" si="57"/>
        <v>5587</v>
      </c>
      <c r="Q139" s="66">
        <f t="shared" si="58"/>
        <v>14413</v>
      </c>
    </row>
    <row r="140" spans="2:17" s="3" customFormat="1" x14ac:dyDescent="0.2">
      <c r="B140" s="78"/>
      <c r="C140" s="78"/>
      <c r="D140" s="78"/>
      <c r="E140" s="113"/>
      <c r="F140" s="78"/>
      <c r="G140" s="77"/>
      <c r="H140" s="76"/>
      <c r="I140" s="76"/>
      <c r="J140" s="67"/>
      <c r="K140" s="66"/>
      <c r="L140" s="75"/>
      <c r="M140" s="74"/>
      <c r="N140" s="67"/>
      <c r="O140" s="66"/>
      <c r="P140" s="66"/>
      <c r="Q140" s="66"/>
    </row>
    <row r="141" spans="2:17" s="3" customFormat="1" x14ac:dyDescent="0.2">
      <c r="B141" s="69" t="s">
        <v>376</v>
      </c>
      <c r="C141" s="68" t="s">
        <v>375</v>
      </c>
      <c r="D141" s="68" t="s">
        <v>374</v>
      </c>
      <c r="E141" s="112" t="s">
        <v>21</v>
      </c>
      <c r="F141" s="68" t="s">
        <v>20</v>
      </c>
      <c r="G141" s="67">
        <v>90000</v>
      </c>
      <c r="H141" s="67">
        <v>9753.19</v>
      </c>
      <c r="I141" s="67">
        <v>25</v>
      </c>
      <c r="J141" s="67">
        <f t="shared" ref="J141:J147" si="60">IF(G141&lt;=$I$377*$J$377,G141*$F$384,($I$377*$J$377)*$F$384)</f>
        <v>2583</v>
      </c>
      <c r="K141" s="66">
        <f t="shared" ref="K141:K147" si="61">IF(G141&lt;=$I$378*$J$378,G141*$F$385,($I$378*$J$378)*$F$385)</f>
        <v>2736</v>
      </c>
      <c r="L141" s="73">
        <f t="shared" ref="L141:L147" si="62">G141*7.09%</f>
        <v>6381</v>
      </c>
      <c r="M141" s="72">
        <f t="shared" ref="M141:M147" si="63">G141*7.1%</f>
        <v>6389.9999999999991</v>
      </c>
      <c r="N141" s="67">
        <v>997.04</v>
      </c>
      <c r="O141" s="66">
        <v>4845.3100000000004</v>
      </c>
      <c r="P141" s="66">
        <f t="shared" ref="P141:P147" si="64">H141+I141+J141+K141+O141</f>
        <v>19942.5</v>
      </c>
      <c r="Q141" s="66">
        <f t="shared" ref="Q141:Q147" si="65">G141-P141</f>
        <v>70057.5</v>
      </c>
    </row>
    <row r="142" spans="2:17" s="3" customFormat="1" x14ac:dyDescent="0.2">
      <c r="B142" s="69" t="s">
        <v>373</v>
      </c>
      <c r="C142" s="68" t="s">
        <v>370</v>
      </c>
      <c r="D142" s="68" t="s">
        <v>372</v>
      </c>
      <c r="E142" s="112" t="s">
        <v>21</v>
      </c>
      <c r="F142" s="68" t="s">
        <v>20</v>
      </c>
      <c r="G142" s="67">
        <v>45000</v>
      </c>
      <c r="H142" s="67">
        <v>1148.33</v>
      </c>
      <c r="I142" s="67">
        <v>25</v>
      </c>
      <c r="J142" s="67">
        <f t="shared" si="60"/>
        <v>1291.5</v>
      </c>
      <c r="K142" s="66">
        <f t="shared" si="61"/>
        <v>1368</v>
      </c>
      <c r="L142" s="66">
        <f t="shared" si="62"/>
        <v>3190.5</v>
      </c>
      <c r="M142" s="67">
        <f t="shared" si="63"/>
        <v>3194.9999999999995</v>
      </c>
      <c r="N142" s="67">
        <f t="shared" ref="N142:N147" si="66">IF(G142&gt;77410,890.22,G142*1.15%)</f>
        <v>517.5</v>
      </c>
      <c r="O142" s="66">
        <v>13350</v>
      </c>
      <c r="P142" s="66">
        <f t="shared" si="64"/>
        <v>17182.830000000002</v>
      </c>
      <c r="Q142" s="66">
        <f t="shared" si="65"/>
        <v>27817.17</v>
      </c>
    </row>
    <row r="143" spans="2:17" s="3" customFormat="1" x14ac:dyDescent="0.2">
      <c r="B143" s="69" t="s">
        <v>371</v>
      </c>
      <c r="C143" s="68" t="s">
        <v>370</v>
      </c>
      <c r="D143" s="68" t="s">
        <v>131</v>
      </c>
      <c r="E143" s="112" t="s">
        <v>21</v>
      </c>
      <c r="F143" s="68" t="s">
        <v>20</v>
      </c>
      <c r="G143" s="67">
        <v>28350</v>
      </c>
      <c r="H143" s="67">
        <v>0</v>
      </c>
      <c r="I143" s="67">
        <v>25</v>
      </c>
      <c r="J143" s="67">
        <f t="shared" si="60"/>
        <v>813.64499999999998</v>
      </c>
      <c r="K143" s="66">
        <f t="shared" si="61"/>
        <v>861.84</v>
      </c>
      <c r="L143" s="66">
        <f t="shared" si="62"/>
        <v>2010.0150000000001</v>
      </c>
      <c r="M143" s="67">
        <f t="shared" si="63"/>
        <v>2012.85</v>
      </c>
      <c r="N143" s="67">
        <f t="shared" si="66"/>
        <v>326.02499999999998</v>
      </c>
      <c r="O143" s="66">
        <v>8013.71</v>
      </c>
      <c r="P143" s="66">
        <f t="shared" si="64"/>
        <v>9714.1949999999997</v>
      </c>
      <c r="Q143" s="66">
        <f t="shared" si="65"/>
        <v>18635.805</v>
      </c>
    </row>
    <row r="144" spans="2:17" s="3" customFormat="1" x14ac:dyDescent="0.2">
      <c r="B144" s="69" t="s">
        <v>369</v>
      </c>
      <c r="C144" s="68" t="s">
        <v>364</v>
      </c>
      <c r="D144" s="68" t="s">
        <v>368</v>
      </c>
      <c r="E144" s="112" t="s">
        <v>21</v>
      </c>
      <c r="F144" s="68" t="s">
        <v>20</v>
      </c>
      <c r="G144" s="67">
        <v>55000</v>
      </c>
      <c r="H144" s="67">
        <v>2559.6799999999998</v>
      </c>
      <c r="I144" s="67">
        <v>25</v>
      </c>
      <c r="J144" s="67">
        <f t="shared" si="60"/>
        <v>1578.5</v>
      </c>
      <c r="K144" s="66">
        <f t="shared" si="61"/>
        <v>1672</v>
      </c>
      <c r="L144" s="66">
        <f t="shared" si="62"/>
        <v>3899.5000000000005</v>
      </c>
      <c r="M144" s="67">
        <f t="shared" si="63"/>
        <v>3904.9999999999995</v>
      </c>
      <c r="N144" s="67">
        <f t="shared" si="66"/>
        <v>632.5</v>
      </c>
      <c r="O144" s="66">
        <v>14622.86</v>
      </c>
      <c r="P144" s="66">
        <f t="shared" si="64"/>
        <v>20458.04</v>
      </c>
      <c r="Q144" s="66">
        <f t="shared" si="65"/>
        <v>34541.96</v>
      </c>
    </row>
    <row r="145" spans="2:17" s="3" customFormat="1" x14ac:dyDescent="0.2">
      <c r="B145" s="68" t="s">
        <v>367</v>
      </c>
      <c r="C145" s="68" t="s">
        <v>364</v>
      </c>
      <c r="D145" s="68" t="s">
        <v>103</v>
      </c>
      <c r="E145" s="112" t="s">
        <v>21</v>
      </c>
      <c r="F145" s="68" t="s">
        <v>34</v>
      </c>
      <c r="G145" s="67">
        <v>19000</v>
      </c>
      <c r="H145" s="67">
        <v>0</v>
      </c>
      <c r="I145" s="67">
        <v>25</v>
      </c>
      <c r="J145" s="67">
        <f t="shared" si="60"/>
        <v>545.29999999999995</v>
      </c>
      <c r="K145" s="66">
        <f t="shared" si="61"/>
        <v>577.6</v>
      </c>
      <c r="L145" s="66">
        <f t="shared" si="62"/>
        <v>1347.1000000000001</v>
      </c>
      <c r="M145" s="67">
        <f t="shared" si="63"/>
        <v>1348.9999999999998</v>
      </c>
      <c r="N145" s="67">
        <f t="shared" si="66"/>
        <v>218.5</v>
      </c>
      <c r="O145" s="66">
        <v>1000</v>
      </c>
      <c r="P145" s="66">
        <f t="shared" si="64"/>
        <v>2147.9</v>
      </c>
      <c r="Q145" s="66">
        <f t="shared" si="65"/>
        <v>16852.099999999999</v>
      </c>
    </row>
    <row r="146" spans="2:17" s="3" customFormat="1" x14ac:dyDescent="0.2">
      <c r="B146" s="68" t="s">
        <v>366</v>
      </c>
      <c r="C146" s="68" t="s">
        <v>364</v>
      </c>
      <c r="D146" s="68" t="s">
        <v>223</v>
      </c>
      <c r="E146" s="112" t="s">
        <v>21</v>
      </c>
      <c r="F146" s="68" t="s">
        <v>20</v>
      </c>
      <c r="G146" s="67">
        <v>21000</v>
      </c>
      <c r="H146" s="67">
        <v>0</v>
      </c>
      <c r="I146" s="67">
        <v>25</v>
      </c>
      <c r="J146" s="67">
        <f t="shared" si="60"/>
        <v>602.70000000000005</v>
      </c>
      <c r="K146" s="66">
        <f t="shared" si="61"/>
        <v>638.4</v>
      </c>
      <c r="L146" s="66">
        <f t="shared" si="62"/>
        <v>1488.9</v>
      </c>
      <c r="M146" s="67">
        <f t="shared" si="63"/>
        <v>1490.9999999999998</v>
      </c>
      <c r="N146" s="67">
        <f t="shared" si="66"/>
        <v>241.5</v>
      </c>
      <c r="O146" s="66">
        <v>1919.78</v>
      </c>
      <c r="P146" s="66">
        <f t="shared" si="64"/>
        <v>3185.88</v>
      </c>
      <c r="Q146" s="66">
        <f t="shared" si="65"/>
        <v>17814.12</v>
      </c>
    </row>
    <row r="147" spans="2:17" s="3" customFormat="1" x14ac:dyDescent="0.2">
      <c r="B147" s="96" t="s">
        <v>365</v>
      </c>
      <c r="C147" s="86" t="s">
        <v>364</v>
      </c>
      <c r="D147" s="96" t="s">
        <v>223</v>
      </c>
      <c r="E147" s="121" t="s">
        <v>21</v>
      </c>
      <c r="F147" s="96" t="s">
        <v>20</v>
      </c>
      <c r="G147" s="95">
        <v>20000</v>
      </c>
      <c r="H147" s="95">
        <v>0</v>
      </c>
      <c r="I147" s="95">
        <v>25</v>
      </c>
      <c r="J147" s="67">
        <f t="shared" si="60"/>
        <v>574</v>
      </c>
      <c r="K147" s="66">
        <f t="shared" si="61"/>
        <v>608</v>
      </c>
      <c r="L147" s="82">
        <f t="shared" si="62"/>
        <v>1418</v>
      </c>
      <c r="M147" s="81">
        <f t="shared" si="63"/>
        <v>1419.9999999999998</v>
      </c>
      <c r="N147" s="67">
        <f t="shared" si="66"/>
        <v>230</v>
      </c>
      <c r="O147" s="66">
        <v>7245.88</v>
      </c>
      <c r="P147" s="66">
        <f t="shared" si="64"/>
        <v>8452.880000000001</v>
      </c>
      <c r="Q147" s="66">
        <f t="shared" si="65"/>
        <v>11547.119999999999</v>
      </c>
    </row>
    <row r="148" spans="2:17" s="3" customFormat="1" x14ac:dyDescent="0.2">
      <c r="B148" s="93"/>
      <c r="C148" s="94"/>
      <c r="D148" s="93"/>
      <c r="E148" s="122"/>
      <c r="F148" s="93"/>
      <c r="G148" s="92"/>
      <c r="H148" s="92"/>
      <c r="I148" s="92"/>
      <c r="J148" s="67"/>
      <c r="K148" s="66"/>
      <c r="L148" s="75"/>
      <c r="M148" s="74"/>
      <c r="N148" s="67"/>
      <c r="O148" s="66"/>
      <c r="P148" s="66"/>
      <c r="Q148" s="66"/>
    </row>
    <row r="149" spans="2:17" s="3" customFormat="1" x14ac:dyDescent="0.2">
      <c r="B149" s="91" t="s">
        <v>363</v>
      </c>
      <c r="C149" s="91" t="s">
        <v>361</v>
      </c>
      <c r="D149" s="91" t="s">
        <v>327</v>
      </c>
      <c r="E149" s="123" t="s">
        <v>21</v>
      </c>
      <c r="F149" s="91" t="s">
        <v>20</v>
      </c>
      <c r="G149" s="72">
        <v>35000</v>
      </c>
      <c r="H149" s="72">
        <v>0</v>
      </c>
      <c r="I149" s="87">
        <v>25</v>
      </c>
      <c r="J149" s="67">
        <f>IF(G149&lt;=$I$377*$J$377,G149*$F$384,($I$377*$J$377)*$F$384)</f>
        <v>1004.5</v>
      </c>
      <c r="K149" s="66">
        <f>IF(G149&lt;=$I$378*$J$378,G149*$F$385,($I$378*$J$378)*$F$385)</f>
        <v>1064</v>
      </c>
      <c r="L149" s="90">
        <f>G149*7.09%</f>
        <v>2481.5</v>
      </c>
      <c r="M149" s="87">
        <f>G149*7.1%</f>
        <v>2485</v>
      </c>
      <c r="N149" s="67">
        <f>IF(G149&gt;77410,890.22,G149*1.15%)</f>
        <v>402.5</v>
      </c>
      <c r="O149" s="66">
        <v>0</v>
      </c>
      <c r="P149" s="66">
        <f>H149+I149+J149+K149+O149</f>
        <v>2093.5</v>
      </c>
      <c r="Q149" s="66">
        <f>G149-P149</f>
        <v>32906.5</v>
      </c>
    </row>
    <row r="150" spans="2:17" s="3" customFormat="1" x14ac:dyDescent="0.2">
      <c r="B150" s="68" t="s">
        <v>362</v>
      </c>
      <c r="C150" s="68" t="s">
        <v>361</v>
      </c>
      <c r="D150" s="68" t="s">
        <v>327</v>
      </c>
      <c r="E150" s="112" t="s">
        <v>21</v>
      </c>
      <c r="F150" s="68" t="s">
        <v>34</v>
      </c>
      <c r="G150" s="67">
        <v>17000</v>
      </c>
      <c r="H150" s="67">
        <v>0</v>
      </c>
      <c r="I150" s="81">
        <v>25</v>
      </c>
      <c r="J150" s="67">
        <f>IF(G150&lt;=$I$377*$J$377,G150*$F$384,($I$377*$J$377)*$F$384)</f>
        <v>487.9</v>
      </c>
      <c r="K150" s="66">
        <f>IF(G150&lt;=$I$378*$J$378,G150*$F$385,($I$378*$J$378)*$F$385)</f>
        <v>516.79999999999995</v>
      </c>
      <c r="L150" s="82">
        <f>G150*7.09%</f>
        <v>1205.3000000000002</v>
      </c>
      <c r="M150" s="81">
        <f>G150*7.1%</f>
        <v>1207</v>
      </c>
      <c r="N150" s="67">
        <f>IF(G150&gt;77410,890.22,G150*1.15%)</f>
        <v>195.5</v>
      </c>
      <c r="O150" s="66">
        <v>6544.31</v>
      </c>
      <c r="P150" s="66">
        <f>H150+I150+J150+K150+O150</f>
        <v>7574.01</v>
      </c>
      <c r="Q150" s="66">
        <f>G150-P150</f>
        <v>9425.99</v>
      </c>
    </row>
    <row r="151" spans="2:17" s="3" customFormat="1" x14ac:dyDescent="0.2">
      <c r="B151" s="78"/>
      <c r="C151" s="78"/>
      <c r="D151" s="78"/>
      <c r="E151" s="113"/>
      <c r="F151" s="78"/>
      <c r="G151" s="77"/>
      <c r="H151" s="76"/>
      <c r="I151" s="74"/>
      <c r="J151" s="67"/>
      <c r="K151" s="66"/>
      <c r="L151" s="75"/>
      <c r="M151" s="74"/>
      <c r="N151" s="67"/>
      <c r="O151" s="66"/>
      <c r="P151" s="66"/>
      <c r="Q151" s="66"/>
    </row>
    <row r="152" spans="2:17" s="3" customFormat="1" x14ac:dyDescent="0.2">
      <c r="B152" s="68" t="s">
        <v>360</v>
      </c>
      <c r="C152" s="68" t="s">
        <v>351</v>
      </c>
      <c r="D152" s="68" t="s">
        <v>359</v>
      </c>
      <c r="E152" s="112" t="s">
        <v>21</v>
      </c>
      <c r="F152" s="68" t="s">
        <v>34</v>
      </c>
      <c r="G152" s="67">
        <v>100000</v>
      </c>
      <c r="H152" s="67">
        <v>11145.55</v>
      </c>
      <c r="I152" s="72">
        <v>25</v>
      </c>
      <c r="J152" s="67">
        <f t="shared" ref="J152:J160" si="67">IF(G152&lt;=$I$377*$J$377,G152*$F$384,($I$377*$J$377)*$F$384)</f>
        <v>2870</v>
      </c>
      <c r="K152" s="66">
        <f t="shared" ref="K152:K160" si="68">IF(G152&lt;=$I$378*$J$378,G152*$F$385,($I$378*$J$378)*$F$385)</f>
        <v>3040</v>
      </c>
      <c r="L152" s="73">
        <f t="shared" ref="L152:L160" si="69">G152*7.09%</f>
        <v>7090.0000000000009</v>
      </c>
      <c r="M152" s="72">
        <f t="shared" ref="M152:M160" si="70">G152*7.1%</f>
        <v>7099.9999999999991</v>
      </c>
      <c r="N152" s="67">
        <v>997.04</v>
      </c>
      <c r="O152" s="66">
        <v>22577.66</v>
      </c>
      <c r="P152" s="66">
        <f t="shared" ref="P152:P160" si="71">H152+I152+J152+K152+O152</f>
        <v>39658.21</v>
      </c>
      <c r="Q152" s="66">
        <f t="shared" ref="Q152:Q160" si="72">G152-P152</f>
        <v>60341.79</v>
      </c>
    </row>
    <row r="153" spans="2:17" s="3" customFormat="1" x14ac:dyDescent="0.2">
      <c r="B153" s="69" t="s">
        <v>358</v>
      </c>
      <c r="C153" s="68" t="s">
        <v>351</v>
      </c>
      <c r="D153" s="89" t="s">
        <v>357</v>
      </c>
      <c r="E153" s="112" t="s">
        <v>21</v>
      </c>
      <c r="F153" s="68" t="s">
        <v>34</v>
      </c>
      <c r="G153" s="67">
        <v>45000</v>
      </c>
      <c r="H153" s="67">
        <v>1148.33</v>
      </c>
      <c r="I153" s="72">
        <v>25</v>
      </c>
      <c r="J153" s="67">
        <f t="shared" si="67"/>
        <v>1291.5</v>
      </c>
      <c r="K153" s="66">
        <f t="shared" si="68"/>
        <v>1368</v>
      </c>
      <c r="L153" s="73">
        <f t="shared" si="69"/>
        <v>3190.5</v>
      </c>
      <c r="M153" s="72">
        <f t="shared" si="70"/>
        <v>3194.9999999999995</v>
      </c>
      <c r="N153" s="67">
        <f t="shared" ref="N153:N160" si="73">IF(G153&gt;77410,890.22,G153*1.15%)</f>
        <v>517.5</v>
      </c>
      <c r="O153" s="66">
        <v>1500</v>
      </c>
      <c r="P153" s="66">
        <f t="shared" si="71"/>
        <v>5332.83</v>
      </c>
      <c r="Q153" s="66">
        <f t="shared" si="72"/>
        <v>39667.17</v>
      </c>
    </row>
    <row r="154" spans="2:17" s="3" customFormat="1" x14ac:dyDescent="0.2">
      <c r="B154" s="68" t="s">
        <v>356</v>
      </c>
      <c r="C154" s="68" t="s">
        <v>351</v>
      </c>
      <c r="D154" s="68" t="s">
        <v>206</v>
      </c>
      <c r="E154" s="112" t="s">
        <v>21</v>
      </c>
      <c r="F154" s="68" t="s">
        <v>34</v>
      </c>
      <c r="G154" s="67">
        <v>28000</v>
      </c>
      <c r="H154" s="67">
        <v>0</v>
      </c>
      <c r="I154" s="67">
        <v>25</v>
      </c>
      <c r="J154" s="67">
        <f t="shared" si="67"/>
        <v>803.6</v>
      </c>
      <c r="K154" s="66">
        <f t="shared" si="68"/>
        <v>851.2</v>
      </c>
      <c r="L154" s="66">
        <f t="shared" si="69"/>
        <v>1985.2</v>
      </c>
      <c r="M154" s="67">
        <f t="shared" si="70"/>
        <v>1987.9999999999998</v>
      </c>
      <c r="N154" s="67">
        <f t="shared" si="73"/>
        <v>322</v>
      </c>
      <c r="O154" s="66">
        <v>1100</v>
      </c>
      <c r="P154" s="66">
        <f t="shared" si="71"/>
        <v>2779.8</v>
      </c>
      <c r="Q154" s="66">
        <f t="shared" si="72"/>
        <v>25220.2</v>
      </c>
    </row>
    <row r="155" spans="2:17" s="3" customFormat="1" x14ac:dyDescent="0.2">
      <c r="B155" s="69" t="s">
        <v>355</v>
      </c>
      <c r="C155" s="68" t="s">
        <v>351</v>
      </c>
      <c r="D155" s="68" t="s">
        <v>354</v>
      </c>
      <c r="E155" s="112" t="s">
        <v>21</v>
      </c>
      <c r="F155" s="68" t="s">
        <v>34</v>
      </c>
      <c r="G155" s="67">
        <v>30000</v>
      </c>
      <c r="H155" s="67">
        <v>0</v>
      </c>
      <c r="I155" s="67">
        <v>25</v>
      </c>
      <c r="J155" s="67">
        <f t="shared" si="67"/>
        <v>861</v>
      </c>
      <c r="K155" s="66">
        <f t="shared" si="68"/>
        <v>912</v>
      </c>
      <c r="L155" s="66">
        <f t="shared" si="69"/>
        <v>2127</v>
      </c>
      <c r="M155" s="67">
        <f t="shared" si="70"/>
        <v>2130</v>
      </c>
      <c r="N155" s="67">
        <f t="shared" si="73"/>
        <v>345</v>
      </c>
      <c r="O155" s="66">
        <v>9088.6200000000008</v>
      </c>
      <c r="P155" s="66">
        <f t="shared" si="71"/>
        <v>10886.62</v>
      </c>
      <c r="Q155" s="66">
        <f t="shared" si="72"/>
        <v>19113.379999999997</v>
      </c>
    </row>
    <row r="156" spans="2:17" s="3" customFormat="1" x14ac:dyDescent="0.2">
      <c r="B156" s="69" t="s">
        <v>571</v>
      </c>
      <c r="C156" s="68" t="s">
        <v>351</v>
      </c>
      <c r="D156" s="68" t="s">
        <v>103</v>
      </c>
      <c r="E156" s="112" t="s">
        <v>21</v>
      </c>
      <c r="F156" s="68" t="s">
        <v>34</v>
      </c>
      <c r="G156" s="67">
        <v>25000</v>
      </c>
      <c r="H156" s="67">
        <v>0</v>
      </c>
      <c r="I156" s="67">
        <v>25</v>
      </c>
      <c r="J156" s="67">
        <f t="shared" si="67"/>
        <v>717.5</v>
      </c>
      <c r="K156" s="66">
        <f t="shared" si="68"/>
        <v>760</v>
      </c>
      <c r="L156" s="66">
        <f t="shared" si="69"/>
        <v>1772.5000000000002</v>
      </c>
      <c r="M156" s="67">
        <f t="shared" si="70"/>
        <v>1774.9999999999998</v>
      </c>
      <c r="N156" s="67">
        <f t="shared" si="73"/>
        <v>287.5</v>
      </c>
      <c r="O156" s="66">
        <v>5600</v>
      </c>
      <c r="P156" s="66">
        <f t="shared" si="71"/>
        <v>7102.5</v>
      </c>
      <c r="Q156" s="66">
        <f t="shared" si="72"/>
        <v>17897.5</v>
      </c>
    </row>
    <row r="157" spans="2:17" s="3" customFormat="1" x14ac:dyDescent="0.2">
      <c r="B157" s="69" t="s">
        <v>575</v>
      </c>
      <c r="C157" s="68" t="s">
        <v>351</v>
      </c>
      <c r="D157" s="70" t="s">
        <v>223</v>
      </c>
      <c r="E157" s="119" t="s">
        <v>21</v>
      </c>
      <c r="F157" s="68" t="s">
        <v>20</v>
      </c>
      <c r="G157" s="67">
        <v>20000</v>
      </c>
      <c r="H157" s="67">
        <v>0</v>
      </c>
      <c r="I157" s="67">
        <v>25</v>
      </c>
      <c r="J157" s="67">
        <f t="shared" si="67"/>
        <v>574</v>
      </c>
      <c r="K157" s="66">
        <f t="shared" si="68"/>
        <v>608</v>
      </c>
      <c r="L157" s="66">
        <f t="shared" si="69"/>
        <v>1418</v>
      </c>
      <c r="M157" s="67">
        <f t="shared" si="70"/>
        <v>1419.9999999999998</v>
      </c>
      <c r="N157" s="67">
        <f t="shared" si="73"/>
        <v>230</v>
      </c>
      <c r="O157" s="66">
        <v>2600</v>
      </c>
      <c r="P157" s="66">
        <f t="shared" si="71"/>
        <v>3807</v>
      </c>
      <c r="Q157" s="66">
        <f t="shared" si="72"/>
        <v>16193</v>
      </c>
    </row>
    <row r="158" spans="2:17" s="3" customFormat="1" x14ac:dyDescent="0.2">
      <c r="B158" s="70" t="s">
        <v>353</v>
      </c>
      <c r="C158" s="68" t="s">
        <v>351</v>
      </c>
      <c r="D158" s="70" t="s">
        <v>223</v>
      </c>
      <c r="E158" s="119" t="s">
        <v>21</v>
      </c>
      <c r="F158" s="70" t="s">
        <v>34</v>
      </c>
      <c r="G158" s="71">
        <v>22000</v>
      </c>
      <c r="H158" s="71">
        <v>0</v>
      </c>
      <c r="I158" s="71">
        <v>25</v>
      </c>
      <c r="J158" s="67">
        <f t="shared" si="67"/>
        <v>631.4</v>
      </c>
      <c r="K158" s="66">
        <f t="shared" si="68"/>
        <v>668.8</v>
      </c>
      <c r="L158" s="66">
        <f t="shared" si="69"/>
        <v>1559.8000000000002</v>
      </c>
      <c r="M158" s="67">
        <f t="shared" si="70"/>
        <v>1561.9999999999998</v>
      </c>
      <c r="N158" s="67">
        <f t="shared" si="73"/>
        <v>253</v>
      </c>
      <c r="O158" s="66">
        <v>4372.5</v>
      </c>
      <c r="P158" s="66">
        <f t="shared" si="71"/>
        <v>5697.7</v>
      </c>
      <c r="Q158" s="66">
        <f t="shared" si="72"/>
        <v>16302.3</v>
      </c>
    </row>
    <row r="159" spans="2:17" s="3" customFormat="1" x14ac:dyDescent="0.2">
      <c r="B159" s="68" t="s">
        <v>352</v>
      </c>
      <c r="C159" s="68" t="s">
        <v>351</v>
      </c>
      <c r="D159" s="68" t="s">
        <v>103</v>
      </c>
      <c r="E159" s="112" t="s">
        <v>21</v>
      </c>
      <c r="F159" s="68" t="s">
        <v>34</v>
      </c>
      <c r="G159" s="67">
        <v>18000</v>
      </c>
      <c r="H159" s="67">
        <v>0</v>
      </c>
      <c r="I159" s="81">
        <v>25</v>
      </c>
      <c r="J159" s="67">
        <f t="shared" si="67"/>
        <v>516.6</v>
      </c>
      <c r="K159" s="66">
        <f t="shared" si="68"/>
        <v>547.20000000000005</v>
      </c>
      <c r="L159" s="82">
        <f t="shared" si="69"/>
        <v>1276.2</v>
      </c>
      <c r="M159" s="81">
        <f t="shared" si="70"/>
        <v>1277.9999999999998</v>
      </c>
      <c r="N159" s="67">
        <f t="shared" si="73"/>
        <v>207</v>
      </c>
      <c r="O159" s="66">
        <v>3588.03</v>
      </c>
      <c r="P159" s="66">
        <f t="shared" si="71"/>
        <v>4676.83</v>
      </c>
      <c r="Q159" s="66">
        <f t="shared" si="72"/>
        <v>13323.17</v>
      </c>
    </row>
    <row r="160" spans="2:17" s="3" customFormat="1" x14ac:dyDescent="0.2">
      <c r="B160" s="68" t="s">
        <v>350</v>
      </c>
      <c r="C160" s="68" t="s">
        <v>349</v>
      </c>
      <c r="D160" s="68" t="s">
        <v>348</v>
      </c>
      <c r="E160" s="112" t="s">
        <v>21</v>
      </c>
      <c r="F160" s="68" t="s">
        <v>34</v>
      </c>
      <c r="G160" s="67">
        <v>24860.22</v>
      </c>
      <c r="H160" s="67">
        <v>0</v>
      </c>
      <c r="I160" s="81">
        <v>25</v>
      </c>
      <c r="J160" s="67">
        <f t="shared" si="67"/>
        <v>713.48831400000006</v>
      </c>
      <c r="K160" s="66">
        <f t="shared" si="68"/>
        <v>755.75068800000008</v>
      </c>
      <c r="L160" s="82">
        <f t="shared" si="69"/>
        <v>1762.5895980000003</v>
      </c>
      <c r="M160" s="81">
        <f t="shared" si="70"/>
        <v>1765.0756199999998</v>
      </c>
      <c r="N160" s="67">
        <f t="shared" si="73"/>
        <v>285.89253000000002</v>
      </c>
      <c r="O160" s="66">
        <v>1100</v>
      </c>
      <c r="P160" s="66">
        <f t="shared" si="71"/>
        <v>2594.2390020000003</v>
      </c>
      <c r="Q160" s="66">
        <f t="shared" si="72"/>
        <v>22265.980997999999</v>
      </c>
    </row>
    <row r="161" spans="2:17" s="3" customFormat="1" x14ac:dyDescent="0.2">
      <c r="B161" s="78"/>
      <c r="C161" s="78"/>
      <c r="D161" s="78"/>
      <c r="E161" s="113"/>
      <c r="F161" s="78"/>
      <c r="G161" s="77"/>
      <c r="H161" s="76"/>
      <c r="I161" s="74"/>
      <c r="J161" s="67"/>
      <c r="K161" s="66"/>
      <c r="L161" s="75"/>
      <c r="M161" s="74"/>
      <c r="N161" s="67"/>
      <c r="O161" s="66"/>
      <c r="P161" s="66"/>
      <c r="Q161" s="66"/>
    </row>
    <row r="162" spans="2:17" s="3" customFormat="1" x14ac:dyDescent="0.2">
      <c r="B162" s="69" t="s">
        <v>347</v>
      </c>
      <c r="C162" s="68" t="s">
        <v>343</v>
      </c>
      <c r="D162" s="68" t="s">
        <v>346</v>
      </c>
      <c r="E162" s="112" t="s">
        <v>21</v>
      </c>
      <c r="F162" s="68" t="s">
        <v>34</v>
      </c>
      <c r="G162" s="67">
        <v>90000</v>
      </c>
      <c r="H162" s="67">
        <v>9273.24</v>
      </c>
      <c r="I162" s="72">
        <v>25</v>
      </c>
      <c r="J162" s="67">
        <f>IF(G162&lt;=$I$377*$J$377,G162*$F$384,($I$377*$J$377)*$F$384)</f>
        <v>2583</v>
      </c>
      <c r="K162" s="66">
        <f>IF(G162&lt;=$I$378*$J$378,G162*$F$385,($I$378*$J$378)*$F$385)</f>
        <v>2736</v>
      </c>
      <c r="L162" s="73">
        <f>G162*7.09%</f>
        <v>6381</v>
      </c>
      <c r="M162" s="72">
        <f>G162*7.1%</f>
        <v>6389.9999999999991</v>
      </c>
      <c r="N162" s="67">
        <v>997.04</v>
      </c>
      <c r="O162" s="66">
        <v>39466.519999999997</v>
      </c>
      <c r="P162" s="66">
        <f>H162+I162+J162+K162+O162</f>
        <v>54083.759999999995</v>
      </c>
      <c r="Q162" s="66">
        <f>G162-P162</f>
        <v>35916.240000000005</v>
      </c>
    </row>
    <row r="163" spans="2:17" s="3" customFormat="1" x14ac:dyDescent="0.2">
      <c r="B163" s="68" t="s">
        <v>345</v>
      </c>
      <c r="C163" s="68" t="s">
        <v>343</v>
      </c>
      <c r="D163" s="68" t="s">
        <v>226</v>
      </c>
      <c r="E163" s="112" t="s">
        <v>21</v>
      </c>
      <c r="F163" s="68" t="s">
        <v>34</v>
      </c>
      <c r="G163" s="67">
        <v>23000</v>
      </c>
      <c r="H163" s="67">
        <v>0</v>
      </c>
      <c r="I163" s="67">
        <v>25</v>
      </c>
      <c r="J163" s="67">
        <f>IF(G163&lt;=$I$377*$J$377,G163*$F$384,($I$377*$J$377)*$F$384)</f>
        <v>660.1</v>
      </c>
      <c r="K163" s="66">
        <f>IF(G163&lt;=$I$378*$J$378,G163*$F$385,($I$378*$J$378)*$F$385)</f>
        <v>699.2</v>
      </c>
      <c r="L163" s="66">
        <f>G163*7.09%</f>
        <v>1630.7</v>
      </c>
      <c r="M163" s="67">
        <f>G163*7.1%</f>
        <v>1632.9999999999998</v>
      </c>
      <c r="N163" s="67">
        <f>IF(G163&gt;77410,890.22,G163*1.15%)</f>
        <v>264.5</v>
      </c>
      <c r="O163" s="66">
        <v>4253.03</v>
      </c>
      <c r="P163" s="66">
        <f>H163+I163+J163+K163+O163</f>
        <v>5637.33</v>
      </c>
      <c r="Q163" s="66">
        <f>G163-P163</f>
        <v>17362.669999999998</v>
      </c>
    </row>
    <row r="164" spans="2:17" s="3" customFormat="1" x14ac:dyDescent="0.2">
      <c r="B164" s="68" t="s">
        <v>344</v>
      </c>
      <c r="C164" s="68" t="s">
        <v>343</v>
      </c>
      <c r="D164" s="68" t="s">
        <v>223</v>
      </c>
      <c r="E164" s="112" t="s">
        <v>21</v>
      </c>
      <c r="F164" s="68" t="s">
        <v>20</v>
      </c>
      <c r="G164" s="67">
        <v>23000</v>
      </c>
      <c r="H164" s="67">
        <v>0</v>
      </c>
      <c r="I164" s="81">
        <v>25</v>
      </c>
      <c r="J164" s="67">
        <f>IF(G164&lt;=$I$377*$J$377,G164*$F$384,($I$377*$J$377)*$F$384)</f>
        <v>660.1</v>
      </c>
      <c r="K164" s="66">
        <f>IF(G164&lt;=$I$378*$J$378,G164*$F$385,($I$378*$J$378)*$F$385)</f>
        <v>699.2</v>
      </c>
      <c r="L164" s="82">
        <f>G164*7.09%</f>
        <v>1630.7</v>
      </c>
      <c r="M164" s="81">
        <f>G164*7.1%</f>
        <v>1632.9999999999998</v>
      </c>
      <c r="N164" s="67">
        <f>IF(G164&gt;77410,890.22,G164*1.15%)</f>
        <v>264.5</v>
      </c>
      <c r="O164" s="66">
        <v>2000</v>
      </c>
      <c r="P164" s="66">
        <f>H164+I164+J164+K164+O164</f>
        <v>3384.3</v>
      </c>
      <c r="Q164" s="66">
        <f>G164-P164</f>
        <v>19615.7</v>
      </c>
    </row>
    <row r="165" spans="2:17" s="3" customFormat="1" x14ac:dyDescent="0.2">
      <c r="B165" s="78"/>
      <c r="C165" s="78"/>
      <c r="D165" s="78"/>
      <c r="E165" s="113"/>
      <c r="F165" s="78"/>
      <c r="G165" s="77"/>
      <c r="H165" s="76"/>
      <c r="I165" s="74"/>
      <c r="J165" s="67"/>
      <c r="K165" s="66"/>
      <c r="L165" s="75"/>
      <c r="M165" s="74"/>
      <c r="N165" s="67"/>
      <c r="O165" s="66"/>
      <c r="P165" s="66"/>
      <c r="Q165" s="66"/>
    </row>
    <row r="166" spans="2:17" s="3" customFormat="1" x14ac:dyDescent="0.2">
      <c r="B166" s="83" t="s">
        <v>342</v>
      </c>
      <c r="C166" s="68" t="s">
        <v>338</v>
      </c>
      <c r="D166" s="68" t="s">
        <v>341</v>
      </c>
      <c r="E166" s="112" t="s">
        <v>21</v>
      </c>
      <c r="F166" s="68" t="s">
        <v>34</v>
      </c>
      <c r="G166" s="67">
        <v>45000</v>
      </c>
      <c r="H166" s="67">
        <v>1148.33</v>
      </c>
      <c r="I166" s="72">
        <v>25</v>
      </c>
      <c r="J166" s="67">
        <f>IF(G166&lt;=$I$377*$J$377,G166*$F$384,($I$377*$J$377)*$F$384)</f>
        <v>1291.5</v>
      </c>
      <c r="K166" s="66">
        <f>IF(G166&lt;=$I$378*$J$378,G166*$F$385,($I$378*$J$378)*$F$385)</f>
        <v>1368</v>
      </c>
      <c r="L166" s="73">
        <f>G166*7.09%</f>
        <v>3190.5</v>
      </c>
      <c r="M166" s="72">
        <f>G166*7.1%</f>
        <v>3194.9999999999995</v>
      </c>
      <c r="N166" s="67">
        <f>IF(G166&gt;77410,890.22,G166*1.15%)</f>
        <v>517.5</v>
      </c>
      <c r="O166" s="66">
        <v>22537.91</v>
      </c>
      <c r="P166" s="66">
        <f>H166+I166+J166+K166+O166</f>
        <v>26370.739999999998</v>
      </c>
      <c r="Q166" s="66">
        <f>G166-P166</f>
        <v>18629.260000000002</v>
      </c>
    </row>
    <row r="167" spans="2:17" s="63" customFormat="1" x14ac:dyDescent="0.2">
      <c r="B167" s="69" t="s">
        <v>340</v>
      </c>
      <c r="C167" s="68" t="s">
        <v>338</v>
      </c>
      <c r="D167" s="68" t="s">
        <v>22</v>
      </c>
      <c r="E167" s="112" t="s">
        <v>21</v>
      </c>
      <c r="F167" s="68" t="s">
        <v>20</v>
      </c>
      <c r="G167" s="67">
        <v>50000</v>
      </c>
      <c r="H167" s="67">
        <v>1854</v>
      </c>
      <c r="I167" s="67">
        <v>25</v>
      </c>
      <c r="J167" s="67">
        <f>IF(G167&lt;=$I$377*$J$377,G167*$F$384,($I$377*$J$377)*$F$384)</f>
        <v>1435</v>
      </c>
      <c r="K167" s="66">
        <f>IF(G167&lt;=$I$378*$J$378,G167*$F$385,($I$378*$J$378)*$F$385)</f>
        <v>1520</v>
      </c>
      <c r="L167" s="66">
        <f>G167*7.09%</f>
        <v>3545.0000000000005</v>
      </c>
      <c r="M167" s="67">
        <f>G167*7.1%</f>
        <v>3549.9999999999995</v>
      </c>
      <c r="N167" s="67">
        <f>IF(G167&gt;77410,890.22,G167*1.15%)</f>
        <v>575</v>
      </c>
      <c r="O167" s="66">
        <v>100</v>
      </c>
      <c r="P167" s="66">
        <f>H167+I167+J167+K167+O167</f>
        <v>4934</v>
      </c>
      <c r="Q167" s="66">
        <f>G167-P167</f>
        <v>45066</v>
      </c>
    </row>
    <row r="168" spans="2:17" s="3" customFormat="1" x14ac:dyDescent="0.2">
      <c r="B168" s="68" t="s">
        <v>339</v>
      </c>
      <c r="C168" s="68" t="s">
        <v>338</v>
      </c>
      <c r="D168" s="68" t="s">
        <v>22</v>
      </c>
      <c r="E168" s="112" t="s">
        <v>21</v>
      </c>
      <c r="F168" s="68" t="s">
        <v>20</v>
      </c>
      <c r="G168" s="67">
        <v>30000</v>
      </c>
      <c r="H168" s="67">
        <v>0</v>
      </c>
      <c r="I168" s="81">
        <v>25</v>
      </c>
      <c r="J168" s="67">
        <f>IF(G168&lt;=$I$377*$J$377,G168*$F$384,($I$377*$J$377)*$F$384)</f>
        <v>861</v>
      </c>
      <c r="K168" s="66">
        <f>IF(G168&lt;=$I$378*$J$378,G168*$F$385,($I$378*$J$378)*$F$385)</f>
        <v>912</v>
      </c>
      <c r="L168" s="82">
        <f>G168*7.09%</f>
        <v>2127</v>
      </c>
      <c r="M168" s="81">
        <f>G168*7.1%</f>
        <v>2130</v>
      </c>
      <c r="N168" s="67">
        <f>IF(G168&gt;77410,890.22,G168*1.15%)</f>
        <v>345</v>
      </c>
      <c r="O168" s="66">
        <v>16912.5</v>
      </c>
      <c r="P168" s="66">
        <f>H168+I168+J168+K168+O168</f>
        <v>18710.5</v>
      </c>
      <c r="Q168" s="66">
        <f>G168-P168</f>
        <v>11289.5</v>
      </c>
    </row>
    <row r="169" spans="2:17" s="3" customFormat="1" x14ac:dyDescent="0.2">
      <c r="B169" s="78"/>
      <c r="C169" s="78"/>
      <c r="D169" s="78"/>
      <c r="E169" s="113"/>
      <c r="F169" s="78"/>
      <c r="G169" s="77"/>
      <c r="H169" s="76"/>
      <c r="I169" s="74"/>
      <c r="J169" s="67"/>
      <c r="K169" s="66"/>
      <c r="L169" s="75"/>
      <c r="M169" s="74"/>
      <c r="N169" s="67"/>
      <c r="O169" s="66"/>
      <c r="P169" s="66"/>
      <c r="Q169" s="66"/>
    </row>
    <row r="170" spans="2:17" s="3" customFormat="1" x14ac:dyDescent="0.2">
      <c r="B170" s="69" t="s">
        <v>337</v>
      </c>
      <c r="C170" s="68" t="s">
        <v>332</v>
      </c>
      <c r="D170" s="68" t="s">
        <v>336</v>
      </c>
      <c r="E170" s="112" t="s">
        <v>21</v>
      </c>
      <c r="F170" s="68" t="s">
        <v>34</v>
      </c>
      <c r="G170" s="67">
        <v>55000</v>
      </c>
      <c r="H170" s="67">
        <v>2559.6799999999998</v>
      </c>
      <c r="I170" s="72">
        <v>25</v>
      </c>
      <c r="J170" s="67">
        <f>IF(G170&lt;=$I$377*$J$377,G170*$F$384,($I$377*$J$377)*$F$384)</f>
        <v>1578.5</v>
      </c>
      <c r="K170" s="66">
        <f>IF(G170&lt;=$I$378*$J$378,G170*$F$385,($I$378*$J$378)*$F$385)</f>
        <v>1672</v>
      </c>
      <c r="L170" s="73">
        <f>G170*7.09%</f>
        <v>3899.5000000000005</v>
      </c>
      <c r="M170" s="72">
        <f>G170*7.1%</f>
        <v>3904.9999999999995</v>
      </c>
      <c r="N170" s="67">
        <f>IF(G170&gt;77410,890.22,G170*1.15%)</f>
        <v>632.5</v>
      </c>
      <c r="O170" s="66">
        <v>21064.77</v>
      </c>
      <c r="P170" s="66">
        <f>H170+I170+J170+K170+O170</f>
        <v>26899.95</v>
      </c>
      <c r="Q170" s="66">
        <f>G170-P170</f>
        <v>28100.05</v>
      </c>
    </row>
    <row r="171" spans="2:17" s="3" customFormat="1" x14ac:dyDescent="0.2">
      <c r="B171" s="69" t="s">
        <v>335</v>
      </c>
      <c r="C171" s="68" t="s">
        <v>332</v>
      </c>
      <c r="D171" s="68" t="s">
        <v>308</v>
      </c>
      <c r="E171" s="112" t="s">
        <v>21</v>
      </c>
      <c r="F171" s="68" t="s">
        <v>34</v>
      </c>
      <c r="G171" s="67">
        <v>18000</v>
      </c>
      <c r="H171" s="67">
        <v>0</v>
      </c>
      <c r="I171" s="67">
        <v>25</v>
      </c>
      <c r="J171" s="67">
        <f>IF(G171&lt;=$I$377*$J$377,G171*$F$384,($I$377*$J$377)*$F$384)</f>
        <v>516.6</v>
      </c>
      <c r="K171" s="66">
        <f>IF(G171&lt;=$I$378*$J$378,G171*$F$385,($I$378*$J$378)*$F$385)</f>
        <v>547.20000000000005</v>
      </c>
      <c r="L171" s="66">
        <f>G171*7.09%</f>
        <v>1276.2</v>
      </c>
      <c r="M171" s="67">
        <f>G171*7.1%</f>
        <v>1277.9999999999998</v>
      </c>
      <c r="N171" s="67">
        <f>IF(G171&gt;77410,890.22,G171*1.15%)</f>
        <v>207</v>
      </c>
      <c r="O171" s="66">
        <v>8461.34</v>
      </c>
      <c r="P171" s="66">
        <f>H171+I171+J171+K171+O171</f>
        <v>9550.14</v>
      </c>
      <c r="Q171" s="66">
        <f>G171-P171</f>
        <v>8449.86</v>
      </c>
    </row>
    <row r="172" spans="2:17" s="3" customFormat="1" x14ac:dyDescent="0.2">
      <c r="B172" s="68" t="s">
        <v>334</v>
      </c>
      <c r="C172" s="68" t="s">
        <v>332</v>
      </c>
      <c r="D172" s="68" t="s">
        <v>103</v>
      </c>
      <c r="E172" s="112" t="s">
        <v>21</v>
      </c>
      <c r="F172" s="68" t="s">
        <v>34</v>
      </c>
      <c r="G172" s="67">
        <v>23000</v>
      </c>
      <c r="H172" s="67">
        <v>0</v>
      </c>
      <c r="I172" s="67">
        <v>25</v>
      </c>
      <c r="J172" s="67">
        <f>IF(G172&lt;=$I$377*$J$377,G172*$F$384,($I$377*$J$377)*$F$384)</f>
        <v>660.1</v>
      </c>
      <c r="K172" s="66">
        <f>IF(G172&lt;=$I$378*$J$378,G172*$F$385,($I$378*$J$378)*$F$385)</f>
        <v>699.2</v>
      </c>
      <c r="L172" s="66">
        <f>G172*7.09%</f>
        <v>1630.7</v>
      </c>
      <c r="M172" s="67">
        <f>G172*7.1%</f>
        <v>1632.9999999999998</v>
      </c>
      <c r="N172" s="67">
        <f>IF(G172&gt;77410,890.22,G172*1.15%)</f>
        <v>264.5</v>
      </c>
      <c r="O172" s="66">
        <v>9588.6200000000008</v>
      </c>
      <c r="P172" s="66">
        <f>H172+I172+J172+K172+O172</f>
        <v>10972.920000000002</v>
      </c>
      <c r="Q172" s="66">
        <f>G172-P172</f>
        <v>12027.079999999998</v>
      </c>
    </row>
    <row r="173" spans="2:17" s="3" customFormat="1" x14ac:dyDescent="0.2">
      <c r="B173" s="69" t="s">
        <v>333</v>
      </c>
      <c r="C173" s="68" t="s">
        <v>332</v>
      </c>
      <c r="D173" s="68" t="s">
        <v>331</v>
      </c>
      <c r="E173" s="112" t="s">
        <v>21</v>
      </c>
      <c r="F173" s="68" t="s">
        <v>20</v>
      </c>
      <c r="G173" s="67">
        <v>65000</v>
      </c>
      <c r="H173" s="67">
        <v>4427.55</v>
      </c>
      <c r="I173" s="81">
        <v>25</v>
      </c>
      <c r="J173" s="67">
        <f>IF(G173&lt;=$I$377*$J$377,G173*$F$384,($I$377*$J$377)*$F$384)</f>
        <v>1865.5</v>
      </c>
      <c r="K173" s="66">
        <f>IF(G173&lt;=$I$378*$J$378,G173*$F$385,($I$378*$J$378)*$F$385)</f>
        <v>1976</v>
      </c>
      <c r="L173" s="82">
        <f>G173*7.09%</f>
        <v>4608.5</v>
      </c>
      <c r="M173" s="81">
        <f>G173*7.1%</f>
        <v>4615</v>
      </c>
      <c r="N173" s="67">
        <f>IF(G173&gt;77410,890.22,G173*1.15%)</f>
        <v>747.5</v>
      </c>
      <c r="O173" s="66">
        <v>13930.48</v>
      </c>
      <c r="P173" s="66">
        <f>H173+I173+J173+K173+O173</f>
        <v>22224.53</v>
      </c>
      <c r="Q173" s="66">
        <f>G173-P173</f>
        <v>42775.47</v>
      </c>
    </row>
    <row r="174" spans="2:17" s="3" customFormat="1" x14ac:dyDescent="0.2">
      <c r="B174" s="78"/>
      <c r="C174" s="78"/>
      <c r="D174" s="78"/>
      <c r="E174" s="113"/>
      <c r="F174" s="78"/>
      <c r="G174" s="77"/>
      <c r="H174" s="76"/>
      <c r="I174" s="74"/>
      <c r="J174" s="67"/>
      <c r="K174" s="66"/>
      <c r="L174" s="75"/>
      <c r="M174" s="74"/>
      <c r="N174" s="67"/>
      <c r="O174" s="66"/>
      <c r="P174" s="66"/>
      <c r="Q174" s="66"/>
    </row>
    <row r="175" spans="2:17" s="3" customFormat="1" x14ac:dyDescent="0.2">
      <c r="B175" s="68" t="s">
        <v>330</v>
      </c>
      <c r="C175" s="68" t="s">
        <v>324</v>
      </c>
      <c r="D175" s="68" t="s">
        <v>329</v>
      </c>
      <c r="E175" s="112" t="s">
        <v>21</v>
      </c>
      <c r="F175" s="68" t="s">
        <v>34</v>
      </c>
      <c r="G175" s="67">
        <v>45000</v>
      </c>
      <c r="H175" s="67">
        <v>1148.33</v>
      </c>
      <c r="I175" s="72">
        <v>25</v>
      </c>
      <c r="J175" s="67">
        <f>IF(G175&lt;=$I$377*$J$377,G175*$F$384,($I$377*$J$377)*$F$384)</f>
        <v>1291.5</v>
      </c>
      <c r="K175" s="66">
        <f>IF(G175&lt;=$I$378*$J$378,G175*$F$385,($I$378*$J$378)*$F$385)</f>
        <v>1368</v>
      </c>
      <c r="L175" s="73">
        <f>G175*7.09%</f>
        <v>3190.5</v>
      </c>
      <c r="M175" s="72">
        <f>G175*7.1%</f>
        <v>3194.9999999999995</v>
      </c>
      <c r="N175" s="67">
        <f>IF(G175&gt;77410,890.22,G175*1.15%)</f>
        <v>517.5</v>
      </c>
      <c r="O175" s="66">
        <v>5700</v>
      </c>
      <c r="P175" s="66">
        <f>H175+I175+J175+K175+O175</f>
        <v>9532.83</v>
      </c>
      <c r="Q175" s="66">
        <f>G175-P175</f>
        <v>35467.17</v>
      </c>
    </row>
    <row r="176" spans="2:17" s="3" customFormat="1" x14ac:dyDescent="0.2">
      <c r="B176" s="68" t="s">
        <v>328</v>
      </c>
      <c r="C176" s="68" t="s">
        <v>324</v>
      </c>
      <c r="D176" s="68" t="s">
        <v>327</v>
      </c>
      <c r="E176" s="112" t="s">
        <v>21</v>
      </c>
      <c r="F176" s="68" t="s">
        <v>34</v>
      </c>
      <c r="G176" s="67">
        <v>20000</v>
      </c>
      <c r="H176" s="67">
        <v>0</v>
      </c>
      <c r="I176" s="67">
        <v>25</v>
      </c>
      <c r="J176" s="67">
        <f>IF(G176&lt;=$I$377*$J$377,G176*$F$384,($I$377*$J$377)*$F$384)</f>
        <v>574</v>
      </c>
      <c r="K176" s="66">
        <f>IF(G176&lt;=$I$378*$J$378,G176*$F$385,($I$378*$J$378)*$F$385)</f>
        <v>608</v>
      </c>
      <c r="L176" s="66">
        <f>G176*7.09%</f>
        <v>1418</v>
      </c>
      <c r="M176" s="67">
        <f>G176*7.1%</f>
        <v>1419.9999999999998</v>
      </c>
      <c r="N176" s="67">
        <f>IF(G176&gt;77410,890.22,G176*1.15%)</f>
        <v>230</v>
      </c>
      <c r="O176" s="66">
        <v>3800</v>
      </c>
      <c r="P176" s="66">
        <f>H176+I176+J176+K176+O176</f>
        <v>5007</v>
      </c>
      <c r="Q176" s="66">
        <f>G176-P176</f>
        <v>14993</v>
      </c>
    </row>
    <row r="177" spans="2:17" s="3" customFormat="1" x14ac:dyDescent="0.2">
      <c r="B177" s="68" t="s">
        <v>326</v>
      </c>
      <c r="C177" s="68" t="s">
        <v>324</v>
      </c>
      <c r="D177" s="68" t="s">
        <v>223</v>
      </c>
      <c r="E177" s="112" t="s">
        <v>21</v>
      </c>
      <c r="F177" s="68" t="s">
        <v>20</v>
      </c>
      <c r="G177" s="67">
        <v>18000</v>
      </c>
      <c r="H177" s="67">
        <v>0</v>
      </c>
      <c r="I177" s="67">
        <v>25</v>
      </c>
      <c r="J177" s="67">
        <f>IF(G177&lt;=$I$377*$J$377,G177*$F$384,($I$377*$J$377)*$F$384)</f>
        <v>516.6</v>
      </c>
      <c r="K177" s="66">
        <f>IF(G177&lt;=$I$378*$J$378,G177*$F$385,($I$378*$J$378)*$F$385)</f>
        <v>547.20000000000005</v>
      </c>
      <c r="L177" s="66">
        <f>G177*7.09%</f>
        <v>1276.2</v>
      </c>
      <c r="M177" s="67">
        <f>G177*7.1%</f>
        <v>1277.9999999999998</v>
      </c>
      <c r="N177" s="67">
        <f>IF(G177&gt;77410,890.22,G177*1.15%)</f>
        <v>207</v>
      </c>
      <c r="O177" s="66">
        <v>2380</v>
      </c>
      <c r="P177" s="66">
        <f>H177+I177+J177+K177+O177</f>
        <v>3468.8</v>
      </c>
      <c r="Q177" s="66">
        <f>G177-P177</f>
        <v>14531.2</v>
      </c>
    </row>
    <row r="178" spans="2:17" s="3" customFormat="1" x14ac:dyDescent="0.2">
      <c r="B178" s="69" t="s">
        <v>325</v>
      </c>
      <c r="C178" s="68" t="s">
        <v>324</v>
      </c>
      <c r="D178" s="68" t="s">
        <v>103</v>
      </c>
      <c r="E178" s="112" t="s">
        <v>21</v>
      </c>
      <c r="F178" s="68" t="s">
        <v>34</v>
      </c>
      <c r="G178" s="67">
        <v>25000</v>
      </c>
      <c r="H178" s="67">
        <v>0</v>
      </c>
      <c r="I178" s="67">
        <v>25</v>
      </c>
      <c r="J178" s="67">
        <f>IF(G178&lt;=$I$377*$J$377,G178*$F$384,($I$377*$J$377)*$F$384)</f>
        <v>717.5</v>
      </c>
      <c r="K178" s="66">
        <f>IF(G178&lt;=$I$378*$J$378,G178*$F$385,($I$378*$J$378)*$F$385)</f>
        <v>760</v>
      </c>
      <c r="L178" s="66">
        <f>G178*7.09%</f>
        <v>1772.5000000000002</v>
      </c>
      <c r="M178" s="67">
        <f>G178*7.1%</f>
        <v>1774.9999999999998</v>
      </c>
      <c r="N178" s="67">
        <f>IF(G178&gt;77410,890.22,G178*1.15%)</f>
        <v>287.5</v>
      </c>
      <c r="O178" s="66">
        <v>11445.72</v>
      </c>
      <c r="P178" s="66">
        <f>H178+I178+J178+K178+O178</f>
        <v>12948.22</v>
      </c>
      <c r="Q178" s="66">
        <f>G178-P178</f>
        <v>12051.78</v>
      </c>
    </row>
    <row r="179" spans="2:17" s="3" customFormat="1" x14ac:dyDescent="0.2">
      <c r="B179" s="78"/>
      <c r="C179" s="78"/>
      <c r="D179" s="78"/>
      <c r="E179" s="113"/>
      <c r="F179" s="78"/>
      <c r="G179" s="77"/>
      <c r="H179" s="76"/>
      <c r="I179" s="74"/>
      <c r="J179" s="67"/>
      <c r="K179" s="66"/>
      <c r="L179" s="75"/>
      <c r="M179" s="74"/>
      <c r="N179" s="67"/>
      <c r="O179" s="66"/>
      <c r="P179" s="66"/>
      <c r="Q179" s="66"/>
    </row>
    <row r="180" spans="2:17" s="3" customFormat="1" x14ac:dyDescent="0.2">
      <c r="B180" s="88" t="s">
        <v>323</v>
      </c>
      <c r="C180" s="86" t="s">
        <v>316</v>
      </c>
      <c r="D180" s="86" t="s">
        <v>322</v>
      </c>
      <c r="E180" s="120" t="s">
        <v>21</v>
      </c>
      <c r="F180" s="86" t="s">
        <v>34</v>
      </c>
      <c r="G180" s="81">
        <v>65000</v>
      </c>
      <c r="H180" s="81">
        <v>4427.55</v>
      </c>
      <c r="I180" s="87">
        <v>25</v>
      </c>
      <c r="J180" s="67">
        <f t="shared" ref="J180:J185" si="74">IF(G180&lt;=$I$377*$J$377,G180*$F$384,($I$377*$J$377)*$F$384)</f>
        <v>1865.5</v>
      </c>
      <c r="K180" s="66">
        <f t="shared" ref="K180:K185" si="75">IF(G180&lt;=$I$378*$J$378,G180*$F$385,($I$378*$J$378)*$F$385)</f>
        <v>1976</v>
      </c>
      <c r="L180" s="73">
        <f t="shared" ref="L180:L185" si="76">G180*7.09%</f>
        <v>4608.5</v>
      </c>
      <c r="M180" s="72">
        <f t="shared" ref="M180:M185" si="77">G180*7.1%</f>
        <v>4615</v>
      </c>
      <c r="N180" s="67">
        <f t="shared" ref="N180:N185" si="78">IF(G180&gt;77410,890.22,G180*1.15%)</f>
        <v>747.5</v>
      </c>
      <c r="O180" s="66">
        <v>12522.86</v>
      </c>
      <c r="P180" s="66">
        <f t="shared" ref="P180:P185" si="79">H180+I180+J180+K180+O180</f>
        <v>20816.91</v>
      </c>
      <c r="Q180" s="66">
        <f t="shared" ref="Q180:Q185" si="80">G180-P180</f>
        <v>44183.09</v>
      </c>
    </row>
    <row r="181" spans="2:17" s="3" customFormat="1" x14ac:dyDescent="0.2">
      <c r="B181" s="69" t="s">
        <v>321</v>
      </c>
      <c r="C181" s="86" t="s">
        <v>316</v>
      </c>
      <c r="D181" s="68" t="s">
        <v>22</v>
      </c>
      <c r="E181" s="112" t="s">
        <v>21</v>
      </c>
      <c r="F181" s="68" t="s">
        <v>34</v>
      </c>
      <c r="G181" s="67">
        <v>33000</v>
      </c>
      <c r="H181" s="67">
        <v>0</v>
      </c>
      <c r="I181" s="67">
        <v>25</v>
      </c>
      <c r="J181" s="67">
        <f t="shared" si="74"/>
        <v>947.1</v>
      </c>
      <c r="K181" s="66">
        <f t="shared" si="75"/>
        <v>1003.2</v>
      </c>
      <c r="L181" s="66">
        <f t="shared" si="76"/>
        <v>2339.7000000000003</v>
      </c>
      <c r="M181" s="67">
        <f t="shared" si="77"/>
        <v>2343</v>
      </c>
      <c r="N181" s="67">
        <f t="shared" si="78"/>
        <v>379.5</v>
      </c>
      <c r="O181" s="66">
        <v>16454.25</v>
      </c>
      <c r="P181" s="66">
        <f t="shared" si="79"/>
        <v>18429.55</v>
      </c>
      <c r="Q181" s="66">
        <f t="shared" si="80"/>
        <v>14570.45</v>
      </c>
    </row>
    <row r="182" spans="2:17" s="3" customFormat="1" x14ac:dyDescent="0.2">
      <c r="B182" s="68" t="s">
        <v>320</v>
      </c>
      <c r="C182" s="68" t="s">
        <v>316</v>
      </c>
      <c r="D182" s="68" t="s">
        <v>308</v>
      </c>
      <c r="E182" s="112" t="s">
        <v>21</v>
      </c>
      <c r="F182" s="68" t="s">
        <v>34</v>
      </c>
      <c r="G182" s="67">
        <v>22000</v>
      </c>
      <c r="H182" s="67">
        <v>0</v>
      </c>
      <c r="I182" s="67">
        <v>25</v>
      </c>
      <c r="J182" s="67">
        <f t="shared" si="74"/>
        <v>631.4</v>
      </c>
      <c r="K182" s="66">
        <f t="shared" si="75"/>
        <v>668.8</v>
      </c>
      <c r="L182" s="66">
        <f t="shared" si="76"/>
        <v>1559.8000000000002</v>
      </c>
      <c r="M182" s="67">
        <f t="shared" si="77"/>
        <v>1561.9999999999998</v>
      </c>
      <c r="N182" s="67">
        <f t="shared" si="78"/>
        <v>253</v>
      </c>
      <c r="O182" s="66">
        <v>10722.86</v>
      </c>
      <c r="P182" s="66">
        <f t="shared" si="79"/>
        <v>12048.060000000001</v>
      </c>
      <c r="Q182" s="66">
        <f t="shared" si="80"/>
        <v>9951.9399999999987</v>
      </c>
    </row>
    <row r="183" spans="2:17" s="3" customFormat="1" x14ac:dyDescent="0.2">
      <c r="B183" s="69" t="s">
        <v>319</v>
      </c>
      <c r="C183" s="68" t="s">
        <v>316</v>
      </c>
      <c r="D183" s="68" t="s">
        <v>22</v>
      </c>
      <c r="E183" s="112" t="s">
        <v>21</v>
      </c>
      <c r="F183" s="68" t="s">
        <v>34</v>
      </c>
      <c r="G183" s="67">
        <v>39000</v>
      </c>
      <c r="H183" s="67">
        <v>301.52</v>
      </c>
      <c r="I183" s="67">
        <v>25</v>
      </c>
      <c r="J183" s="67">
        <f t="shared" si="74"/>
        <v>1119.3</v>
      </c>
      <c r="K183" s="66">
        <f t="shared" si="75"/>
        <v>1185.5999999999999</v>
      </c>
      <c r="L183" s="66">
        <f t="shared" si="76"/>
        <v>2765.1000000000004</v>
      </c>
      <c r="M183" s="67">
        <f t="shared" si="77"/>
        <v>2768.9999999999995</v>
      </c>
      <c r="N183" s="67">
        <f t="shared" si="78"/>
        <v>448.5</v>
      </c>
      <c r="O183" s="66">
        <v>100</v>
      </c>
      <c r="P183" s="66">
        <f t="shared" si="79"/>
        <v>2731.42</v>
      </c>
      <c r="Q183" s="66">
        <f t="shared" si="80"/>
        <v>36268.58</v>
      </c>
    </row>
    <row r="184" spans="2:17" s="3" customFormat="1" x14ac:dyDescent="0.2">
      <c r="B184" s="69" t="s">
        <v>318</v>
      </c>
      <c r="C184" s="68" t="s">
        <v>316</v>
      </c>
      <c r="D184" s="68" t="s">
        <v>308</v>
      </c>
      <c r="E184" s="112" t="s">
        <v>21</v>
      </c>
      <c r="F184" s="68" t="s">
        <v>34</v>
      </c>
      <c r="G184" s="67">
        <v>21000</v>
      </c>
      <c r="H184" s="67">
        <v>0</v>
      </c>
      <c r="I184" s="67">
        <v>25</v>
      </c>
      <c r="J184" s="67">
        <f t="shared" si="74"/>
        <v>602.70000000000005</v>
      </c>
      <c r="K184" s="66">
        <f t="shared" si="75"/>
        <v>638.4</v>
      </c>
      <c r="L184" s="66">
        <f t="shared" si="76"/>
        <v>1488.9</v>
      </c>
      <c r="M184" s="67">
        <f t="shared" si="77"/>
        <v>1490.9999999999998</v>
      </c>
      <c r="N184" s="67">
        <f t="shared" si="78"/>
        <v>241.5</v>
      </c>
      <c r="O184" s="66">
        <v>3519.78</v>
      </c>
      <c r="P184" s="66">
        <f t="shared" si="79"/>
        <v>4785.88</v>
      </c>
      <c r="Q184" s="66">
        <f t="shared" si="80"/>
        <v>16214.119999999999</v>
      </c>
    </row>
    <row r="185" spans="2:17" s="3" customFormat="1" x14ac:dyDescent="0.2">
      <c r="B185" s="69" t="s">
        <v>317</v>
      </c>
      <c r="C185" s="68" t="s">
        <v>316</v>
      </c>
      <c r="D185" s="68" t="s">
        <v>315</v>
      </c>
      <c r="E185" s="112" t="s">
        <v>21</v>
      </c>
      <c r="F185" s="68" t="s">
        <v>20</v>
      </c>
      <c r="G185" s="67">
        <v>23000</v>
      </c>
      <c r="H185" s="67">
        <v>0</v>
      </c>
      <c r="I185" s="67">
        <v>25</v>
      </c>
      <c r="J185" s="67">
        <f t="shared" si="74"/>
        <v>660.1</v>
      </c>
      <c r="K185" s="66">
        <f t="shared" si="75"/>
        <v>699.2</v>
      </c>
      <c r="L185" s="66">
        <f t="shared" si="76"/>
        <v>1630.7</v>
      </c>
      <c r="M185" s="67">
        <f t="shared" si="77"/>
        <v>1632.9999999999998</v>
      </c>
      <c r="N185" s="67">
        <f t="shared" si="78"/>
        <v>264.5</v>
      </c>
      <c r="O185" s="66">
        <v>9909.3700000000008</v>
      </c>
      <c r="P185" s="66">
        <f t="shared" si="79"/>
        <v>11293.670000000002</v>
      </c>
      <c r="Q185" s="66">
        <f t="shared" si="80"/>
        <v>11706.329999999998</v>
      </c>
    </row>
    <row r="186" spans="2:17" s="3" customFormat="1" x14ac:dyDescent="0.2">
      <c r="B186" s="85"/>
      <c r="C186" s="78"/>
      <c r="D186" s="78"/>
      <c r="E186" s="113"/>
      <c r="F186" s="78"/>
      <c r="G186" s="76"/>
      <c r="H186" s="76"/>
      <c r="I186" s="76"/>
      <c r="J186" s="76"/>
      <c r="K186" s="80"/>
      <c r="L186" s="80"/>
      <c r="M186" s="76"/>
      <c r="N186" s="76"/>
      <c r="O186" s="80"/>
      <c r="P186" s="80"/>
      <c r="Q186" s="80"/>
    </row>
    <row r="187" spans="2:17" s="3" customFormat="1" x14ac:dyDescent="0.2">
      <c r="B187" s="68" t="s">
        <v>314</v>
      </c>
      <c r="C187" s="68" t="s">
        <v>306</v>
      </c>
      <c r="D187" s="68" t="s">
        <v>313</v>
      </c>
      <c r="E187" s="112" t="s">
        <v>21</v>
      </c>
      <c r="F187" s="68" t="s">
        <v>34</v>
      </c>
      <c r="G187" s="67">
        <v>65000</v>
      </c>
      <c r="H187" s="67">
        <v>4427.55</v>
      </c>
      <c r="I187" s="67">
        <v>25</v>
      </c>
      <c r="J187" s="67">
        <f t="shared" ref="J187:J192" si="81">IF(G187&lt;=$I$377*$J$377,G187*$F$384,($I$377*$J$377)*$F$384)</f>
        <v>1865.5</v>
      </c>
      <c r="K187" s="66">
        <f t="shared" ref="K187:K192" si="82">IF(G187&lt;=$I$378*$J$378,G187*$F$385,($I$378*$J$378)*$F$385)</f>
        <v>1976</v>
      </c>
      <c r="L187" s="66">
        <f t="shared" ref="L187:L192" si="83">G187*7.09%</f>
        <v>4608.5</v>
      </c>
      <c r="M187" s="67">
        <f t="shared" ref="M187:M192" si="84">G187*7.1%</f>
        <v>4615</v>
      </c>
      <c r="N187" s="67">
        <f t="shared" ref="N187:N192" si="85">IF(G187&gt;77410,890.22,G187*1.15%)</f>
        <v>747.5</v>
      </c>
      <c r="O187" s="66">
        <v>1500</v>
      </c>
      <c r="P187" s="66">
        <f t="shared" ref="P187:P192" si="86">H187+I187+J187+K187+O187</f>
        <v>9794.0499999999993</v>
      </c>
      <c r="Q187" s="66">
        <f t="shared" ref="Q187:Q192" si="87">G187-P187</f>
        <v>55205.95</v>
      </c>
    </row>
    <row r="188" spans="2:17" s="3" customFormat="1" x14ac:dyDescent="0.2">
      <c r="B188" s="70" t="s">
        <v>312</v>
      </c>
      <c r="C188" s="68" t="s">
        <v>306</v>
      </c>
      <c r="D188" s="68" t="s">
        <v>223</v>
      </c>
      <c r="E188" s="112" t="s">
        <v>21</v>
      </c>
      <c r="F188" s="68" t="s">
        <v>20</v>
      </c>
      <c r="G188" s="67">
        <v>35000</v>
      </c>
      <c r="H188" s="67">
        <v>0</v>
      </c>
      <c r="I188" s="67">
        <v>25</v>
      </c>
      <c r="J188" s="67">
        <f t="shared" si="81"/>
        <v>1004.5</v>
      </c>
      <c r="K188" s="66">
        <f t="shared" si="82"/>
        <v>1064</v>
      </c>
      <c r="L188" s="66">
        <f t="shared" si="83"/>
        <v>2481.5</v>
      </c>
      <c r="M188" s="67">
        <f t="shared" si="84"/>
        <v>2485</v>
      </c>
      <c r="N188" s="67">
        <f t="shared" si="85"/>
        <v>402.5</v>
      </c>
      <c r="O188" s="66">
        <v>5828.35</v>
      </c>
      <c r="P188" s="66">
        <f t="shared" si="86"/>
        <v>7921.85</v>
      </c>
      <c r="Q188" s="66">
        <f t="shared" si="87"/>
        <v>27078.15</v>
      </c>
    </row>
    <row r="189" spans="2:17" s="3" customFormat="1" x14ac:dyDescent="0.2">
      <c r="B189" s="69" t="s">
        <v>311</v>
      </c>
      <c r="C189" s="68" t="s">
        <v>306</v>
      </c>
      <c r="D189" s="68" t="s">
        <v>96</v>
      </c>
      <c r="E189" s="112" t="s">
        <v>21</v>
      </c>
      <c r="F189" s="68" t="s">
        <v>34</v>
      </c>
      <c r="G189" s="67">
        <v>25000</v>
      </c>
      <c r="H189" s="67">
        <v>0</v>
      </c>
      <c r="I189" s="67">
        <v>25</v>
      </c>
      <c r="J189" s="67">
        <f t="shared" si="81"/>
        <v>717.5</v>
      </c>
      <c r="K189" s="66">
        <f t="shared" si="82"/>
        <v>760</v>
      </c>
      <c r="L189" s="66">
        <f t="shared" si="83"/>
        <v>1772.5000000000002</v>
      </c>
      <c r="M189" s="67">
        <f t="shared" si="84"/>
        <v>1774.9999999999998</v>
      </c>
      <c r="N189" s="67">
        <f t="shared" si="85"/>
        <v>287.5</v>
      </c>
      <c r="O189" s="66">
        <v>500</v>
      </c>
      <c r="P189" s="66">
        <f t="shared" si="86"/>
        <v>2002.5</v>
      </c>
      <c r="Q189" s="66">
        <f t="shared" si="87"/>
        <v>22997.5</v>
      </c>
    </row>
    <row r="190" spans="2:17" s="3" customFormat="1" x14ac:dyDescent="0.2">
      <c r="B190" s="70" t="s">
        <v>310</v>
      </c>
      <c r="C190" s="68" t="s">
        <v>306</v>
      </c>
      <c r="D190" s="68" t="s">
        <v>308</v>
      </c>
      <c r="E190" s="119" t="s">
        <v>21</v>
      </c>
      <c r="F190" s="70" t="s">
        <v>34</v>
      </c>
      <c r="G190" s="71">
        <v>25000</v>
      </c>
      <c r="H190" s="67">
        <v>0</v>
      </c>
      <c r="I190" s="67">
        <v>25</v>
      </c>
      <c r="J190" s="67">
        <f t="shared" si="81"/>
        <v>717.5</v>
      </c>
      <c r="K190" s="66">
        <f t="shared" si="82"/>
        <v>760</v>
      </c>
      <c r="L190" s="66">
        <f t="shared" si="83"/>
        <v>1772.5000000000002</v>
      </c>
      <c r="M190" s="67">
        <f t="shared" si="84"/>
        <v>1774.9999999999998</v>
      </c>
      <c r="N190" s="67">
        <f t="shared" si="85"/>
        <v>287.5</v>
      </c>
      <c r="O190" s="66">
        <v>1558.57</v>
      </c>
      <c r="P190" s="66">
        <f t="shared" si="86"/>
        <v>3061.0699999999997</v>
      </c>
      <c r="Q190" s="66">
        <f t="shared" si="87"/>
        <v>21938.93</v>
      </c>
    </row>
    <row r="191" spans="2:17" s="3" customFormat="1" x14ac:dyDescent="0.2">
      <c r="B191" s="70" t="s">
        <v>309</v>
      </c>
      <c r="C191" s="68" t="s">
        <v>306</v>
      </c>
      <c r="D191" s="68" t="s">
        <v>308</v>
      </c>
      <c r="E191" s="119" t="s">
        <v>21</v>
      </c>
      <c r="F191" s="70" t="s">
        <v>20</v>
      </c>
      <c r="G191" s="71">
        <v>20000</v>
      </c>
      <c r="H191" s="67">
        <v>0</v>
      </c>
      <c r="I191" s="67">
        <v>25</v>
      </c>
      <c r="J191" s="67">
        <f t="shared" si="81"/>
        <v>574</v>
      </c>
      <c r="K191" s="66">
        <f t="shared" si="82"/>
        <v>608</v>
      </c>
      <c r="L191" s="66">
        <f t="shared" si="83"/>
        <v>1418</v>
      </c>
      <c r="M191" s="67">
        <f t="shared" si="84"/>
        <v>1419.9999999999998</v>
      </c>
      <c r="N191" s="67">
        <f t="shared" si="85"/>
        <v>230</v>
      </c>
      <c r="O191" s="66">
        <v>2349.63</v>
      </c>
      <c r="P191" s="66">
        <f t="shared" si="86"/>
        <v>3556.63</v>
      </c>
      <c r="Q191" s="66">
        <f t="shared" si="87"/>
        <v>16443.37</v>
      </c>
    </row>
    <row r="192" spans="2:17" s="3" customFormat="1" x14ac:dyDescent="0.2">
      <c r="B192" s="84" t="s">
        <v>307</v>
      </c>
      <c r="C192" s="68" t="s">
        <v>306</v>
      </c>
      <c r="D192" s="68" t="s">
        <v>128</v>
      </c>
      <c r="E192" s="119" t="s">
        <v>21</v>
      </c>
      <c r="F192" s="70" t="s">
        <v>34</v>
      </c>
      <c r="G192" s="71">
        <v>25000</v>
      </c>
      <c r="H192" s="67">
        <v>0</v>
      </c>
      <c r="I192" s="67">
        <v>25</v>
      </c>
      <c r="J192" s="67">
        <f t="shared" si="81"/>
        <v>717.5</v>
      </c>
      <c r="K192" s="66">
        <f t="shared" si="82"/>
        <v>760</v>
      </c>
      <c r="L192" s="66">
        <f t="shared" si="83"/>
        <v>1772.5000000000002</v>
      </c>
      <c r="M192" s="67">
        <f t="shared" si="84"/>
        <v>1774.9999999999998</v>
      </c>
      <c r="N192" s="67">
        <f t="shared" si="85"/>
        <v>287.5</v>
      </c>
      <c r="O192" s="66">
        <v>8392.49</v>
      </c>
      <c r="P192" s="66">
        <f t="shared" si="86"/>
        <v>9894.99</v>
      </c>
      <c r="Q192" s="66">
        <f t="shared" si="87"/>
        <v>15105.01</v>
      </c>
    </row>
    <row r="193" spans="2:17" s="3" customFormat="1" x14ac:dyDescent="0.2">
      <c r="B193" s="78"/>
      <c r="C193" s="78"/>
      <c r="D193" s="78"/>
      <c r="E193" s="113"/>
      <c r="F193" s="78"/>
      <c r="G193" s="76"/>
      <c r="H193" s="76"/>
      <c r="I193" s="76"/>
      <c r="J193" s="76"/>
      <c r="K193" s="80"/>
      <c r="L193" s="80"/>
      <c r="M193" s="76"/>
      <c r="N193" s="76"/>
      <c r="O193" s="80"/>
      <c r="P193" s="80"/>
      <c r="Q193" s="80"/>
    </row>
    <row r="194" spans="2:17" s="3" customFormat="1" x14ac:dyDescent="0.2">
      <c r="B194" s="68" t="s">
        <v>305</v>
      </c>
      <c r="C194" s="68" t="s">
        <v>304</v>
      </c>
      <c r="D194" s="68" t="s">
        <v>303</v>
      </c>
      <c r="E194" s="112" t="s">
        <v>21</v>
      </c>
      <c r="F194" s="68" t="s">
        <v>20</v>
      </c>
      <c r="G194" s="67">
        <v>15000</v>
      </c>
      <c r="H194" s="67">
        <v>0</v>
      </c>
      <c r="I194" s="67">
        <v>25</v>
      </c>
      <c r="J194" s="67">
        <f>IF(G194&lt;=$I$377*$J$377,G194*$F$384,($I$377*$J$377)*$F$384)</f>
        <v>430.5</v>
      </c>
      <c r="K194" s="66">
        <f>IF(G194&lt;=$I$378*$J$378,G194*$F$385,($I$378*$J$378)*$F$385)</f>
        <v>456</v>
      </c>
      <c r="L194" s="66">
        <f>G194*7.09%</f>
        <v>1063.5</v>
      </c>
      <c r="M194" s="67">
        <f>G194*7.1%</f>
        <v>1065</v>
      </c>
      <c r="N194" s="67">
        <f>IF(G194&gt;77410,890.22,G194*1.15%)</f>
        <v>172.5</v>
      </c>
      <c r="O194" s="66">
        <v>100</v>
      </c>
      <c r="P194" s="66">
        <f>H194+I194+J194+K194+O194</f>
        <v>1011.5</v>
      </c>
      <c r="Q194" s="66">
        <f>G194-P194</f>
        <v>13988.5</v>
      </c>
    </row>
    <row r="195" spans="2:17" s="3" customFormat="1" x14ac:dyDescent="0.2">
      <c r="B195" s="68" t="s">
        <v>302</v>
      </c>
      <c r="C195" s="68" t="s">
        <v>301</v>
      </c>
      <c r="D195" s="68" t="s">
        <v>300</v>
      </c>
      <c r="E195" s="112" t="s">
        <v>21</v>
      </c>
      <c r="F195" s="68" t="s">
        <v>34</v>
      </c>
      <c r="G195" s="67">
        <v>15000</v>
      </c>
      <c r="H195" s="67">
        <v>0</v>
      </c>
      <c r="I195" s="67">
        <v>25</v>
      </c>
      <c r="J195" s="67">
        <f>IF(G195&lt;=$I$377*$J$377,G195*$F$384,($I$377*$J$377)*$F$384)</f>
        <v>430.5</v>
      </c>
      <c r="K195" s="66">
        <f>IF(G195&lt;=$I$378*$J$378,G195*$F$385,($I$378*$J$378)*$F$385)</f>
        <v>456</v>
      </c>
      <c r="L195" s="66">
        <f>G195*7.09%</f>
        <v>1063.5</v>
      </c>
      <c r="M195" s="67">
        <f>G195*7.1%</f>
        <v>1065</v>
      </c>
      <c r="N195" s="67">
        <f>IF(G195&gt;77410,890.22,G195*1.15%)</f>
        <v>172.5</v>
      </c>
      <c r="O195" s="66">
        <v>100</v>
      </c>
      <c r="P195" s="66">
        <f>H195+I195+J195+K195+O195</f>
        <v>1011.5</v>
      </c>
      <c r="Q195" s="66">
        <f>G195-P195</f>
        <v>13988.5</v>
      </c>
    </row>
    <row r="196" spans="2:17" s="3" customFormat="1" x14ac:dyDescent="0.2">
      <c r="B196" s="68" t="s">
        <v>573</v>
      </c>
      <c r="C196" s="68" t="s">
        <v>301</v>
      </c>
      <c r="D196" s="68" t="s">
        <v>300</v>
      </c>
      <c r="E196" s="112" t="s">
        <v>21</v>
      </c>
      <c r="F196" s="68" t="s">
        <v>20</v>
      </c>
      <c r="G196" s="67">
        <v>15000</v>
      </c>
      <c r="H196" s="67">
        <v>0</v>
      </c>
      <c r="I196" s="67">
        <v>25</v>
      </c>
      <c r="J196" s="67">
        <f>IF(G196&lt;=$I$377*$J$377,G196*$F$384,($I$377*$J$377)*$F$384)</f>
        <v>430.5</v>
      </c>
      <c r="K196" s="66">
        <f>IF(G196&lt;=$I$378*$J$378,G196*$F$385,($I$378*$J$378)*$F$385)</f>
        <v>456</v>
      </c>
      <c r="L196" s="66">
        <f>G196*7.09%</f>
        <v>1063.5</v>
      </c>
      <c r="M196" s="67">
        <f>G196*7.1%</f>
        <v>1065</v>
      </c>
      <c r="N196" s="67">
        <f>IF(G196&gt;77410,890.22,G196*1.15%)</f>
        <v>172.5</v>
      </c>
      <c r="O196" s="66">
        <v>0</v>
      </c>
      <c r="P196" s="66">
        <f>H196+I196+J196+K196+O196</f>
        <v>911.5</v>
      </c>
      <c r="Q196" s="66">
        <f>G196-P196</f>
        <v>14088.5</v>
      </c>
    </row>
    <row r="197" spans="2:17" s="3" customFormat="1" x14ac:dyDescent="0.2">
      <c r="B197" s="70" t="s">
        <v>299</v>
      </c>
      <c r="C197" s="68" t="s">
        <v>298</v>
      </c>
      <c r="D197" s="70" t="s">
        <v>297</v>
      </c>
      <c r="E197" s="119" t="s">
        <v>21</v>
      </c>
      <c r="F197" s="70" t="s">
        <v>275</v>
      </c>
      <c r="G197" s="67">
        <v>15000</v>
      </c>
      <c r="H197" s="67">
        <v>0</v>
      </c>
      <c r="I197" s="67">
        <v>25</v>
      </c>
      <c r="J197" s="67">
        <f>IF(G197&lt;=$I$377*$J$377,G197*$F$384,($I$377*$J$377)*$F$384)</f>
        <v>430.5</v>
      </c>
      <c r="K197" s="66">
        <f>IF(G197&lt;=$I$378*$J$378,G197*$F$385,($I$378*$J$378)*$F$385)</f>
        <v>456</v>
      </c>
      <c r="L197" s="66">
        <f>G197*7.09%</f>
        <v>1063.5</v>
      </c>
      <c r="M197" s="67">
        <f>G197*7.1%</f>
        <v>1065</v>
      </c>
      <c r="N197" s="67">
        <f>IF(G197&gt;77410,890.22,G197*1.15%)</f>
        <v>172.5</v>
      </c>
      <c r="O197" s="66">
        <v>0</v>
      </c>
      <c r="P197" s="66">
        <f>H197+I197+J197+K197+O197</f>
        <v>911.5</v>
      </c>
      <c r="Q197" s="66">
        <f>G197-P197</f>
        <v>14088.5</v>
      </c>
    </row>
    <row r="198" spans="2:17" s="3" customFormat="1" x14ac:dyDescent="0.2">
      <c r="B198" s="69" t="s">
        <v>296</v>
      </c>
      <c r="C198" s="68" t="s">
        <v>295</v>
      </c>
      <c r="D198" s="68" t="s">
        <v>294</v>
      </c>
      <c r="E198" s="112" t="s">
        <v>21</v>
      </c>
      <c r="F198" s="68" t="s">
        <v>34</v>
      </c>
      <c r="G198" s="67">
        <v>15000</v>
      </c>
      <c r="H198" s="67">
        <v>0</v>
      </c>
      <c r="I198" s="67">
        <v>25</v>
      </c>
      <c r="J198" s="67">
        <f>IF(G198&lt;=$I$377*$J$377,G198*$F$384,($I$377*$J$377)*$F$384)</f>
        <v>430.5</v>
      </c>
      <c r="K198" s="66">
        <f>IF(G198&lt;=$I$378*$J$378,G198*$F$385,($I$378*$J$378)*$F$385)</f>
        <v>456</v>
      </c>
      <c r="L198" s="66">
        <f>G198*7.09%</f>
        <v>1063.5</v>
      </c>
      <c r="M198" s="67">
        <f>G198*7.1%</f>
        <v>1065</v>
      </c>
      <c r="N198" s="67">
        <f>IF(G198&gt;77410,890.22,G198*1.15%)</f>
        <v>172.5</v>
      </c>
      <c r="O198" s="66">
        <v>600</v>
      </c>
      <c r="P198" s="66">
        <f>H198+I198+J198+K198+O198</f>
        <v>1511.5</v>
      </c>
      <c r="Q198" s="66">
        <f>G198-P198</f>
        <v>13488.5</v>
      </c>
    </row>
    <row r="199" spans="2:17" s="3" customFormat="1" x14ac:dyDescent="0.2">
      <c r="E199" s="117"/>
      <c r="G199" s="2"/>
      <c r="H199" s="2"/>
      <c r="I199" s="2"/>
      <c r="J199" s="2"/>
      <c r="K199" s="2"/>
      <c r="L199" s="2"/>
      <c r="M199" s="2"/>
      <c r="N199" s="2"/>
      <c r="O199" s="2"/>
      <c r="P199" s="2"/>
      <c r="Q199" s="2"/>
    </row>
    <row r="200" spans="2:17" s="3" customFormat="1" x14ac:dyDescent="0.2">
      <c r="B200" s="69" t="s">
        <v>293</v>
      </c>
      <c r="C200" s="68" t="s">
        <v>292</v>
      </c>
      <c r="D200" s="68" t="s">
        <v>291</v>
      </c>
      <c r="E200" s="112" t="s">
        <v>21</v>
      </c>
      <c r="F200" s="68" t="s">
        <v>20</v>
      </c>
      <c r="G200" s="67">
        <v>15000</v>
      </c>
      <c r="H200" s="67">
        <v>0</v>
      </c>
      <c r="I200" s="67">
        <v>25</v>
      </c>
      <c r="J200" s="67">
        <f t="shared" ref="J200:J225" si="88">IF(G200&lt;=$I$377*$J$377,G200*$F$384,($I$377*$J$377)*$F$384)</f>
        <v>430.5</v>
      </c>
      <c r="K200" s="66">
        <f t="shared" ref="K200:K225" si="89">IF(G200&lt;=$I$378*$J$378,G200*$F$385,($I$378*$J$378)*$F$385)</f>
        <v>456</v>
      </c>
      <c r="L200" s="66">
        <f t="shared" ref="L200:L225" si="90">G200*7.09%</f>
        <v>1063.5</v>
      </c>
      <c r="M200" s="67">
        <f t="shared" ref="M200:M225" si="91">G200*7.1%</f>
        <v>1065</v>
      </c>
      <c r="N200" s="67">
        <f t="shared" ref="N200:N225" si="92">IF(G200&gt;77410,890.22,G200*1.15%)</f>
        <v>172.5</v>
      </c>
      <c r="O200" s="66">
        <v>100</v>
      </c>
      <c r="P200" s="66">
        <f t="shared" ref="P200:P225" si="93">H200+I200+J200+K200+O200</f>
        <v>1011.5</v>
      </c>
      <c r="Q200" s="66">
        <f t="shared" ref="Q200:Q225" si="94">G200-P200</f>
        <v>13988.5</v>
      </c>
    </row>
    <row r="201" spans="2:17" s="3" customFormat="1" x14ac:dyDescent="0.2">
      <c r="B201" s="68" t="s">
        <v>290</v>
      </c>
      <c r="C201" s="68" t="s">
        <v>289</v>
      </c>
      <c r="D201" s="68" t="s">
        <v>288</v>
      </c>
      <c r="E201" s="112" t="s">
        <v>21</v>
      </c>
      <c r="F201" s="68" t="s">
        <v>20</v>
      </c>
      <c r="G201" s="67">
        <v>15000</v>
      </c>
      <c r="H201" s="67">
        <v>0</v>
      </c>
      <c r="I201" s="67">
        <v>25</v>
      </c>
      <c r="J201" s="67">
        <f t="shared" si="88"/>
        <v>430.5</v>
      </c>
      <c r="K201" s="66">
        <f t="shared" si="89"/>
        <v>456</v>
      </c>
      <c r="L201" s="66">
        <f t="shared" si="90"/>
        <v>1063.5</v>
      </c>
      <c r="M201" s="67">
        <f t="shared" si="91"/>
        <v>1065</v>
      </c>
      <c r="N201" s="67">
        <f t="shared" si="92"/>
        <v>172.5</v>
      </c>
      <c r="O201" s="66">
        <v>8292.41</v>
      </c>
      <c r="P201" s="66">
        <f t="shared" si="93"/>
        <v>9203.91</v>
      </c>
      <c r="Q201" s="66">
        <f t="shared" si="94"/>
        <v>5796.09</v>
      </c>
    </row>
    <row r="202" spans="2:17" s="3" customFormat="1" x14ac:dyDescent="0.2">
      <c r="B202" s="83" t="s">
        <v>287</v>
      </c>
      <c r="C202" s="68" t="s">
        <v>286</v>
      </c>
      <c r="D202" s="68" t="s">
        <v>285</v>
      </c>
      <c r="E202" s="112" t="s">
        <v>21</v>
      </c>
      <c r="F202" s="68" t="s">
        <v>34</v>
      </c>
      <c r="G202" s="67">
        <v>15000</v>
      </c>
      <c r="H202" s="67">
        <v>0</v>
      </c>
      <c r="I202" s="67">
        <v>25</v>
      </c>
      <c r="J202" s="67">
        <f t="shared" si="88"/>
        <v>430.5</v>
      </c>
      <c r="K202" s="66">
        <f t="shared" si="89"/>
        <v>456</v>
      </c>
      <c r="L202" s="66">
        <f t="shared" si="90"/>
        <v>1063.5</v>
      </c>
      <c r="M202" s="67">
        <f t="shared" si="91"/>
        <v>1065</v>
      </c>
      <c r="N202" s="67">
        <f t="shared" si="92"/>
        <v>172.5</v>
      </c>
      <c r="O202" s="66">
        <v>100</v>
      </c>
      <c r="P202" s="66">
        <f t="shared" si="93"/>
        <v>1011.5</v>
      </c>
      <c r="Q202" s="66">
        <f t="shared" si="94"/>
        <v>13988.5</v>
      </c>
    </row>
    <row r="203" spans="2:17" s="3" customFormat="1" x14ac:dyDescent="0.2">
      <c r="B203" s="69" t="s">
        <v>284</v>
      </c>
      <c r="C203" s="68" t="s">
        <v>283</v>
      </c>
      <c r="D203" s="68" t="s">
        <v>282</v>
      </c>
      <c r="E203" s="112" t="s">
        <v>21</v>
      </c>
      <c r="F203" s="68" t="s">
        <v>20</v>
      </c>
      <c r="G203" s="67">
        <v>15000</v>
      </c>
      <c r="H203" s="67">
        <v>0</v>
      </c>
      <c r="I203" s="67">
        <v>25</v>
      </c>
      <c r="J203" s="67">
        <f t="shared" si="88"/>
        <v>430.5</v>
      </c>
      <c r="K203" s="66">
        <f t="shared" si="89"/>
        <v>456</v>
      </c>
      <c r="L203" s="66">
        <f t="shared" si="90"/>
        <v>1063.5</v>
      </c>
      <c r="M203" s="67">
        <f t="shared" si="91"/>
        <v>1065</v>
      </c>
      <c r="N203" s="67">
        <f t="shared" si="92"/>
        <v>172.5</v>
      </c>
      <c r="O203" s="66">
        <v>100</v>
      </c>
      <c r="P203" s="66">
        <f t="shared" si="93"/>
        <v>1011.5</v>
      </c>
      <c r="Q203" s="66">
        <f t="shared" si="94"/>
        <v>13988.5</v>
      </c>
    </row>
    <row r="204" spans="2:17" s="3" customFormat="1" x14ac:dyDescent="0.2">
      <c r="B204" s="68" t="s">
        <v>281</v>
      </c>
      <c r="C204" s="68" t="s">
        <v>280</v>
      </c>
      <c r="D204" s="68" t="s">
        <v>279</v>
      </c>
      <c r="E204" s="112" t="s">
        <v>21</v>
      </c>
      <c r="F204" s="68" t="s">
        <v>20</v>
      </c>
      <c r="G204" s="67">
        <v>15000</v>
      </c>
      <c r="H204" s="67">
        <v>0</v>
      </c>
      <c r="I204" s="67">
        <v>25</v>
      </c>
      <c r="J204" s="67">
        <f t="shared" si="88"/>
        <v>430.5</v>
      </c>
      <c r="K204" s="66">
        <f t="shared" si="89"/>
        <v>456</v>
      </c>
      <c r="L204" s="66">
        <f t="shared" si="90"/>
        <v>1063.5</v>
      </c>
      <c r="M204" s="67">
        <f t="shared" si="91"/>
        <v>1065</v>
      </c>
      <c r="N204" s="67">
        <f t="shared" si="92"/>
        <v>172.5</v>
      </c>
      <c r="O204" s="66">
        <v>100</v>
      </c>
      <c r="P204" s="66">
        <f t="shared" si="93"/>
        <v>1011.5</v>
      </c>
      <c r="Q204" s="66">
        <f t="shared" si="94"/>
        <v>13988.5</v>
      </c>
    </row>
    <row r="205" spans="2:17" s="3" customFormat="1" x14ac:dyDescent="0.2">
      <c r="B205" s="68" t="s">
        <v>278</v>
      </c>
      <c r="C205" s="68" t="s">
        <v>277</v>
      </c>
      <c r="D205" s="68" t="s">
        <v>276</v>
      </c>
      <c r="E205" s="112" t="s">
        <v>21</v>
      </c>
      <c r="F205" s="68" t="s">
        <v>275</v>
      </c>
      <c r="G205" s="67">
        <v>15000</v>
      </c>
      <c r="H205" s="67">
        <v>0</v>
      </c>
      <c r="I205" s="67">
        <v>25</v>
      </c>
      <c r="J205" s="67">
        <f t="shared" si="88"/>
        <v>430.5</v>
      </c>
      <c r="K205" s="66">
        <f t="shared" si="89"/>
        <v>456</v>
      </c>
      <c r="L205" s="66">
        <f t="shared" si="90"/>
        <v>1063.5</v>
      </c>
      <c r="M205" s="67">
        <f t="shared" si="91"/>
        <v>1065</v>
      </c>
      <c r="N205" s="67">
        <f t="shared" si="92"/>
        <v>172.5</v>
      </c>
      <c r="O205" s="66">
        <v>0</v>
      </c>
      <c r="P205" s="66">
        <f t="shared" si="93"/>
        <v>911.5</v>
      </c>
      <c r="Q205" s="66">
        <f t="shared" si="94"/>
        <v>14088.5</v>
      </c>
    </row>
    <row r="206" spans="2:17" s="3" customFormat="1" x14ac:dyDescent="0.2">
      <c r="B206" s="68" t="s">
        <v>274</v>
      </c>
      <c r="C206" s="68" t="s">
        <v>273</v>
      </c>
      <c r="D206" s="68" t="s">
        <v>272</v>
      </c>
      <c r="E206" s="112" t="s">
        <v>21</v>
      </c>
      <c r="F206" s="68" t="s">
        <v>34</v>
      </c>
      <c r="G206" s="67">
        <v>15000</v>
      </c>
      <c r="H206" s="67">
        <v>0</v>
      </c>
      <c r="I206" s="67">
        <v>25</v>
      </c>
      <c r="J206" s="67">
        <f t="shared" si="88"/>
        <v>430.5</v>
      </c>
      <c r="K206" s="66">
        <f t="shared" si="89"/>
        <v>456</v>
      </c>
      <c r="L206" s="66">
        <f t="shared" si="90"/>
        <v>1063.5</v>
      </c>
      <c r="M206" s="67">
        <f t="shared" si="91"/>
        <v>1065</v>
      </c>
      <c r="N206" s="67">
        <f t="shared" si="92"/>
        <v>172.5</v>
      </c>
      <c r="O206" s="66">
        <v>100</v>
      </c>
      <c r="P206" s="66">
        <f t="shared" si="93"/>
        <v>1011.5</v>
      </c>
      <c r="Q206" s="66">
        <f t="shared" si="94"/>
        <v>13988.5</v>
      </c>
    </row>
    <row r="207" spans="2:17" s="3" customFormat="1" x14ac:dyDescent="0.2">
      <c r="B207" s="69" t="s">
        <v>271</v>
      </c>
      <c r="C207" s="68" t="s">
        <v>270</v>
      </c>
      <c r="D207" s="68" t="s">
        <v>269</v>
      </c>
      <c r="E207" s="112" t="s">
        <v>21</v>
      </c>
      <c r="F207" s="68" t="s">
        <v>20</v>
      </c>
      <c r="G207" s="67">
        <v>10000</v>
      </c>
      <c r="H207" s="67">
        <v>0</v>
      </c>
      <c r="I207" s="67">
        <v>25</v>
      </c>
      <c r="J207" s="67">
        <f t="shared" si="88"/>
        <v>287</v>
      </c>
      <c r="K207" s="66">
        <f t="shared" si="89"/>
        <v>304</v>
      </c>
      <c r="L207" s="66">
        <f t="shared" si="90"/>
        <v>709</v>
      </c>
      <c r="M207" s="67">
        <f t="shared" si="91"/>
        <v>709.99999999999989</v>
      </c>
      <c r="N207" s="67">
        <f t="shared" si="92"/>
        <v>115</v>
      </c>
      <c r="O207" s="66">
        <v>100</v>
      </c>
      <c r="P207" s="66">
        <f t="shared" si="93"/>
        <v>716</v>
      </c>
      <c r="Q207" s="66">
        <f t="shared" si="94"/>
        <v>9284</v>
      </c>
    </row>
    <row r="208" spans="2:17" s="3" customFormat="1" x14ac:dyDescent="0.2">
      <c r="B208" s="70" t="s">
        <v>268</v>
      </c>
      <c r="C208" s="68" t="s">
        <v>266</v>
      </c>
      <c r="D208" s="70" t="s">
        <v>265</v>
      </c>
      <c r="E208" s="112" t="s">
        <v>21</v>
      </c>
      <c r="F208" s="68" t="s">
        <v>34</v>
      </c>
      <c r="G208" s="66">
        <v>15000</v>
      </c>
      <c r="H208" s="66">
        <v>0</v>
      </c>
      <c r="I208" s="66">
        <v>25</v>
      </c>
      <c r="J208" s="67">
        <f t="shared" si="88"/>
        <v>430.5</v>
      </c>
      <c r="K208" s="66">
        <f t="shared" si="89"/>
        <v>456</v>
      </c>
      <c r="L208" s="66">
        <f t="shared" si="90"/>
        <v>1063.5</v>
      </c>
      <c r="M208" s="67">
        <f t="shared" si="91"/>
        <v>1065</v>
      </c>
      <c r="N208" s="67">
        <f t="shared" si="92"/>
        <v>172.5</v>
      </c>
      <c r="O208" s="66">
        <v>0</v>
      </c>
      <c r="P208" s="66">
        <f t="shared" si="93"/>
        <v>911.5</v>
      </c>
      <c r="Q208" s="66">
        <f t="shared" si="94"/>
        <v>14088.5</v>
      </c>
    </row>
    <row r="209" spans="2:17" s="3" customFormat="1" x14ac:dyDescent="0.2">
      <c r="B209" s="70" t="s">
        <v>572</v>
      </c>
      <c r="C209" s="68" t="s">
        <v>266</v>
      </c>
      <c r="D209" s="70" t="s">
        <v>265</v>
      </c>
      <c r="E209" s="112" t="s">
        <v>21</v>
      </c>
      <c r="F209" s="68" t="s">
        <v>20</v>
      </c>
      <c r="G209" s="66">
        <v>15000</v>
      </c>
      <c r="H209" s="66">
        <v>0</v>
      </c>
      <c r="I209" s="66">
        <v>25</v>
      </c>
      <c r="J209" s="67">
        <f t="shared" si="88"/>
        <v>430.5</v>
      </c>
      <c r="K209" s="66">
        <f t="shared" si="89"/>
        <v>456</v>
      </c>
      <c r="L209" s="66">
        <f t="shared" si="90"/>
        <v>1063.5</v>
      </c>
      <c r="M209" s="67">
        <f t="shared" si="91"/>
        <v>1065</v>
      </c>
      <c r="N209" s="67">
        <f t="shared" si="92"/>
        <v>172.5</v>
      </c>
      <c r="O209" s="66">
        <v>100</v>
      </c>
      <c r="P209" s="66">
        <f t="shared" si="93"/>
        <v>1011.5</v>
      </c>
      <c r="Q209" s="66">
        <f t="shared" si="94"/>
        <v>13988.5</v>
      </c>
    </row>
    <row r="210" spans="2:17" s="3" customFormat="1" x14ac:dyDescent="0.2">
      <c r="B210" s="70" t="s">
        <v>267</v>
      </c>
      <c r="C210" s="68" t="s">
        <v>266</v>
      </c>
      <c r="D210" s="70" t="s">
        <v>265</v>
      </c>
      <c r="E210" s="112" t="s">
        <v>21</v>
      </c>
      <c r="F210" s="68" t="s">
        <v>34</v>
      </c>
      <c r="G210" s="66">
        <v>15000</v>
      </c>
      <c r="H210" s="66">
        <v>0</v>
      </c>
      <c r="I210" s="66">
        <v>25</v>
      </c>
      <c r="J210" s="67">
        <f t="shared" si="88"/>
        <v>430.5</v>
      </c>
      <c r="K210" s="66">
        <f t="shared" si="89"/>
        <v>456</v>
      </c>
      <c r="L210" s="66">
        <f t="shared" si="90"/>
        <v>1063.5</v>
      </c>
      <c r="M210" s="67">
        <f t="shared" si="91"/>
        <v>1065</v>
      </c>
      <c r="N210" s="67">
        <f t="shared" si="92"/>
        <v>172.5</v>
      </c>
      <c r="O210" s="66">
        <v>0</v>
      </c>
      <c r="P210" s="66">
        <f t="shared" si="93"/>
        <v>911.5</v>
      </c>
      <c r="Q210" s="66">
        <f t="shared" si="94"/>
        <v>14088.5</v>
      </c>
    </row>
    <row r="211" spans="2:17" s="3" customFormat="1" x14ac:dyDescent="0.2">
      <c r="B211" s="68" t="s">
        <v>264</v>
      </c>
      <c r="C211" s="68" t="s">
        <v>263</v>
      </c>
      <c r="D211" s="68" t="s">
        <v>262</v>
      </c>
      <c r="E211" s="112" t="s">
        <v>21</v>
      </c>
      <c r="F211" s="68" t="s">
        <v>34</v>
      </c>
      <c r="G211" s="67">
        <v>15000</v>
      </c>
      <c r="H211" s="67">
        <v>0</v>
      </c>
      <c r="I211" s="67">
        <v>25</v>
      </c>
      <c r="J211" s="67">
        <f t="shared" si="88"/>
        <v>430.5</v>
      </c>
      <c r="K211" s="66">
        <f t="shared" si="89"/>
        <v>456</v>
      </c>
      <c r="L211" s="66">
        <f t="shared" si="90"/>
        <v>1063.5</v>
      </c>
      <c r="M211" s="67">
        <f t="shared" si="91"/>
        <v>1065</v>
      </c>
      <c r="N211" s="67">
        <f t="shared" si="92"/>
        <v>172.5</v>
      </c>
      <c r="O211" s="66">
        <v>100</v>
      </c>
      <c r="P211" s="66">
        <f t="shared" si="93"/>
        <v>1011.5</v>
      </c>
      <c r="Q211" s="66">
        <f t="shared" si="94"/>
        <v>13988.5</v>
      </c>
    </row>
    <row r="212" spans="2:17" s="3" customFormat="1" x14ac:dyDescent="0.2">
      <c r="B212" s="68" t="s">
        <v>261</v>
      </c>
      <c r="C212" s="68" t="s">
        <v>260</v>
      </c>
      <c r="D212" s="68" t="s">
        <v>259</v>
      </c>
      <c r="E212" s="112" t="s">
        <v>21</v>
      </c>
      <c r="F212" s="68" t="s">
        <v>20</v>
      </c>
      <c r="G212" s="67">
        <v>15000</v>
      </c>
      <c r="H212" s="67">
        <v>0</v>
      </c>
      <c r="I212" s="67">
        <v>25</v>
      </c>
      <c r="J212" s="67">
        <f t="shared" si="88"/>
        <v>430.5</v>
      </c>
      <c r="K212" s="66">
        <f t="shared" si="89"/>
        <v>456</v>
      </c>
      <c r="L212" s="66">
        <f t="shared" si="90"/>
        <v>1063.5</v>
      </c>
      <c r="M212" s="67">
        <f t="shared" si="91"/>
        <v>1065</v>
      </c>
      <c r="N212" s="67">
        <f t="shared" si="92"/>
        <v>172.5</v>
      </c>
      <c r="O212" s="66">
        <v>100</v>
      </c>
      <c r="P212" s="66">
        <f t="shared" si="93"/>
        <v>1011.5</v>
      </c>
      <c r="Q212" s="66">
        <f t="shared" si="94"/>
        <v>13988.5</v>
      </c>
    </row>
    <row r="213" spans="2:17" s="3" customFormat="1" x14ac:dyDescent="0.2">
      <c r="B213" s="68" t="s">
        <v>258</v>
      </c>
      <c r="C213" s="68" t="s">
        <v>257</v>
      </c>
      <c r="D213" s="68" t="s">
        <v>256</v>
      </c>
      <c r="E213" s="112" t="s">
        <v>21</v>
      </c>
      <c r="F213" s="68" t="s">
        <v>34</v>
      </c>
      <c r="G213" s="67">
        <v>15000</v>
      </c>
      <c r="H213" s="67">
        <v>0</v>
      </c>
      <c r="I213" s="81">
        <v>25</v>
      </c>
      <c r="J213" s="67">
        <f t="shared" si="88"/>
        <v>430.5</v>
      </c>
      <c r="K213" s="66">
        <f t="shared" si="89"/>
        <v>456</v>
      </c>
      <c r="L213" s="82">
        <f t="shared" si="90"/>
        <v>1063.5</v>
      </c>
      <c r="M213" s="81">
        <f t="shared" si="91"/>
        <v>1065</v>
      </c>
      <c r="N213" s="67">
        <f t="shared" si="92"/>
        <v>172.5</v>
      </c>
      <c r="O213" s="66">
        <v>0</v>
      </c>
      <c r="P213" s="66">
        <f t="shared" si="93"/>
        <v>911.5</v>
      </c>
      <c r="Q213" s="66">
        <f t="shared" si="94"/>
        <v>14088.5</v>
      </c>
    </row>
    <row r="214" spans="2:17" s="3" customFormat="1" x14ac:dyDescent="0.2">
      <c r="B214" s="68" t="s">
        <v>255</v>
      </c>
      <c r="C214" s="68" t="s">
        <v>254</v>
      </c>
      <c r="D214" s="68" t="s">
        <v>253</v>
      </c>
      <c r="E214" s="112" t="s">
        <v>21</v>
      </c>
      <c r="F214" s="68" t="s">
        <v>34</v>
      </c>
      <c r="G214" s="67">
        <v>15000</v>
      </c>
      <c r="H214" s="67">
        <v>0</v>
      </c>
      <c r="I214" s="67">
        <v>25</v>
      </c>
      <c r="J214" s="67">
        <f t="shared" si="88"/>
        <v>430.5</v>
      </c>
      <c r="K214" s="66">
        <f t="shared" si="89"/>
        <v>456</v>
      </c>
      <c r="L214" s="66">
        <f t="shared" si="90"/>
        <v>1063.5</v>
      </c>
      <c r="M214" s="67">
        <f t="shared" si="91"/>
        <v>1065</v>
      </c>
      <c r="N214" s="67">
        <f t="shared" si="92"/>
        <v>172.5</v>
      </c>
      <c r="O214" s="66">
        <v>0</v>
      </c>
      <c r="P214" s="66">
        <f t="shared" si="93"/>
        <v>911.5</v>
      </c>
      <c r="Q214" s="66">
        <f t="shared" si="94"/>
        <v>14088.5</v>
      </c>
    </row>
    <row r="215" spans="2:17" s="3" customFormat="1" x14ac:dyDescent="0.2">
      <c r="B215" s="68" t="s">
        <v>584</v>
      </c>
      <c r="C215" s="68" t="s">
        <v>254</v>
      </c>
      <c r="D215" s="68" t="s">
        <v>253</v>
      </c>
      <c r="E215" s="112" t="s">
        <v>21</v>
      </c>
      <c r="F215" s="68" t="s">
        <v>20</v>
      </c>
      <c r="G215" s="67">
        <v>15000</v>
      </c>
      <c r="H215" s="67">
        <v>0</v>
      </c>
      <c r="I215" s="67">
        <v>25</v>
      </c>
      <c r="J215" s="67">
        <f t="shared" si="88"/>
        <v>430.5</v>
      </c>
      <c r="K215" s="66">
        <f t="shared" si="89"/>
        <v>456</v>
      </c>
      <c r="L215" s="66">
        <f t="shared" si="90"/>
        <v>1063.5</v>
      </c>
      <c r="M215" s="67">
        <f t="shared" si="91"/>
        <v>1065</v>
      </c>
      <c r="N215" s="67">
        <f t="shared" si="92"/>
        <v>172.5</v>
      </c>
      <c r="O215" s="66">
        <v>0</v>
      </c>
      <c r="P215" s="66">
        <f t="shared" si="93"/>
        <v>911.5</v>
      </c>
      <c r="Q215" s="66">
        <f t="shared" si="94"/>
        <v>14088.5</v>
      </c>
    </row>
    <row r="216" spans="2:17" s="3" customFormat="1" x14ac:dyDescent="0.2">
      <c r="B216" s="68" t="s">
        <v>252</v>
      </c>
      <c r="C216" s="68" t="s">
        <v>251</v>
      </c>
      <c r="D216" s="68" t="s">
        <v>250</v>
      </c>
      <c r="E216" s="112" t="s">
        <v>21</v>
      </c>
      <c r="F216" s="68" t="s">
        <v>20</v>
      </c>
      <c r="G216" s="67">
        <v>15000</v>
      </c>
      <c r="H216" s="67">
        <v>0</v>
      </c>
      <c r="I216" s="67">
        <v>25</v>
      </c>
      <c r="J216" s="67">
        <f t="shared" si="88"/>
        <v>430.5</v>
      </c>
      <c r="K216" s="66">
        <f t="shared" si="89"/>
        <v>456</v>
      </c>
      <c r="L216" s="66">
        <f t="shared" si="90"/>
        <v>1063.5</v>
      </c>
      <c r="M216" s="67">
        <f t="shared" si="91"/>
        <v>1065</v>
      </c>
      <c r="N216" s="67">
        <f t="shared" si="92"/>
        <v>172.5</v>
      </c>
      <c r="O216" s="66">
        <v>1919.78</v>
      </c>
      <c r="P216" s="66">
        <f t="shared" si="93"/>
        <v>2831.2799999999997</v>
      </c>
      <c r="Q216" s="66">
        <f t="shared" si="94"/>
        <v>12168.720000000001</v>
      </c>
    </row>
    <row r="217" spans="2:17" s="3" customFormat="1" x14ac:dyDescent="0.2">
      <c r="B217" s="68" t="s">
        <v>574</v>
      </c>
      <c r="C217" s="68" t="s">
        <v>251</v>
      </c>
      <c r="D217" s="68" t="s">
        <v>250</v>
      </c>
      <c r="E217" s="112" t="s">
        <v>21</v>
      </c>
      <c r="F217" s="68" t="s">
        <v>20</v>
      </c>
      <c r="G217" s="67">
        <v>15000</v>
      </c>
      <c r="H217" s="67">
        <v>0</v>
      </c>
      <c r="I217" s="67">
        <v>25</v>
      </c>
      <c r="J217" s="67">
        <f t="shared" si="88"/>
        <v>430.5</v>
      </c>
      <c r="K217" s="66">
        <f t="shared" si="89"/>
        <v>456</v>
      </c>
      <c r="L217" s="66">
        <f t="shared" si="90"/>
        <v>1063.5</v>
      </c>
      <c r="M217" s="67">
        <f t="shared" si="91"/>
        <v>1065</v>
      </c>
      <c r="N217" s="67">
        <f t="shared" si="92"/>
        <v>172.5</v>
      </c>
      <c r="O217" s="66">
        <v>0</v>
      </c>
      <c r="P217" s="66">
        <f t="shared" si="93"/>
        <v>911.5</v>
      </c>
      <c r="Q217" s="66">
        <f t="shared" si="94"/>
        <v>14088.5</v>
      </c>
    </row>
    <row r="218" spans="2:17" s="3" customFormat="1" x14ac:dyDescent="0.2">
      <c r="B218" s="68" t="s">
        <v>249</v>
      </c>
      <c r="C218" s="68" t="s">
        <v>193</v>
      </c>
      <c r="D218" s="68" t="s">
        <v>192</v>
      </c>
      <c r="E218" s="112" t="s">
        <v>21</v>
      </c>
      <c r="F218" s="68" t="s">
        <v>34</v>
      </c>
      <c r="G218" s="67">
        <v>15000</v>
      </c>
      <c r="H218" s="67">
        <v>0</v>
      </c>
      <c r="I218" s="67">
        <v>25</v>
      </c>
      <c r="J218" s="67">
        <f t="shared" si="88"/>
        <v>430.5</v>
      </c>
      <c r="K218" s="66">
        <f t="shared" si="89"/>
        <v>456</v>
      </c>
      <c r="L218" s="66">
        <f t="shared" si="90"/>
        <v>1063.5</v>
      </c>
      <c r="M218" s="67">
        <f t="shared" si="91"/>
        <v>1065</v>
      </c>
      <c r="N218" s="67">
        <f t="shared" si="92"/>
        <v>172.5</v>
      </c>
      <c r="O218" s="66">
        <v>0</v>
      </c>
      <c r="P218" s="66">
        <f t="shared" si="93"/>
        <v>911.5</v>
      </c>
      <c r="Q218" s="66">
        <f t="shared" si="94"/>
        <v>14088.5</v>
      </c>
    </row>
    <row r="219" spans="2:17" s="3" customFormat="1" x14ac:dyDescent="0.2">
      <c r="B219" s="68" t="s">
        <v>248</v>
      </c>
      <c r="C219" s="68" t="s">
        <v>247</v>
      </c>
      <c r="D219" s="70" t="s">
        <v>246</v>
      </c>
      <c r="E219" s="112" t="s">
        <v>21</v>
      </c>
      <c r="F219" s="68" t="s">
        <v>34</v>
      </c>
      <c r="G219" s="67">
        <v>15000</v>
      </c>
      <c r="H219" s="67">
        <v>0</v>
      </c>
      <c r="I219" s="67">
        <v>25</v>
      </c>
      <c r="J219" s="67">
        <f t="shared" si="88"/>
        <v>430.5</v>
      </c>
      <c r="K219" s="66">
        <f t="shared" si="89"/>
        <v>456</v>
      </c>
      <c r="L219" s="66">
        <f t="shared" si="90"/>
        <v>1063.5</v>
      </c>
      <c r="M219" s="67">
        <f t="shared" si="91"/>
        <v>1065</v>
      </c>
      <c r="N219" s="67">
        <f t="shared" si="92"/>
        <v>172.5</v>
      </c>
      <c r="O219" s="66">
        <v>0</v>
      </c>
      <c r="P219" s="66">
        <f t="shared" si="93"/>
        <v>911.5</v>
      </c>
      <c r="Q219" s="66">
        <f t="shared" si="94"/>
        <v>14088.5</v>
      </c>
    </row>
    <row r="220" spans="2:17" s="3" customFormat="1" x14ac:dyDescent="0.2">
      <c r="B220" s="68" t="s">
        <v>245</v>
      </c>
      <c r="C220" s="68" t="s">
        <v>244</v>
      </c>
      <c r="D220" s="70" t="s">
        <v>243</v>
      </c>
      <c r="E220" s="112" t="s">
        <v>21</v>
      </c>
      <c r="F220" s="68" t="s">
        <v>20</v>
      </c>
      <c r="G220" s="67">
        <v>15000</v>
      </c>
      <c r="H220" s="67">
        <v>0</v>
      </c>
      <c r="I220" s="67">
        <v>25</v>
      </c>
      <c r="J220" s="67">
        <f t="shared" si="88"/>
        <v>430.5</v>
      </c>
      <c r="K220" s="66">
        <f t="shared" si="89"/>
        <v>456</v>
      </c>
      <c r="L220" s="66">
        <f t="shared" si="90"/>
        <v>1063.5</v>
      </c>
      <c r="M220" s="67">
        <f t="shared" si="91"/>
        <v>1065</v>
      </c>
      <c r="N220" s="67">
        <f t="shared" si="92"/>
        <v>172.5</v>
      </c>
      <c r="O220" s="66">
        <v>0</v>
      </c>
      <c r="P220" s="66">
        <f t="shared" si="93"/>
        <v>911.5</v>
      </c>
      <c r="Q220" s="66">
        <f t="shared" si="94"/>
        <v>14088.5</v>
      </c>
    </row>
    <row r="221" spans="2:17" s="3" customFormat="1" x14ac:dyDescent="0.2">
      <c r="B221" s="68" t="s">
        <v>242</v>
      </c>
      <c r="C221" s="68" t="s">
        <v>241</v>
      </c>
      <c r="D221" s="70" t="s">
        <v>240</v>
      </c>
      <c r="E221" s="112" t="s">
        <v>21</v>
      </c>
      <c r="F221" s="68" t="s">
        <v>20</v>
      </c>
      <c r="G221" s="67">
        <v>15000</v>
      </c>
      <c r="H221" s="67">
        <v>0</v>
      </c>
      <c r="I221" s="67">
        <v>25</v>
      </c>
      <c r="J221" s="67">
        <f t="shared" si="88"/>
        <v>430.5</v>
      </c>
      <c r="K221" s="66">
        <f t="shared" si="89"/>
        <v>456</v>
      </c>
      <c r="L221" s="66">
        <f t="shared" si="90"/>
        <v>1063.5</v>
      </c>
      <c r="M221" s="67">
        <f t="shared" si="91"/>
        <v>1065</v>
      </c>
      <c r="N221" s="67">
        <f t="shared" si="92"/>
        <v>172.5</v>
      </c>
      <c r="O221" s="66">
        <v>0</v>
      </c>
      <c r="P221" s="66">
        <f t="shared" si="93"/>
        <v>911.5</v>
      </c>
      <c r="Q221" s="66">
        <f t="shared" si="94"/>
        <v>14088.5</v>
      </c>
    </row>
    <row r="222" spans="2:17" s="3" customFormat="1" x14ac:dyDescent="0.2">
      <c r="B222" s="68" t="s">
        <v>239</v>
      </c>
      <c r="C222" s="68" t="s">
        <v>238</v>
      </c>
      <c r="D222" s="70" t="s">
        <v>106</v>
      </c>
      <c r="E222" s="112" t="s">
        <v>21</v>
      </c>
      <c r="F222" s="68" t="s">
        <v>34</v>
      </c>
      <c r="G222" s="67">
        <v>15000</v>
      </c>
      <c r="H222" s="67">
        <v>0</v>
      </c>
      <c r="I222" s="67">
        <v>25</v>
      </c>
      <c r="J222" s="67">
        <f t="shared" si="88"/>
        <v>430.5</v>
      </c>
      <c r="K222" s="66">
        <f t="shared" si="89"/>
        <v>456</v>
      </c>
      <c r="L222" s="66">
        <f t="shared" si="90"/>
        <v>1063.5</v>
      </c>
      <c r="M222" s="67">
        <f t="shared" si="91"/>
        <v>1065</v>
      </c>
      <c r="N222" s="67">
        <f t="shared" si="92"/>
        <v>172.5</v>
      </c>
      <c r="O222" s="66">
        <v>1000</v>
      </c>
      <c r="P222" s="66">
        <f t="shared" si="93"/>
        <v>1911.5</v>
      </c>
      <c r="Q222" s="66">
        <f t="shared" si="94"/>
        <v>13088.5</v>
      </c>
    </row>
    <row r="223" spans="2:17" s="3" customFormat="1" x14ac:dyDescent="0.2">
      <c r="B223" s="68" t="s">
        <v>578</v>
      </c>
      <c r="C223" s="68" t="s">
        <v>238</v>
      </c>
      <c r="D223" s="70" t="s">
        <v>106</v>
      </c>
      <c r="E223" s="112" t="s">
        <v>21</v>
      </c>
      <c r="F223" s="68" t="s">
        <v>34</v>
      </c>
      <c r="G223" s="67">
        <v>15000</v>
      </c>
      <c r="H223" s="67">
        <v>0</v>
      </c>
      <c r="I223" s="67">
        <v>25</v>
      </c>
      <c r="J223" s="67">
        <f t="shared" si="88"/>
        <v>430.5</v>
      </c>
      <c r="K223" s="66">
        <f t="shared" si="89"/>
        <v>456</v>
      </c>
      <c r="L223" s="66">
        <f t="shared" si="90"/>
        <v>1063.5</v>
      </c>
      <c r="M223" s="67">
        <f t="shared" si="91"/>
        <v>1065</v>
      </c>
      <c r="N223" s="67">
        <f t="shared" si="92"/>
        <v>172.5</v>
      </c>
      <c r="O223" s="66">
        <v>0</v>
      </c>
      <c r="P223" s="66">
        <f t="shared" si="93"/>
        <v>911.5</v>
      </c>
      <c r="Q223" s="66">
        <f t="shared" si="94"/>
        <v>14088.5</v>
      </c>
    </row>
    <row r="224" spans="2:17" s="3" customFormat="1" x14ac:dyDescent="0.2">
      <c r="B224" s="68" t="s">
        <v>237</v>
      </c>
      <c r="C224" s="68" t="s">
        <v>236</v>
      </c>
      <c r="D224" s="70" t="s">
        <v>235</v>
      </c>
      <c r="E224" s="112" t="s">
        <v>21</v>
      </c>
      <c r="F224" s="68" t="s">
        <v>34</v>
      </c>
      <c r="G224" s="67">
        <v>15000</v>
      </c>
      <c r="H224" s="67">
        <v>0</v>
      </c>
      <c r="I224" s="67">
        <v>25</v>
      </c>
      <c r="J224" s="67">
        <f t="shared" si="88"/>
        <v>430.5</v>
      </c>
      <c r="K224" s="66">
        <f t="shared" si="89"/>
        <v>456</v>
      </c>
      <c r="L224" s="66">
        <f t="shared" si="90"/>
        <v>1063.5</v>
      </c>
      <c r="M224" s="67">
        <f t="shared" si="91"/>
        <v>1065</v>
      </c>
      <c r="N224" s="67">
        <f t="shared" si="92"/>
        <v>172.5</v>
      </c>
      <c r="O224" s="66">
        <v>1000</v>
      </c>
      <c r="P224" s="66">
        <f t="shared" si="93"/>
        <v>1911.5</v>
      </c>
      <c r="Q224" s="66">
        <f t="shared" si="94"/>
        <v>13088.5</v>
      </c>
    </row>
    <row r="225" spans="2:17" s="3" customFormat="1" x14ac:dyDescent="0.2">
      <c r="B225" s="68" t="s">
        <v>234</v>
      </c>
      <c r="C225" s="68" t="s">
        <v>233</v>
      </c>
      <c r="D225" s="68" t="s">
        <v>232</v>
      </c>
      <c r="E225" s="112" t="s">
        <v>21</v>
      </c>
      <c r="F225" s="68" t="s">
        <v>20</v>
      </c>
      <c r="G225" s="67">
        <v>15000</v>
      </c>
      <c r="H225" s="67">
        <v>0</v>
      </c>
      <c r="I225" s="67">
        <v>25</v>
      </c>
      <c r="J225" s="67">
        <f t="shared" si="88"/>
        <v>430.5</v>
      </c>
      <c r="K225" s="66">
        <f t="shared" si="89"/>
        <v>456</v>
      </c>
      <c r="L225" s="66">
        <f t="shared" si="90"/>
        <v>1063.5</v>
      </c>
      <c r="M225" s="67">
        <f t="shared" si="91"/>
        <v>1065</v>
      </c>
      <c r="N225" s="67">
        <f t="shared" si="92"/>
        <v>172.5</v>
      </c>
      <c r="O225" s="66">
        <v>0</v>
      </c>
      <c r="P225" s="66">
        <f t="shared" si="93"/>
        <v>911.5</v>
      </c>
      <c r="Q225" s="66">
        <f t="shared" si="94"/>
        <v>14088.5</v>
      </c>
    </row>
    <row r="226" spans="2:17" s="3" customFormat="1" x14ac:dyDescent="0.2">
      <c r="B226" s="78"/>
      <c r="C226" s="78"/>
      <c r="D226" s="78"/>
      <c r="E226" s="113"/>
      <c r="F226" s="78"/>
      <c r="G226" s="77"/>
      <c r="H226" s="76"/>
      <c r="I226" s="76"/>
      <c r="J226" s="76"/>
      <c r="K226" s="80"/>
      <c r="L226" s="80"/>
      <c r="M226" s="76"/>
      <c r="N226" s="76"/>
      <c r="O226" s="80"/>
      <c r="P226" s="80"/>
      <c r="Q226" s="80"/>
    </row>
    <row r="227" spans="2:17" s="3" customFormat="1" x14ac:dyDescent="0.2">
      <c r="B227" s="69" t="s">
        <v>231</v>
      </c>
      <c r="C227" s="68" t="s">
        <v>224</v>
      </c>
      <c r="D227" s="68" t="s">
        <v>206</v>
      </c>
      <c r="E227" s="112" t="s">
        <v>21</v>
      </c>
      <c r="F227" s="68" t="s">
        <v>34</v>
      </c>
      <c r="G227" s="67">
        <v>33000</v>
      </c>
      <c r="H227" s="67">
        <v>0</v>
      </c>
      <c r="I227" s="67">
        <v>25</v>
      </c>
      <c r="J227" s="67">
        <f>IF(G227&lt;=$I$377*$J$377,G227*$F$384,($I$377*$J$377)*$F$384)</f>
        <v>947.1</v>
      </c>
      <c r="K227" s="66">
        <f>IF(G227&lt;=$I$378*$J$378,G227*$F$385,($I$378*$J$378)*$F$385)</f>
        <v>1003.2</v>
      </c>
      <c r="L227" s="66">
        <f>G227*7.09%</f>
        <v>2339.7000000000003</v>
      </c>
      <c r="M227" s="67">
        <f>G227*7.1%</f>
        <v>2343</v>
      </c>
      <c r="N227" s="67">
        <f>IF(G227&gt;77410,890.22,G227*1.15%)</f>
        <v>379.5</v>
      </c>
      <c r="O227" s="66">
        <v>15669.78</v>
      </c>
      <c r="P227" s="66">
        <f>H227+I227+J227+K227+O227</f>
        <v>17645.080000000002</v>
      </c>
      <c r="Q227" s="66">
        <f>G227-P227</f>
        <v>15354.919999999998</v>
      </c>
    </row>
    <row r="228" spans="2:17" s="3" customFormat="1" x14ac:dyDescent="0.2">
      <c r="B228" s="69" t="s">
        <v>230</v>
      </c>
      <c r="C228" s="68" t="s">
        <v>224</v>
      </c>
      <c r="D228" s="68" t="s">
        <v>103</v>
      </c>
      <c r="E228" s="112" t="s">
        <v>21</v>
      </c>
      <c r="F228" s="68" t="s">
        <v>34</v>
      </c>
      <c r="G228" s="67">
        <v>21700</v>
      </c>
      <c r="H228" s="67">
        <v>0</v>
      </c>
      <c r="I228" s="67">
        <v>25</v>
      </c>
      <c r="J228" s="67">
        <f>IF(G228&lt;=$I$377*$J$377,G228*$F$384,($I$377*$J$377)*$F$384)</f>
        <v>622.79</v>
      </c>
      <c r="K228" s="66">
        <f>IF(G228&lt;=$I$378*$J$378,G228*$F$385,($I$378*$J$378)*$F$385)</f>
        <v>659.68</v>
      </c>
      <c r="L228" s="66">
        <f>G228*7.09%</f>
        <v>1538.5300000000002</v>
      </c>
      <c r="M228" s="67">
        <f>G228*7.1%</f>
        <v>1540.6999999999998</v>
      </c>
      <c r="N228" s="67">
        <f>IF(G228&gt;77410,890.22,G228*1.15%)</f>
        <v>249.54999999999998</v>
      </c>
      <c r="O228" s="66">
        <v>100</v>
      </c>
      <c r="P228" s="66">
        <f>H228+I228+J228+K228+O228</f>
        <v>1407.4699999999998</v>
      </c>
      <c r="Q228" s="66">
        <f>G228-P228</f>
        <v>20292.53</v>
      </c>
    </row>
    <row r="229" spans="2:17" s="3" customFormat="1" x14ac:dyDescent="0.2">
      <c r="B229" s="68" t="s">
        <v>229</v>
      </c>
      <c r="C229" s="68" t="s">
        <v>224</v>
      </c>
      <c r="D229" s="68" t="s">
        <v>228</v>
      </c>
      <c r="E229" s="112" t="s">
        <v>21</v>
      </c>
      <c r="F229" s="68" t="s">
        <v>34</v>
      </c>
      <c r="G229" s="67">
        <v>40000</v>
      </c>
      <c r="H229" s="67">
        <v>442.65</v>
      </c>
      <c r="I229" s="67">
        <v>25</v>
      </c>
      <c r="J229" s="67">
        <f>IF(G229&lt;=$I$377*$J$377,G229*$F$384,($I$377*$J$377)*$F$384)</f>
        <v>1148</v>
      </c>
      <c r="K229" s="66">
        <f>IF(G229&lt;=$I$378*$J$378,G229*$F$385,($I$378*$J$378)*$F$385)</f>
        <v>1216</v>
      </c>
      <c r="L229" s="66">
        <f>G229*7.09%</f>
        <v>2836</v>
      </c>
      <c r="M229" s="67">
        <f>G229*7.1%</f>
        <v>2839.9999999999995</v>
      </c>
      <c r="N229" s="67">
        <f>IF(G229&gt;77410,890.22,G229*1.15%)</f>
        <v>460</v>
      </c>
      <c r="O229" s="66">
        <v>0</v>
      </c>
      <c r="P229" s="66">
        <f>H229+I229+J229+K229+O229</f>
        <v>2831.65</v>
      </c>
      <c r="Q229" s="66">
        <f>G229-P229</f>
        <v>37168.35</v>
      </c>
    </row>
    <row r="230" spans="2:17" s="3" customFormat="1" x14ac:dyDescent="0.2">
      <c r="B230" s="68" t="s">
        <v>227</v>
      </c>
      <c r="C230" s="68" t="s">
        <v>224</v>
      </c>
      <c r="D230" s="68" t="s">
        <v>226</v>
      </c>
      <c r="E230" s="112" t="s">
        <v>21</v>
      </c>
      <c r="F230" s="68" t="s">
        <v>34</v>
      </c>
      <c r="G230" s="67">
        <v>25000</v>
      </c>
      <c r="H230" s="67">
        <v>0</v>
      </c>
      <c r="I230" s="67">
        <v>25</v>
      </c>
      <c r="J230" s="67">
        <f>IF(G230&lt;=$I$377*$J$377,G230*$F$384,($I$377*$J$377)*$F$384)</f>
        <v>717.5</v>
      </c>
      <c r="K230" s="66">
        <f>IF(G230&lt;=$I$378*$J$378,G230*$F$385,($I$378*$J$378)*$F$385)</f>
        <v>760</v>
      </c>
      <c r="L230" s="66">
        <f>G230*7.09%</f>
        <v>1772.5000000000002</v>
      </c>
      <c r="M230" s="67">
        <f>G230*7.1%</f>
        <v>1774.9999999999998</v>
      </c>
      <c r="N230" s="67">
        <f>IF(G230&gt;77410,890.22,G230*1.15%)</f>
        <v>287.5</v>
      </c>
      <c r="O230" s="66">
        <v>5844.31</v>
      </c>
      <c r="P230" s="66">
        <f>H230+I230+J230+K230+O230</f>
        <v>7346.81</v>
      </c>
      <c r="Q230" s="66">
        <f>G230-P230</f>
        <v>17653.189999999999</v>
      </c>
    </row>
    <row r="231" spans="2:17" s="3" customFormat="1" x14ac:dyDescent="0.2">
      <c r="B231" s="69" t="s">
        <v>225</v>
      </c>
      <c r="C231" s="68" t="s">
        <v>224</v>
      </c>
      <c r="D231" s="68" t="s">
        <v>223</v>
      </c>
      <c r="E231" s="112" t="s">
        <v>21</v>
      </c>
      <c r="F231" s="68" t="s">
        <v>20</v>
      </c>
      <c r="G231" s="67">
        <v>23000</v>
      </c>
      <c r="H231" s="67">
        <v>0</v>
      </c>
      <c r="I231" s="67">
        <v>25</v>
      </c>
      <c r="J231" s="67">
        <f>IF(G231&lt;=$I$377*$J$377,G231*$F$384,($I$377*$J$377)*$F$384)</f>
        <v>660.1</v>
      </c>
      <c r="K231" s="66">
        <f>IF(G231&lt;=$I$378*$J$378,G231*$F$385,($I$378*$J$378)*$F$385)</f>
        <v>699.2</v>
      </c>
      <c r="L231" s="66">
        <f>G231*7.09%</f>
        <v>1630.7</v>
      </c>
      <c r="M231" s="67">
        <f>G231*7.1%</f>
        <v>1632.9999999999998</v>
      </c>
      <c r="N231" s="67">
        <f>IF(G231&gt;77410,890.22,G231*1.15%)</f>
        <v>264.5</v>
      </c>
      <c r="O231" s="66">
        <v>2800</v>
      </c>
      <c r="P231" s="66">
        <f>H231+I231+J231+K231+O231</f>
        <v>4184.3</v>
      </c>
      <c r="Q231" s="66">
        <f>G231-P231</f>
        <v>18815.7</v>
      </c>
    </row>
    <row r="232" spans="2:17" s="3" customFormat="1" x14ac:dyDescent="0.2">
      <c r="B232" s="78"/>
      <c r="C232" s="78"/>
      <c r="D232" s="78"/>
      <c r="E232" s="113"/>
      <c r="F232" s="78"/>
      <c r="G232" s="77"/>
      <c r="H232" s="76"/>
      <c r="I232" s="76"/>
      <c r="J232" s="76"/>
      <c r="K232" s="80"/>
      <c r="L232" s="80"/>
      <c r="M232" s="76"/>
      <c r="N232" s="76"/>
      <c r="O232" s="80"/>
      <c r="P232" s="80"/>
      <c r="Q232" s="80"/>
    </row>
    <row r="233" spans="2:17" s="3" customFormat="1" x14ac:dyDescent="0.2">
      <c r="B233" s="68" t="s">
        <v>222</v>
      </c>
      <c r="C233" s="68" t="s">
        <v>220</v>
      </c>
      <c r="D233" s="68" t="s">
        <v>84</v>
      </c>
      <c r="E233" s="112" t="s">
        <v>21</v>
      </c>
      <c r="F233" s="68" t="s">
        <v>20</v>
      </c>
      <c r="G233" s="67">
        <v>90000</v>
      </c>
      <c r="H233" s="67">
        <v>9753.19</v>
      </c>
      <c r="I233" s="67">
        <v>25</v>
      </c>
      <c r="J233" s="67">
        <f>IF(G233&lt;=$I$377*$J$377,G233*$F$384,($I$377*$J$377)*$F$384)</f>
        <v>2583</v>
      </c>
      <c r="K233" s="66">
        <f>IF(G233&lt;=$I$378*$J$378,G233*$F$385,($I$378*$J$378)*$F$385)</f>
        <v>2736</v>
      </c>
      <c r="L233" s="66">
        <f>G233*7.09%</f>
        <v>6381</v>
      </c>
      <c r="M233" s="67">
        <f>G233*7.1%</f>
        <v>6389.9999999999991</v>
      </c>
      <c r="N233" s="67">
        <v>997.04</v>
      </c>
      <c r="O233" s="66">
        <v>100</v>
      </c>
      <c r="P233" s="66">
        <f>H233+I233+J233+K233+O233</f>
        <v>15197.19</v>
      </c>
      <c r="Q233" s="66">
        <f>G233-P233</f>
        <v>74802.81</v>
      </c>
    </row>
    <row r="234" spans="2:17" s="3" customFormat="1" x14ac:dyDescent="0.2">
      <c r="B234" s="69" t="s">
        <v>221</v>
      </c>
      <c r="C234" s="68" t="s">
        <v>220</v>
      </c>
      <c r="D234" s="68" t="s">
        <v>219</v>
      </c>
      <c r="E234" s="112" t="s">
        <v>21</v>
      </c>
      <c r="F234" s="68" t="s">
        <v>34</v>
      </c>
      <c r="G234" s="67">
        <v>25600</v>
      </c>
      <c r="H234" s="67">
        <v>0</v>
      </c>
      <c r="I234" s="67">
        <v>25</v>
      </c>
      <c r="J234" s="67">
        <f>IF(G234&lt;=$I$377*$J$377,G234*$F$384,($I$377*$J$377)*$F$384)</f>
        <v>734.72</v>
      </c>
      <c r="K234" s="66">
        <f>IF(G234&lt;=$I$378*$J$378,G234*$F$385,($I$378*$J$378)*$F$385)</f>
        <v>778.24</v>
      </c>
      <c r="L234" s="66">
        <f>G234*7.09%</f>
        <v>1815.0400000000002</v>
      </c>
      <c r="M234" s="67">
        <f>G234*7.1%</f>
        <v>1817.6</v>
      </c>
      <c r="N234" s="67">
        <f>IF(G234&gt;77410,890.22,G234*1.15%)</f>
        <v>294.39999999999998</v>
      </c>
      <c r="O234" s="66">
        <v>7967.45</v>
      </c>
      <c r="P234" s="66">
        <f>H234+I234+J234+K234+O234</f>
        <v>9505.41</v>
      </c>
      <c r="Q234" s="66">
        <f>G234-P234</f>
        <v>16094.59</v>
      </c>
    </row>
    <row r="235" spans="2:17" s="3" customFormat="1" x14ac:dyDescent="0.2">
      <c r="B235" s="78"/>
      <c r="C235" s="78"/>
      <c r="D235" s="78"/>
      <c r="E235" s="113"/>
      <c r="F235" s="78"/>
      <c r="G235" s="76"/>
      <c r="H235" s="76"/>
      <c r="I235" s="76"/>
      <c r="J235" s="76"/>
      <c r="K235" s="80"/>
      <c r="L235" s="80"/>
      <c r="M235" s="76"/>
      <c r="N235" s="76"/>
      <c r="O235" s="80"/>
      <c r="P235" s="80"/>
      <c r="Q235" s="80"/>
    </row>
    <row r="236" spans="2:17" s="3" customFormat="1" x14ac:dyDescent="0.2">
      <c r="B236" s="69" t="s">
        <v>218</v>
      </c>
      <c r="C236" s="68" t="s">
        <v>212</v>
      </c>
      <c r="D236" s="68" t="s">
        <v>217</v>
      </c>
      <c r="E236" s="112" t="s">
        <v>21</v>
      </c>
      <c r="F236" s="68" t="s">
        <v>34</v>
      </c>
      <c r="G236" s="67">
        <v>65000</v>
      </c>
      <c r="H236" s="67">
        <v>4043.59</v>
      </c>
      <c r="I236" s="67">
        <v>25</v>
      </c>
      <c r="J236" s="67">
        <f>IF(G236&lt;=$I$377*$J$377,G236*$F$384,($I$377*$J$377)*$F$384)</f>
        <v>1865.5</v>
      </c>
      <c r="K236" s="66">
        <f>IF(G236&lt;=$I$378*$J$378,G236*$F$385,($I$378*$J$378)*$F$385)</f>
        <v>1976</v>
      </c>
      <c r="L236" s="66">
        <f>G236*7.09%</f>
        <v>4608.5</v>
      </c>
      <c r="M236" s="67">
        <f>G236*7.1%</f>
        <v>4615</v>
      </c>
      <c r="N236" s="67">
        <f>IF(G236&gt;77410,890.22,G236*1.15%)</f>
        <v>747.5</v>
      </c>
      <c r="O236" s="66">
        <v>31116.95</v>
      </c>
      <c r="P236" s="66">
        <f>H236+I236+J236+K236+O236</f>
        <v>39027.040000000001</v>
      </c>
      <c r="Q236" s="66">
        <f>G236-P236</f>
        <v>25972.959999999999</v>
      </c>
    </row>
    <row r="237" spans="2:17" s="3" customFormat="1" x14ac:dyDescent="0.2">
      <c r="B237" s="68" t="s">
        <v>216</v>
      </c>
      <c r="C237" s="68" t="s">
        <v>212</v>
      </c>
      <c r="D237" s="68" t="s">
        <v>211</v>
      </c>
      <c r="E237" s="112" t="s">
        <v>21</v>
      </c>
      <c r="F237" s="68" t="s">
        <v>34</v>
      </c>
      <c r="G237" s="67">
        <v>20000</v>
      </c>
      <c r="H237" s="67">
        <v>0</v>
      </c>
      <c r="I237" s="67">
        <v>25</v>
      </c>
      <c r="J237" s="67">
        <f>IF(G237&lt;=$I$377*$J$377,G237*$F$384,($I$377*$J$377)*$F$384)</f>
        <v>574</v>
      </c>
      <c r="K237" s="66">
        <f>IF(G237&lt;=$I$378*$J$378,G237*$F$385,($I$378*$J$378)*$F$385)</f>
        <v>608</v>
      </c>
      <c r="L237" s="66">
        <f>G237*7.09%</f>
        <v>1418</v>
      </c>
      <c r="M237" s="67">
        <f>G237*7.1%</f>
        <v>1419.9999999999998</v>
      </c>
      <c r="N237" s="67">
        <f>IF(G237&gt;77410,890.22,G237*1.15%)</f>
        <v>230</v>
      </c>
      <c r="O237" s="66">
        <v>3167.77</v>
      </c>
      <c r="P237" s="66">
        <f>H237+I237+J237+K237+O237</f>
        <v>4374.7700000000004</v>
      </c>
      <c r="Q237" s="66">
        <f>G237-P237</f>
        <v>15625.23</v>
      </c>
    </row>
    <row r="238" spans="2:17" s="3" customFormat="1" x14ac:dyDescent="0.2">
      <c r="B238" s="69" t="s">
        <v>215</v>
      </c>
      <c r="C238" s="68" t="s">
        <v>212</v>
      </c>
      <c r="D238" s="68" t="s">
        <v>22</v>
      </c>
      <c r="E238" s="112" t="s">
        <v>21</v>
      </c>
      <c r="F238" s="68" t="s">
        <v>34</v>
      </c>
      <c r="G238" s="67">
        <v>28525</v>
      </c>
      <c r="H238" s="67">
        <v>0</v>
      </c>
      <c r="I238" s="67">
        <v>25</v>
      </c>
      <c r="J238" s="67">
        <f>IF(G238&lt;=$I$377*$J$377,G238*$F$384,($I$377*$J$377)*$F$384)</f>
        <v>818.66750000000002</v>
      </c>
      <c r="K238" s="66">
        <f>IF(G238&lt;=$I$378*$J$378,G238*$F$385,($I$378*$J$378)*$F$385)</f>
        <v>867.16</v>
      </c>
      <c r="L238" s="66">
        <f>G238*7.09%</f>
        <v>2022.4225000000001</v>
      </c>
      <c r="M238" s="67">
        <f>G238*7.1%</f>
        <v>2025.2749999999999</v>
      </c>
      <c r="N238" s="67">
        <f>IF(G238&gt;77410,890.22,G238*1.15%)</f>
        <v>328.03750000000002</v>
      </c>
      <c r="O238" s="66">
        <v>0</v>
      </c>
      <c r="P238" s="66">
        <f>H238+I238+J238+K238+O238</f>
        <v>1710.8274999999999</v>
      </c>
      <c r="Q238" s="66">
        <f>G238-P238</f>
        <v>26814.172500000001</v>
      </c>
    </row>
    <row r="239" spans="2:17" s="3" customFormat="1" x14ac:dyDescent="0.2">
      <c r="B239" s="69" t="s">
        <v>214</v>
      </c>
      <c r="C239" s="68" t="s">
        <v>212</v>
      </c>
      <c r="D239" s="68" t="s">
        <v>22</v>
      </c>
      <c r="E239" s="112" t="s">
        <v>21</v>
      </c>
      <c r="F239" s="68" t="s">
        <v>34</v>
      </c>
      <c r="G239" s="67">
        <v>39000</v>
      </c>
      <c r="H239" s="67">
        <v>13.55</v>
      </c>
      <c r="I239" s="67">
        <v>25</v>
      </c>
      <c r="J239" s="67">
        <f>IF(G239&lt;=$I$377*$J$377,G239*$F$384,($I$377*$J$377)*$F$384)</f>
        <v>1119.3</v>
      </c>
      <c r="K239" s="66">
        <f>IF(G239&lt;=$I$378*$J$378,G239*$F$385,($I$378*$J$378)*$F$385)</f>
        <v>1185.5999999999999</v>
      </c>
      <c r="L239" s="66">
        <f>G239*7.09%</f>
        <v>2765.1000000000004</v>
      </c>
      <c r="M239" s="67">
        <f>G239*7.1%</f>
        <v>2768.9999999999995</v>
      </c>
      <c r="N239" s="67">
        <f>IF(G239&gt;77410,890.22,G239*1.15%)</f>
        <v>448.5</v>
      </c>
      <c r="O239" s="66">
        <v>8423.0499999999993</v>
      </c>
      <c r="P239" s="66">
        <f>H239+I239+J239+K239+O239</f>
        <v>10766.5</v>
      </c>
      <c r="Q239" s="66">
        <f>G239-P239</f>
        <v>28233.5</v>
      </c>
    </row>
    <row r="240" spans="2:17" s="3" customFormat="1" x14ac:dyDescent="0.2">
      <c r="B240" s="68" t="s">
        <v>213</v>
      </c>
      <c r="C240" s="68" t="s">
        <v>212</v>
      </c>
      <c r="D240" s="68" t="s">
        <v>211</v>
      </c>
      <c r="E240" s="112" t="s">
        <v>21</v>
      </c>
      <c r="F240" s="68" t="s">
        <v>34</v>
      </c>
      <c r="G240" s="67">
        <v>20000</v>
      </c>
      <c r="H240" s="67">
        <v>0</v>
      </c>
      <c r="I240" s="67">
        <v>25</v>
      </c>
      <c r="J240" s="67">
        <f>IF(G240&lt;=$I$377*$J$377,G240*$F$384,($I$377*$J$377)*$F$384)</f>
        <v>574</v>
      </c>
      <c r="K240" s="66">
        <f>IF(G240&lt;=$I$378*$J$378,G240*$F$385,($I$378*$J$378)*$F$385)</f>
        <v>608</v>
      </c>
      <c r="L240" s="66">
        <f>G240*7.09%</f>
        <v>1418</v>
      </c>
      <c r="M240" s="67">
        <f>G240*7.1%</f>
        <v>1419.9999999999998</v>
      </c>
      <c r="N240" s="67">
        <f>IF(G240&gt;77410,890.22,G240*1.15%)</f>
        <v>230</v>
      </c>
      <c r="O240" s="66">
        <v>9873.18</v>
      </c>
      <c r="P240" s="66">
        <f>H240+I240+J240+K240+O240</f>
        <v>11080.18</v>
      </c>
      <c r="Q240" s="66">
        <f>G240-P240</f>
        <v>8919.82</v>
      </c>
    </row>
    <row r="241" spans="2:23" s="3" customFormat="1" x14ac:dyDescent="0.2">
      <c r="B241" s="78"/>
      <c r="C241" s="78"/>
      <c r="D241" s="78"/>
      <c r="E241" s="113"/>
      <c r="F241" s="78"/>
      <c r="G241" s="77"/>
      <c r="H241" s="76"/>
      <c r="I241" s="76"/>
      <c r="J241" s="76"/>
      <c r="K241" s="80"/>
      <c r="L241" s="80"/>
      <c r="M241" s="76"/>
      <c r="N241" s="76"/>
      <c r="O241" s="80"/>
      <c r="P241" s="80"/>
      <c r="Q241" s="80"/>
    </row>
    <row r="242" spans="2:23" s="3" customFormat="1" x14ac:dyDescent="0.2">
      <c r="B242" s="69" t="s">
        <v>210</v>
      </c>
      <c r="C242" s="68" t="s">
        <v>203</v>
      </c>
      <c r="D242" s="68" t="s">
        <v>22</v>
      </c>
      <c r="E242" s="112" t="s">
        <v>21</v>
      </c>
      <c r="F242" s="68" t="s">
        <v>20</v>
      </c>
      <c r="G242" s="67">
        <v>60000</v>
      </c>
      <c r="H242" s="67">
        <v>3486.65</v>
      </c>
      <c r="I242" s="67">
        <v>25</v>
      </c>
      <c r="J242" s="67">
        <f>IF(G242&lt;=$I$377*$J$377,G242*$F$384,($I$377*$J$377)*$F$384)</f>
        <v>1722</v>
      </c>
      <c r="K242" s="66">
        <f>IF(G242&lt;=$I$378*$J$378,G242*$F$385,($I$378*$J$378)*$F$385)</f>
        <v>1824</v>
      </c>
      <c r="L242" s="66">
        <f>G242*7.09%</f>
        <v>4254</v>
      </c>
      <c r="M242" s="67">
        <f>G242*7.1%</f>
        <v>4260</v>
      </c>
      <c r="N242" s="67">
        <f>IF(G242&gt;77410,890.22,G242*1.15%)</f>
        <v>690</v>
      </c>
      <c r="O242" s="66">
        <v>100</v>
      </c>
      <c r="P242" s="66">
        <f>H242+I242+J242+K242+O242</f>
        <v>7157.65</v>
      </c>
      <c r="Q242" s="66">
        <f>G242-P242</f>
        <v>52842.35</v>
      </c>
    </row>
    <row r="243" spans="2:23" s="3" customFormat="1" x14ac:dyDescent="0.2">
      <c r="B243" s="69" t="s">
        <v>209</v>
      </c>
      <c r="C243" s="68" t="s">
        <v>203</v>
      </c>
      <c r="D243" s="68" t="s">
        <v>22</v>
      </c>
      <c r="E243" s="112" t="s">
        <v>21</v>
      </c>
      <c r="F243" s="68" t="s">
        <v>20</v>
      </c>
      <c r="G243" s="67">
        <v>39000</v>
      </c>
      <c r="H243" s="67">
        <v>301.52</v>
      </c>
      <c r="I243" s="67">
        <v>25</v>
      </c>
      <c r="J243" s="67">
        <f>IF(G243&lt;=$I$377*$J$377,G243*$F$384,($I$377*$J$377)*$F$384)</f>
        <v>1119.3</v>
      </c>
      <c r="K243" s="66">
        <f>IF(G243&lt;=$I$378*$J$378,G243*$F$385,($I$378*$J$378)*$F$385)</f>
        <v>1185.5999999999999</v>
      </c>
      <c r="L243" s="66">
        <f>G243*7.09%</f>
        <v>2765.1000000000004</v>
      </c>
      <c r="M243" s="67">
        <f>G243*7.1%</f>
        <v>2768.9999999999995</v>
      </c>
      <c r="N243" s="67">
        <f>IF(G243&gt;77410,890.22,G243*1.15%)</f>
        <v>448.5</v>
      </c>
      <c r="O243" s="66">
        <v>1100</v>
      </c>
      <c r="P243" s="66">
        <f>H243+I243+J243+K243+O243</f>
        <v>3731.42</v>
      </c>
      <c r="Q243" s="66">
        <f>G243-P243</f>
        <v>35268.58</v>
      </c>
      <c r="W243" s="3" t="s">
        <v>208</v>
      </c>
    </row>
    <row r="244" spans="2:23" s="3" customFormat="1" x14ac:dyDescent="0.2">
      <c r="B244" s="68" t="s">
        <v>207</v>
      </c>
      <c r="C244" s="68" t="s">
        <v>203</v>
      </c>
      <c r="D244" s="68" t="s">
        <v>206</v>
      </c>
      <c r="E244" s="112" t="s">
        <v>21</v>
      </c>
      <c r="F244" s="68" t="s">
        <v>34</v>
      </c>
      <c r="G244" s="67">
        <v>25000</v>
      </c>
      <c r="H244" s="67">
        <v>0</v>
      </c>
      <c r="I244" s="67">
        <v>25</v>
      </c>
      <c r="J244" s="67">
        <f>IF(G244&lt;=$I$377*$J$377,G244*$F$384,($I$377*$J$377)*$F$384)</f>
        <v>717.5</v>
      </c>
      <c r="K244" s="66">
        <f>IF(G244&lt;=$I$378*$J$378,G244*$F$385,($I$378*$J$378)*$F$385)</f>
        <v>760</v>
      </c>
      <c r="L244" s="66">
        <f>G244*7.09%</f>
        <v>1772.5000000000002</v>
      </c>
      <c r="M244" s="67">
        <f>G244*7.1%</f>
        <v>1774.9999999999998</v>
      </c>
      <c r="N244" s="67">
        <f>IF(G244&gt;77410,890.22,G244*1.15%)</f>
        <v>287.5</v>
      </c>
      <c r="O244" s="66">
        <v>12287.7</v>
      </c>
      <c r="P244" s="66">
        <f>H244+I244+J244+K244+O244</f>
        <v>13790.2</v>
      </c>
      <c r="Q244" s="66">
        <f>G244-P244</f>
        <v>11209.8</v>
      </c>
    </row>
    <row r="245" spans="2:23" s="3" customFormat="1" x14ac:dyDescent="0.2">
      <c r="B245" s="69" t="s">
        <v>205</v>
      </c>
      <c r="C245" s="68" t="s">
        <v>203</v>
      </c>
      <c r="D245" s="68" t="s">
        <v>22</v>
      </c>
      <c r="E245" s="112" t="s">
        <v>21</v>
      </c>
      <c r="F245" s="68" t="s">
        <v>34</v>
      </c>
      <c r="G245" s="67">
        <v>32300</v>
      </c>
      <c r="H245" s="67">
        <v>0</v>
      </c>
      <c r="I245" s="67">
        <v>25</v>
      </c>
      <c r="J245" s="67">
        <f>IF(G245&lt;=$I$377*$J$377,G245*$F$384,($I$377*$J$377)*$F$384)</f>
        <v>927.01</v>
      </c>
      <c r="K245" s="66">
        <f>IF(G245&lt;=$I$378*$J$378,G245*$F$385,($I$378*$J$378)*$F$385)</f>
        <v>981.92</v>
      </c>
      <c r="L245" s="66">
        <f>G245*7.09%</f>
        <v>2290.0700000000002</v>
      </c>
      <c r="M245" s="67">
        <f>G245*7.1%</f>
        <v>2293.2999999999997</v>
      </c>
      <c r="N245" s="67">
        <f>IF(G245&gt;77410,890.22,G245*1.15%)</f>
        <v>371.45</v>
      </c>
      <c r="O245" s="66">
        <v>17844.77</v>
      </c>
      <c r="P245" s="66">
        <f>H245+I245+J245+K245+O245</f>
        <v>19778.7</v>
      </c>
      <c r="Q245" s="66">
        <f>G245-P245</f>
        <v>12521.3</v>
      </c>
    </row>
    <row r="246" spans="2:23" s="3" customFormat="1" x14ac:dyDescent="0.2">
      <c r="B246" s="68" t="s">
        <v>204</v>
      </c>
      <c r="C246" s="68" t="s">
        <v>203</v>
      </c>
      <c r="D246" s="68" t="s">
        <v>202</v>
      </c>
      <c r="E246" s="112" t="s">
        <v>21</v>
      </c>
      <c r="F246" s="68" t="s">
        <v>20</v>
      </c>
      <c r="G246" s="67">
        <v>30000</v>
      </c>
      <c r="H246" s="67">
        <v>0</v>
      </c>
      <c r="I246" s="67">
        <v>25</v>
      </c>
      <c r="J246" s="67">
        <f>IF(G246&lt;=$I$377*$J$377,G246*$F$384,($I$377*$J$377)*$F$384)</f>
        <v>861</v>
      </c>
      <c r="K246" s="66">
        <f>IF(G246&lt;=$I$378*$J$378,G246*$F$385,($I$378*$J$378)*$F$385)</f>
        <v>912</v>
      </c>
      <c r="L246" s="66">
        <f>G246*7.09%</f>
        <v>2127</v>
      </c>
      <c r="M246" s="67">
        <f>G246*7.1%</f>
        <v>2130</v>
      </c>
      <c r="N246" s="67">
        <f>IF(G246&gt;77410,890.22,G246*1.15%)</f>
        <v>345</v>
      </c>
      <c r="O246" s="66">
        <v>13684.25</v>
      </c>
      <c r="P246" s="66">
        <f>H246+I246+J246+K246+O246</f>
        <v>15482.25</v>
      </c>
      <c r="Q246" s="66">
        <f>G246-P246</f>
        <v>14517.75</v>
      </c>
    </row>
    <row r="247" spans="2:23" s="3" customFormat="1" x14ac:dyDescent="0.2">
      <c r="B247" s="78"/>
      <c r="C247" s="78"/>
      <c r="D247" s="78"/>
      <c r="E247" s="113"/>
      <c r="F247" s="78"/>
      <c r="G247" s="76"/>
      <c r="H247" s="76"/>
      <c r="I247" s="76"/>
      <c r="J247" s="76"/>
      <c r="K247" s="80"/>
      <c r="L247" s="80"/>
      <c r="M247" s="76"/>
      <c r="N247" s="76"/>
      <c r="O247" s="80"/>
      <c r="P247" s="80"/>
      <c r="Q247" s="80"/>
    </row>
    <row r="248" spans="2:23" s="3" customFormat="1" x14ac:dyDescent="0.2">
      <c r="B248" s="68" t="s">
        <v>201</v>
      </c>
      <c r="C248" s="68" t="s">
        <v>200</v>
      </c>
      <c r="D248" s="68" t="s">
        <v>199</v>
      </c>
      <c r="E248" s="112" t="s">
        <v>21</v>
      </c>
      <c r="F248" s="68" t="s">
        <v>34</v>
      </c>
      <c r="G248" s="67">
        <v>18000</v>
      </c>
      <c r="H248" s="67">
        <v>0</v>
      </c>
      <c r="I248" s="67">
        <v>25</v>
      </c>
      <c r="J248" s="67">
        <f t="shared" ref="J248:J255" si="95">IF(G248&lt;=$I$377*$J$377,G248*$F$384,($I$377*$J$377)*$F$384)</f>
        <v>516.6</v>
      </c>
      <c r="K248" s="66">
        <f t="shared" ref="K248:K255" si="96">IF(G248&lt;=$I$378*$J$378,G248*$F$385,($I$378*$J$378)*$F$385)</f>
        <v>547.20000000000005</v>
      </c>
      <c r="L248" s="66">
        <f t="shared" ref="L248:L255" si="97">G248*7.09%</f>
        <v>1276.2</v>
      </c>
      <c r="M248" s="67">
        <f t="shared" ref="M248:M255" si="98">G248*7.1%</f>
        <v>1277.9999999999998</v>
      </c>
      <c r="N248" s="67">
        <f t="shared" ref="N248:N255" si="99">IF(G248&gt;77410,890.22,G248*1.15%)</f>
        <v>207</v>
      </c>
      <c r="O248" s="66">
        <v>6985.4</v>
      </c>
      <c r="P248" s="66">
        <f t="shared" ref="P248:P255" si="100">H248+I248+J248+K248+O248</f>
        <v>8074.2</v>
      </c>
      <c r="Q248" s="66">
        <f t="shared" ref="Q248:Q255" si="101">G248-P248</f>
        <v>9925.7999999999993</v>
      </c>
    </row>
    <row r="249" spans="2:23" s="3" customFormat="1" x14ac:dyDescent="0.2">
      <c r="B249" s="68" t="s">
        <v>198</v>
      </c>
      <c r="C249" s="68" t="s">
        <v>182</v>
      </c>
      <c r="D249" s="68" t="s">
        <v>181</v>
      </c>
      <c r="E249" s="112" t="s">
        <v>21</v>
      </c>
      <c r="F249" s="68" t="s">
        <v>20</v>
      </c>
      <c r="G249" s="67">
        <v>15650</v>
      </c>
      <c r="H249" s="67">
        <v>0</v>
      </c>
      <c r="I249" s="67">
        <v>25</v>
      </c>
      <c r="J249" s="67">
        <f t="shared" si="95"/>
        <v>449.15499999999997</v>
      </c>
      <c r="K249" s="66">
        <f t="shared" si="96"/>
        <v>475.76</v>
      </c>
      <c r="L249" s="66">
        <f t="shared" si="97"/>
        <v>1109.585</v>
      </c>
      <c r="M249" s="67">
        <f t="shared" si="98"/>
        <v>1111.1499999999999</v>
      </c>
      <c r="N249" s="67">
        <f t="shared" si="99"/>
        <v>179.97499999999999</v>
      </c>
      <c r="O249" s="66">
        <v>1000</v>
      </c>
      <c r="P249" s="66">
        <f t="shared" si="100"/>
        <v>1949.915</v>
      </c>
      <c r="Q249" s="66">
        <f t="shared" si="101"/>
        <v>13700.084999999999</v>
      </c>
    </row>
    <row r="250" spans="2:23" s="3" customFormat="1" x14ac:dyDescent="0.2">
      <c r="B250" s="68" t="s">
        <v>197</v>
      </c>
      <c r="C250" s="68" t="s">
        <v>196</v>
      </c>
      <c r="D250" s="68" t="s">
        <v>195</v>
      </c>
      <c r="E250" s="112" t="s">
        <v>21</v>
      </c>
      <c r="F250" s="68" t="s">
        <v>34</v>
      </c>
      <c r="G250" s="67">
        <v>15000</v>
      </c>
      <c r="H250" s="67">
        <v>0</v>
      </c>
      <c r="I250" s="67">
        <v>25</v>
      </c>
      <c r="J250" s="67">
        <f t="shared" si="95"/>
        <v>430.5</v>
      </c>
      <c r="K250" s="66">
        <f t="shared" si="96"/>
        <v>456</v>
      </c>
      <c r="L250" s="66">
        <f t="shared" si="97"/>
        <v>1063.5</v>
      </c>
      <c r="M250" s="67">
        <f t="shared" si="98"/>
        <v>1065</v>
      </c>
      <c r="N250" s="67">
        <f t="shared" si="99"/>
        <v>172.5</v>
      </c>
      <c r="O250" s="66">
        <v>2019.78</v>
      </c>
      <c r="P250" s="66">
        <f t="shared" si="100"/>
        <v>2931.2799999999997</v>
      </c>
      <c r="Q250" s="66">
        <f t="shared" si="101"/>
        <v>12068.720000000001</v>
      </c>
    </row>
    <row r="251" spans="2:23" s="3" customFormat="1" x14ac:dyDescent="0.2">
      <c r="B251" s="69" t="s">
        <v>194</v>
      </c>
      <c r="C251" s="68" t="s">
        <v>193</v>
      </c>
      <c r="D251" s="68" t="s">
        <v>192</v>
      </c>
      <c r="E251" s="112" t="s">
        <v>21</v>
      </c>
      <c r="F251" s="68" t="s">
        <v>20</v>
      </c>
      <c r="G251" s="67">
        <v>15100</v>
      </c>
      <c r="H251" s="67">
        <v>0</v>
      </c>
      <c r="I251" s="67">
        <v>25</v>
      </c>
      <c r="J251" s="67">
        <f t="shared" si="95"/>
        <v>433.37</v>
      </c>
      <c r="K251" s="66">
        <f t="shared" si="96"/>
        <v>459.04</v>
      </c>
      <c r="L251" s="66">
        <f t="shared" si="97"/>
        <v>1070.5900000000001</v>
      </c>
      <c r="M251" s="67">
        <f t="shared" si="98"/>
        <v>1072.0999999999999</v>
      </c>
      <c r="N251" s="67">
        <f t="shared" si="99"/>
        <v>173.65</v>
      </c>
      <c r="O251" s="66">
        <v>100</v>
      </c>
      <c r="P251" s="66">
        <f t="shared" si="100"/>
        <v>1017.4100000000001</v>
      </c>
      <c r="Q251" s="66">
        <f t="shared" si="101"/>
        <v>14082.59</v>
      </c>
    </row>
    <row r="252" spans="2:23" s="3" customFormat="1" x14ac:dyDescent="0.2">
      <c r="B252" s="69" t="s">
        <v>191</v>
      </c>
      <c r="C252" s="68" t="s">
        <v>188</v>
      </c>
      <c r="D252" s="68" t="s">
        <v>190</v>
      </c>
      <c r="E252" s="112" t="s">
        <v>21</v>
      </c>
      <c r="F252" s="68" t="s">
        <v>34</v>
      </c>
      <c r="G252" s="67">
        <v>15000</v>
      </c>
      <c r="H252" s="67">
        <v>0</v>
      </c>
      <c r="I252" s="67">
        <v>25</v>
      </c>
      <c r="J252" s="67">
        <f t="shared" si="95"/>
        <v>430.5</v>
      </c>
      <c r="K252" s="66">
        <f t="shared" si="96"/>
        <v>456</v>
      </c>
      <c r="L252" s="66">
        <f t="shared" si="97"/>
        <v>1063.5</v>
      </c>
      <c r="M252" s="67">
        <f t="shared" si="98"/>
        <v>1065</v>
      </c>
      <c r="N252" s="67">
        <f t="shared" si="99"/>
        <v>172.5</v>
      </c>
      <c r="O252" s="66">
        <v>100</v>
      </c>
      <c r="P252" s="66">
        <f t="shared" si="100"/>
        <v>1011.5</v>
      </c>
      <c r="Q252" s="66">
        <f t="shared" si="101"/>
        <v>13988.5</v>
      </c>
    </row>
    <row r="253" spans="2:23" s="3" customFormat="1" x14ac:dyDescent="0.2">
      <c r="B253" s="68" t="s">
        <v>189</v>
      </c>
      <c r="C253" s="68" t="s">
        <v>188</v>
      </c>
      <c r="D253" s="68" t="s">
        <v>187</v>
      </c>
      <c r="E253" s="112" t="s">
        <v>21</v>
      </c>
      <c r="F253" s="68" t="s">
        <v>34</v>
      </c>
      <c r="G253" s="67">
        <v>15000</v>
      </c>
      <c r="H253" s="67">
        <v>0</v>
      </c>
      <c r="I253" s="67">
        <v>25</v>
      </c>
      <c r="J253" s="67">
        <f t="shared" si="95"/>
        <v>430.5</v>
      </c>
      <c r="K253" s="66">
        <f t="shared" si="96"/>
        <v>456</v>
      </c>
      <c r="L253" s="66">
        <f t="shared" si="97"/>
        <v>1063.5</v>
      </c>
      <c r="M253" s="67">
        <f t="shared" si="98"/>
        <v>1065</v>
      </c>
      <c r="N253" s="67">
        <f t="shared" si="99"/>
        <v>172.5</v>
      </c>
      <c r="O253" s="66">
        <v>0</v>
      </c>
      <c r="P253" s="66">
        <f t="shared" si="100"/>
        <v>911.5</v>
      </c>
      <c r="Q253" s="66">
        <f t="shared" si="101"/>
        <v>14088.5</v>
      </c>
    </row>
    <row r="254" spans="2:23" s="3" customFormat="1" x14ac:dyDescent="0.2">
      <c r="B254" s="68" t="s">
        <v>186</v>
      </c>
      <c r="C254" s="68" t="s">
        <v>185</v>
      </c>
      <c r="D254" s="68" t="s">
        <v>184</v>
      </c>
      <c r="E254" s="112" t="s">
        <v>21</v>
      </c>
      <c r="F254" s="68" t="s">
        <v>20</v>
      </c>
      <c r="G254" s="67">
        <v>15000</v>
      </c>
      <c r="H254" s="67">
        <v>0</v>
      </c>
      <c r="I254" s="67">
        <v>25</v>
      </c>
      <c r="J254" s="67">
        <f t="shared" si="95"/>
        <v>430.5</v>
      </c>
      <c r="K254" s="66">
        <f t="shared" si="96"/>
        <v>456</v>
      </c>
      <c r="L254" s="66">
        <f t="shared" si="97"/>
        <v>1063.5</v>
      </c>
      <c r="M254" s="67">
        <f t="shared" si="98"/>
        <v>1065</v>
      </c>
      <c r="N254" s="67">
        <f t="shared" si="99"/>
        <v>172.5</v>
      </c>
      <c r="O254" s="66">
        <v>1100</v>
      </c>
      <c r="P254" s="66">
        <f t="shared" si="100"/>
        <v>2011.5</v>
      </c>
      <c r="Q254" s="66">
        <f t="shared" si="101"/>
        <v>12988.5</v>
      </c>
    </row>
    <row r="255" spans="2:23" s="3" customFormat="1" x14ac:dyDescent="0.2">
      <c r="B255" s="68" t="s">
        <v>183</v>
      </c>
      <c r="C255" s="68" t="s">
        <v>182</v>
      </c>
      <c r="D255" s="68" t="s">
        <v>181</v>
      </c>
      <c r="E255" s="112" t="s">
        <v>21</v>
      </c>
      <c r="F255" s="68" t="s">
        <v>34</v>
      </c>
      <c r="G255" s="67">
        <v>15000</v>
      </c>
      <c r="H255" s="67">
        <v>0</v>
      </c>
      <c r="I255" s="67">
        <v>25</v>
      </c>
      <c r="J255" s="67">
        <f t="shared" si="95"/>
        <v>430.5</v>
      </c>
      <c r="K255" s="66">
        <f t="shared" si="96"/>
        <v>456</v>
      </c>
      <c r="L255" s="66">
        <f t="shared" si="97"/>
        <v>1063.5</v>
      </c>
      <c r="M255" s="67">
        <f t="shared" si="98"/>
        <v>1065</v>
      </c>
      <c r="N255" s="67">
        <f t="shared" si="99"/>
        <v>172.5</v>
      </c>
      <c r="O255" s="66">
        <v>8590.1299999999992</v>
      </c>
      <c r="P255" s="66">
        <f t="shared" si="100"/>
        <v>9501.6299999999992</v>
      </c>
      <c r="Q255" s="66">
        <f t="shared" si="101"/>
        <v>5498.3700000000008</v>
      </c>
    </row>
    <row r="256" spans="2:23" s="3" customFormat="1" x14ac:dyDescent="0.2">
      <c r="B256" s="78"/>
      <c r="C256" s="78"/>
      <c r="D256" s="78"/>
      <c r="E256" s="113"/>
      <c r="F256" s="64"/>
      <c r="G256" s="76"/>
      <c r="H256" s="76"/>
      <c r="I256" s="76"/>
      <c r="J256" s="76"/>
      <c r="K256" s="80"/>
      <c r="L256" s="80"/>
      <c r="M256" s="76"/>
      <c r="N256" s="76"/>
      <c r="O256" s="80"/>
      <c r="P256" s="80"/>
      <c r="Q256" s="80"/>
    </row>
    <row r="257" spans="2:17" s="3" customFormat="1" x14ac:dyDescent="0.2">
      <c r="B257" s="69" t="s">
        <v>180</v>
      </c>
      <c r="C257" s="68" t="s">
        <v>159</v>
      </c>
      <c r="D257" s="68" t="s">
        <v>179</v>
      </c>
      <c r="E257" s="124" t="s">
        <v>21</v>
      </c>
      <c r="F257" s="68" t="s">
        <v>20</v>
      </c>
      <c r="G257" s="67">
        <v>70000</v>
      </c>
      <c r="H257" s="67">
        <v>5368.45</v>
      </c>
      <c r="I257" s="67">
        <v>25</v>
      </c>
      <c r="J257" s="67">
        <f t="shared" ref="J257:J273" si="102">IF(G257&lt;=$I$377*$J$377,G257*$F$384,($I$377*$J$377)*$F$384)</f>
        <v>2009</v>
      </c>
      <c r="K257" s="66">
        <f t="shared" ref="K257:K273" si="103">IF(G257&lt;=$I$378*$J$378,G257*$F$385,($I$378*$J$378)*$F$385)</f>
        <v>2128</v>
      </c>
      <c r="L257" s="66">
        <f t="shared" ref="L257:L273" si="104">G257*7.09%</f>
        <v>4963</v>
      </c>
      <c r="M257" s="67">
        <f t="shared" ref="M257:M273" si="105">G257*7.1%</f>
        <v>4970</v>
      </c>
      <c r="N257" s="67">
        <f t="shared" ref="N257:N273" si="106">IF(G257&gt;77410,890.22,G257*1.15%)</f>
        <v>805</v>
      </c>
      <c r="O257" s="66">
        <v>100</v>
      </c>
      <c r="P257" s="66">
        <f t="shared" ref="P257:P273" si="107">H257+I257+J257+K257+O257</f>
        <v>9630.4500000000007</v>
      </c>
      <c r="Q257" s="66">
        <f t="shared" ref="Q257:Q273" si="108">G257-P257</f>
        <v>60369.55</v>
      </c>
    </row>
    <row r="258" spans="2:17" s="3" customFormat="1" x14ac:dyDescent="0.2">
      <c r="B258" s="69" t="s">
        <v>178</v>
      </c>
      <c r="C258" s="68" t="s">
        <v>159</v>
      </c>
      <c r="D258" s="68" t="s">
        <v>166</v>
      </c>
      <c r="E258" s="124" t="s">
        <v>21</v>
      </c>
      <c r="F258" s="68" t="s">
        <v>34</v>
      </c>
      <c r="G258" s="67">
        <v>65000</v>
      </c>
      <c r="H258" s="67">
        <v>4427.55</v>
      </c>
      <c r="I258" s="67">
        <v>25</v>
      </c>
      <c r="J258" s="67">
        <f t="shared" si="102"/>
        <v>1865.5</v>
      </c>
      <c r="K258" s="66">
        <f t="shared" si="103"/>
        <v>1976</v>
      </c>
      <c r="L258" s="66">
        <f t="shared" si="104"/>
        <v>4608.5</v>
      </c>
      <c r="M258" s="67">
        <f t="shared" si="105"/>
        <v>4615</v>
      </c>
      <c r="N258" s="67">
        <f t="shared" si="106"/>
        <v>747.5</v>
      </c>
      <c r="O258" s="66">
        <v>5100</v>
      </c>
      <c r="P258" s="66">
        <f t="shared" si="107"/>
        <v>13394.05</v>
      </c>
      <c r="Q258" s="66">
        <f t="shared" si="108"/>
        <v>51605.95</v>
      </c>
    </row>
    <row r="259" spans="2:17" s="3" customFormat="1" x14ac:dyDescent="0.2">
      <c r="B259" s="69" t="s">
        <v>177</v>
      </c>
      <c r="C259" s="68" t="s">
        <v>159</v>
      </c>
      <c r="D259" s="68" t="s">
        <v>166</v>
      </c>
      <c r="E259" s="124" t="s">
        <v>21</v>
      </c>
      <c r="F259" s="68" t="s">
        <v>20</v>
      </c>
      <c r="G259" s="67">
        <v>65000</v>
      </c>
      <c r="H259" s="67">
        <v>4043.59</v>
      </c>
      <c r="I259" s="67">
        <v>25</v>
      </c>
      <c r="J259" s="67">
        <f t="shared" si="102"/>
        <v>1865.5</v>
      </c>
      <c r="K259" s="66">
        <f t="shared" si="103"/>
        <v>1976</v>
      </c>
      <c r="L259" s="66">
        <f t="shared" si="104"/>
        <v>4608.5</v>
      </c>
      <c r="M259" s="67">
        <f t="shared" si="105"/>
        <v>4615</v>
      </c>
      <c r="N259" s="67">
        <f t="shared" si="106"/>
        <v>747.5</v>
      </c>
      <c r="O259" s="66">
        <v>31133.66</v>
      </c>
      <c r="P259" s="66">
        <f t="shared" si="107"/>
        <v>39043.75</v>
      </c>
      <c r="Q259" s="66">
        <f t="shared" si="108"/>
        <v>25956.25</v>
      </c>
    </row>
    <row r="260" spans="2:17" s="3" customFormat="1" x14ac:dyDescent="0.2">
      <c r="B260" s="69" t="s">
        <v>176</v>
      </c>
      <c r="C260" s="68" t="s">
        <v>159</v>
      </c>
      <c r="D260" s="68" t="s">
        <v>22</v>
      </c>
      <c r="E260" s="124" t="s">
        <v>21</v>
      </c>
      <c r="F260" s="68" t="s">
        <v>34</v>
      </c>
      <c r="G260" s="67">
        <v>38000</v>
      </c>
      <c r="H260" s="67">
        <v>160.38</v>
      </c>
      <c r="I260" s="67">
        <v>25</v>
      </c>
      <c r="J260" s="67">
        <f t="shared" si="102"/>
        <v>1090.5999999999999</v>
      </c>
      <c r="K260" s="66">
        <f t="shared" si="103"/>
        <v>1155.2</v>
      </c>
      <c r="L260" s="66">
        <f t="shared" si="104"/>
        <v>2694.2000000000003</v>
      </c>
      <c r="M260" s="67">
        <f t="shared" si="105"/>
        <v>2697.9999999999995</v>
      </c>
      <c r="N260" s="67">
        <f t="shared" si="106"/>
        <v>437</v>
      </c>
      <c r="O260" s="66">
        <v>100</v>
      </c>
      <c r="P260" s="66">
        <f t="shared" si="107"/>
        <v>2531.1800000000003</v>
      </c>
      <c r="Q260" s="66">
        <f t="shared" si="108"/>
        <v>35468.82</v>
      </c>
    </row>
    <row r="261" spans="2:17" s="3" customFormat="1" x14ac:dyDescent="0.2">
      <c r="B261" s="69" t="s">
        <v>175</v>
      </c>
      <c r="C261" s="68" t="s">
        <v>159</v>
      </c>
      <c r="D261" s="68" t="s">
        <v>22</v>
      </c>
      <c r="E261" s="124" t="s">
        <v>21</v>
      </c>
      <c r="F261" s="68" t="s">
        <v>20</v>
      </c>
      <c r="G261" s="67">
        <v>45000</v>
      </c>
      <c r="H261" s="67">
        <v>860.36</v>
      </c>
      <c r="I261" s="67">
        <v>25</v>
      </c>
      <c r="J261" s="67">
        <f t="shared" si="102"/>
        <v>1291.5</v>
      </c>
      <c r="K261" s="66">
        <f t="shared" si="103"/>
        <v>1368</v>
      </c>
      <c r="L261" s="66">
        <f t="shared" si="104"/>
        <v>3190.5</v>
      </c>
      <c r="M261" s="67">
        <f t="shared" si="105"/>
        <v>3194.9999999999995</v>
      </c>
      <c r="N261" s="67">
        <f t="shared" si="106"/>
        <v>517.5</v>
      </c>
      <c r="O261" s="66">
        <v>3369.41</v>
      </c>
      <c r="P261" s="66">
        <f t="shared" si="107"/>
        <v>6914.27</v>
      </c>
      <c r="Q261" s="66">
        <f t="shared" si="108"/>
        <v>38085.729999999996</v>
      </c>
    </row>
    <row r="262" spans="2:17" s="3" customFormat="1" x14ac:dyDescent="0.2">
      <c r="B262" s="69" t="s">
        <v>174</v>
      </c>
      <c r="C262" s="68" t="s">
        <v>159</v>
      </c>
      <c r="D262" s="68" t="s">
        <v>173</v>
      </c>
      <c r="E262" s="124" t="s">
        <v>21</v>
      </c>
      <c r="F262" s="68" t="s">
        <v>34</v>
      </c>
      <c r="G262" s="67">
        <v>60000</v>
      </c>
      <c r="H262" s="67">
        <v>3486.65</v>
      </c>
      <c r="I262" s="67">
        <v>25</v>
      </c>
      <c r="J262" s="67">
        <f t="shared" si="102"/>
        <v>1722</v>
      </c>
      <c r="K262" s="66">
        <f t="shared" si="103"/>
        <v>1824</v>
      </c>
      <c r="L262" s="66">
        <f t="shared" si="104"/>
        <v>4254</v>
      </c>
      <c r="M262" s="67">
        <f t="shared" si="105"/>
        <v>4260</v>
      </c>
      <c r="N262" s="67">
        <f t="shared" si="106"/>
        <v>690</v>
      </c>
      <c r="O262" s="66">
        <v>600</v>
      </c>
      <c r="P262" s="66">
        <f t="shared" si="107"/>
        <v>7657.65</v>
      </c>
      <c r="Q262" s="66">
        <f t="shared" si="108"/>
        <v>52342.35</v>
      </c>
    </row>
    <row r="263" spans="2:17" s="3" customFormat="1" x14ac:dyDescent="0.2">
      <c r="B263" s="69" t="s">
        <v>172</v>
      </c>
      <c r="C263" s="68" t="s">
        <v>159</v>
      </c>
      <c r="D263" s="68" t="s">
        <v>22</v>
      </c>
      <c r="E263" s="124" t="s">
        <v>21</v>
      </c>
      <c r="F263" s="68" t="s">
        <v>20</v>
      </c>
      <c r="G263" s="67">
        <v>57000</v>
      </c>
      <c r="H263" s="67">
        <v>2922.11</v>
      </c>
      <c r="I263" s="67">
        <v>25</v>
      </c>
      <c r="J263" s="67">
        <f t="shared" si="102"/>
        <v>1635.9</v>
      </c>
      <c r="K263" s="66">
        <f t="shared" si="103"/>
        <v>1732.8</v>
      </c>
      <c r="L263" s="66">
        <f t="shared" si="104"/>
        <v>4041.3</v>
      </c>
      <c r="M263" s="67">
        <f t="shared" si="105"/>
        <v>4046.9999999999995</v>
      </c>
      <c r="N263" s="67">
        <f t="shared" si="106"/>
        <v>655.5</v>
      </c>
      <c r="O263" s="66">
        <v>31430.36</v>
      </c>
      <c r="P263" s="66">
        <f t="shared" si="107"/>
        <v>37746.17</v>
      </c>
      <c r="Q263" s="66">
        <f t="shared" si="108"/>
        <v>19253.830000000002</v>
      </c>
    </row>
    <row r="264" spans="2:17" s="3" customFormat="1" x14ac:dyDescent="0.2">
      <c r="B264" s="69" t="s">
        <v>171</v>
      </c>
      <c r="C264" s="68" t="s">
        <v>159</v>
      </c>
      <c r="D264" s="68" t="s">
        <v>22</v>
      </c>
      <c r="E264" s="112" t="s">
        <v>21</v>
      </c>
      <c r="F264" s="68" t="s">
        <v>20</v>
      </c>
      <c r="G264" s="67">
        <v>63000</v>
      </c>
      <c r="H264" s="67">
        <v>4051.19</v>
      </c>
      <c r="I264" s="67">
        <v>25</v>
      </c>
      <c r="J264" s="67">
        <f t="shared" si="102"/>
        <v>1808.1</v>
      </c>
      <c r="K264" s="66">
        <f t="shared" si="103"/>
        <v>1915.2</v>
      </c>
      <c r="L264" s="66">
        <f t="shared" si="104"/>
        <v>4466.7000000000007</v>
      </c>
      <c r="M264" s="67">
        <f t="shared" si="105"/>
        <v>4473</v>
      </c>
      <c r="N264" s="67">
        <f t="shared" si="106"/>
        <v>724.5</v>
      </c>
      <c r="O264" s="66">
        <v>16612.5</v>
      </c>
      <c r="P264" s="66">
        <f t="shared" si="107"/>
        <v>24411.989999999998</v>
      </c>
      <c r="Q264" s="66">
        <f t="shared" si="108"/>
        <v>38588.01</v>
      </c>
    </row>
    <row r="265" spans="2:17" s="3" customFormat="1" x14ac:dyDescent="0.2">
      <c r="B265" s="69" t="s">
        <v>170</v>
      </c>
      <c r="C265" s="68" t="s">
        <v>159</v>
      </c>
      <c r="D265" s="68" t="s">
        <v>22</v>
      </c>
      <c r="E265" s="112" t="s">
        <v>21</v>
      </c>
      <c r="F265" s="68" t="s">
        <v>20</v>
      </c>
      <c r="G265" s="67">
        <v>40000</v>
      </c>
      <c r="H265" s="67">
        <v>154.68</v>
      </c>
      <c r="I265" s="67">
        <v>25</v>
      </c>
      <c r="J265" s="67">
        <f t="shared" si="102"/>
        <v>1148</v>
      </c>
      <c r="K265" s="66">
        <f t="shared" si="103"/>
        <v>1216</v>
      </c>
      <c r="L265" s="66">
        <f t="shared" si="104"/>
        <v>2836</v>
      </c>
      <c r="M265" s="67">
        <f t="shared" si="105"/>
        <v>2839.9999999999995</v>
      </c>
      <c r="N265" s="67">
        <f t="shared" si="106"/>
        <v>460</v>
      </c>
      <c r="O265" s="66">
        <v>28713.53</v>
      </c>
      <c r="P265" s="66">
        <f t="shared" si="107"/>
        <v>31257.21</v>
      </c>
      <c r="Q265" s="66">
        <f t="shared" si="108"/>
        <v>8742.7900000000009</v>
      </c>
    </row>
    <row r="266" spans="2:17" s="3" customFormat="1" x14ac:dyDescent="0.2">
      <c r="B266" s="69" t="s">
        <v>169</v>
      </c>
      <c r="C266" s="68" t="s">
        <v>159</v>
      </c>
      <c r="D266" s="68" t="s">
        <v>168</v>
      </c>
      <c r="E266" s="112" t="s">
        <v>21</v>
      </c>
      <c r="F266" s="68" t="s">
        <v>20</v>
      </c>
      <c r="G266" s="67">
        <v>65000</v>
      </c>
      <c r="H266" s="67">
        <v>4043.59</v>
      </c>
      <c r="I266" s="67">
        <v>25</v>
      </c>
      <c r="J266" s="67">
        <f t="shared" si="102"/>
        <v>1865.5</v>
      </c>
      <c r="K266" s="66">
        <f t="shared" si="103"/>
        <v>1976</v>
      </c>
      <c r="L266" s="66">
        <f t="shared" si="104"/>
        <v>4608.5</v>
      </c>
      <c r="M266" s="67">
        <f t="shared" si="105"/>
        <v>4615</v>
      </c>
      <c r="N266" s="67">
        <f t="shared" si="106"/>
        <v>747.5</v>
      </c>
      <c r="O266" s="66">
        <v>2019.78</v>
      </c>
      <c r="P266" s="66">
        <f t="shared" si="107"/>
        <v>9929.8700000000008</v>
      </c>
      <c r="Q266" s="66">
        <f t="shared" si="108"/>
        <v>55070.13</v>
      </c>
    </row>
    <row r="267" spans="2:17" s="3" customFormat="1" x14ac:dyDescent="0.2">
      <c r="B267" s="68" t="s">
        <v>167</v>
      </c>
      <c r="C267" s="68" t="s">
        <v>159</v>
      </c>
      <c r="D267" s="68" t="s">
        <v>166</v>
      </c>
      <c r="E267" s="112" t="s">
        <v>21</v>
      </c>
      <c r="F267" s="68" t="s">
        <v>20</v>
      </c>
      <c r="G267" s="67">
        <v>55000</v>
      </c>
      <c r="H267" s="67">
        <v>2271.71</v>
      </c>
      <c r="I267" s="67">
        <v>25</v>
      </c>
      <c r="J267" s="67">
        <f t="shared" si="102"/>
        <v>1578.5</v>
      </c>
      <c r="K267" s="66">
        <f t="shared" si="103"/>
        <v>1672</v>
      </c>
      <c r="L267" s="66">
        <f t="shared" si="104"/>
        <v>3899.5000000000005</v>
      </c>
      <c r="M267" s="67">
        <f t="shared" si="105"/>
        <v>3904.9999999999995</v>
      </c>
      <c r="N267" s="67">
        <f t="shared" si="106"/>
        <v>632.5</v>
      </c>
      <c r="O267" s="66">
        <v>2519.7800000000002</v>
      </c>
      <c r="P267" s="66">
        <f t="shared" si="107"/>
        <v>8066.99</v>
      </c>
      <c r="Q267" s="66">
        <f t="shared" si="108"/>
        <v>46933.01</v>
      </c>
    </row>
    <row r="268" spans="2:17" s="63" customFormat="1" x14ac:dyDescent="0.2">
      <c r="B268" s="69" t="s">
        <v>165</v>
      </c>
      <c r="C268" s="68" t="s">
        <v>159</v>
      </c>
      <c r="D268" s="68" t="s">
        <v>22</v>
      </c>
      <c r="E268" s="112" t="s">
        <v>21</v>
      </c>
      <c r="F268" s="68" t="s">
        <v>20</v>
      </c>
      <c r="G268" s="67">
        <v>60000</v>
      </c>
      <c r="H268" s="67">
        <v>3102.69</v>
      </c>
      <c r="I268" s="67">
        <v>25</v>
      </c>
      <c r="J268" s="67">
        <f t="shared" si="102"/>
        <v>1722</v>
      </c>
      <c r="K268" s="66">
        <f t="shared" si="103"/>
        <v>1824</v>
      </c>
      <c r="L268" s="66">
        <f t="shared" si="104"/>
        <v>4254</v>
      </c>
      <c r="M268" s="67">
        <f t="shared" si="105"/>
        <v>4260</v>
      </c>
      <c r="N268" s="67">
        <f t="shared" si="106"/>
        <v>690</v>
      </c>
      <c r="O268" s="66">
        <v>14744.99</v>
      </c>
      <c r="P268" s="66">
        <f t="shared" si="107"/>
        <v>21418.68</v>
      </c>
      <c r="Q268" s="66">
        <f t="shared" si="108"/>
        <v>38581.32</v>
      </c>
    </row>
    <row r="269" spans="2:17" s="63" customFormat="1" x14ac:dyDescent="0.2">
      <c r="B269" s="68" t="s">
        <v>164</v>
      </c>
      <c r="C269" s="68" t="s">
        <v>159</v>
      </c>
      <c r="D269" s="68" t="s">
        <v>103</v>
      </c>
      <c r="E269" s="112" t="s">
        <v>21</v>
      </c>
      <c r="F269" s="68" t="s">
        <v>34</v>
      </c>
      <c r="G269" s="67">
        <v>23000</v>
      </c>
      <c r="H269" s="67">
        <v>0</v>
      </c>
      <c r="I269" s="67">
        <v>25</v>
      </c>
      <c r="J269" s="67">
        <f t="shared" si="102"/>
        <v>660.1</v>
      </c>
      <c r="K269" s="66">
        <f t="shared" si="103"/>
        <v>699.2</v>
      </c>
      <c r="L269" s="66">
        <f t="shared" si="104"/>
        <v>1630.7</v>
      </c>
      <c r="M269" s="67">
        <f t="shared" si="105"/>
        <v>1632.9999999999998</v>
      </c>
      <c r="N269" s="67">
        <f t="shared" si="106"/>
        <v>264.5</v>
      </c>
      <c r="O269" s="66">
        <v>5922.86</v>
      </c>
      <c r="P269" s="66">
        <f t="shared" si="107"/>
        <v>7307.16</v>
      </c>
      <c r="Q269" s="66">
        <f t="shared" si="108"/>
        <v>15692.84</v>
      </c>
    </row>
    <row r="270" spans="2:17" s="63" customFormat="1" x14ac:dyDescent="0.2">
      <c r="B270" s="68" t="s">
        <v>163</v>
      </c>
      <c r="C270" s="68" t="s">
        <v>159</v>
      </c>
      <c r="D270" s="68" t="s">
        <v>22</v>
      </c>
      <c r="E270" s="112" t="s">
        <v>21</v>
      </c>
      <c r="F270" s="68" t="s">
        <v>20</v>
      </c>
      <c r="G270" s="67">
        <v>35000</v>
      </c>
      <c r="H270" s="67">
        <v>0</v>
      </c>
      <c r="I270" s="67">
        <v>25</v>
      </c>
      <c r="J270" s="67">
        <f t="shared" si="102"/>
        <v>1004.5</v>
      </c>
      <c r="K270" s="66">
        <f t="shared" si="103"/>
        <v>1064</v>
      </c>
      <c r="L270" s="66">
        <f t="shared" si="104"/>
        <v>2481.5</v>
      </c>
      <c r="M270" s="67">
        <f t="shared" si="105"/>
        <v>2485</v>
      </c>
      <c r="N270" s="67">
        <f t="shared" si="106"/>
        <v>402.5</v>
      </c>
      <c r="O270" s="66">
        <v>1100</v>
      </c>
      <c r="P270" s="66">
        <f t="shared" si="107"/>
        <v>3193.5</v>
      </c>
      <c r="Q270" s="66">
        <f t="shared" si="108"/>
        <v>31806.5</v>
      </c>
    </row>
    <row r="271" spans="2:17" s="63" customFormat="1" x14ac:dyDescent="0.2">
      <c r="B271" s="69" t="s">
        <v>162</v>
      </c>
      <c r="C271" s="68" t="s">
        <v>159</v>
      </c>
      <c r="D271" s="68" t="s">
        <v>22</v>
      </c>
      <c r="E271" s="112" t="s">
        <v>21</v>
      </c>
      <c r="F271" s="68" t="s">
        <v>34</v>
      </c>
      <c r="G271" s="67">
        <v>40000</v>
      </c>
      <c r="H271" s="67">
        <v>154.68</v>
      </c>
      <c r="I271" s="67">
        <v>25</v>
      </c>
      <c r="J271" s="67">
        <f t="shared" si="102"/>
        <v>1148</v>
      </c>
      <c r="K271" s="66">
        <f t="shared" si="103"/>
        <v>1216</v>
      </c>
      <c r="L271" s="66">
        <f t="shared" si="104"/>
        <v>2836</v>
      </c>
      <c r="M271" s="67">
        <f t="shared" si="105"/>
        <v>2839.9999999999995</v>
      </c>
      <c r="N271" s="67">
        <f t="shared" si="106"/>
        <v>460</v>
      </c>
      <c r="O271" s="66">
        <v>3684.69</v>
      </c>
      <c r="P271" s="66">
        <f t="shared" si="107"/>
        <v>6228.3700000000008</v>
      </c>
      <c r="Q271" s="66">
        <f t="shared" si="108"/>
        <v>33771.629999999997</v>
      </c>
    </row>
    <row r="272" spans="2:17" s="3" customFormat="1" x14ac:dyDescent="0.2">
      <c r="B272" s="68" t="s">
        <v>161</v>
      </c>
      <c r="C272" s="68" t="s">
        <v>159</v>
      </c>
      <c r="D272" s="68" t="s">
        <v>22</v>
      </c>
      <c r="E272" s="124" t="s">
        <v>21</v>
      </c>
      <c r="F272" s="68" t="s">
        <v>20</v>
      </c>
      <c r="G272" s="67">
        <v>50000</v>
      </c>
      <c r="H272" s="67">
        <v>1854</v>
      </c>
      <c r="I272" s="67">
        <v>25</v>
      </c>
      <c r="J272" s="67">
        <f t="shared" si="102"/>
        <v>1435</v>
      </c>
      <c r="K272" s="66">
        <f t="shared" si="103"/>
        <v>1520</v>
      </c>
      <c r="L272" s="66">
        <f t="shared" si="104"/>
        <v>3545.0000000000005</v>
      </c>
      <c r="M272" s="67">
        <f t="shared" si="105"/>
        <v>3549.9999999999995</v>
      </c>
      <c r="N272" s="67">
        <f t="shared" si="106"/>
        <v>575</v>
      </c>
      <c r="O272" s="66">
        <v>14318.75</v>
      </c>
      <c r="P272" s="66">
        <f t="shared" si="107"/>
        <v>19152.75</v>
      </c>
      <c r="Q272" s="66">
        <f t="shared" si="108"/>
        <v>30847.25</v>
      </c>
    </row>
    <row r="273" spans="2:17" s="63" customFormat="1" x14ac:dyDescent="0.2">
      <c r="B273" s="68" t="s">
        <v>160</v>
      </c>
      <c r="C273" s="68" t="s">
        <v>159</v>
      </c>
      <c r="D273" s="68" t="s">
        <v>22</v>
      </c>
      <c r="E273" s="124" t="s">
        <v>21</v>
      </c>
      <c r="F273" s="68" t="s">
        <v>20</v>
      </c>
      <c r="G273" s="67">
        <v>40000</v>
      </c>
      <c r="H273" s="67">
        <v>442.65</v>
      </c>
      <c r="I273" s="67">
        <v>25</v>
      </c>
      <c r="J273" s="67">
        <f t="shared" si="102"/>
        <v>1148</v>
      </c>
      <c r="K273" s="66">
        <f t="shared" si="103"/>
        <v>1216</v>
      </c>
      <c r="L273" s="66">
        <f t="shared" si="104"/>
        <v>2836</v>
      </c>
      <c r="M273" s="67">
        <f t="shared" si="105"/>
        <v>2839.9999999999995</v>
      </c>
      <c r="N273" s="67">
        <f t="shared" si="106"/>
        <v>460</v>
      </c>
      <c r="O273" s="66">
        <v>23802.89</v>
      </c>
      <c r="P273" s="66">
        <f t="shared" si="107"/>
        <v>26634.54</v>
      </c>
      <c r="Q273" s="66">
        <f t="shared" si="108"/>
        <v>13365.46</v>
      </c>
    </row>
    <row r="274" spans="2:17" s="3" customFormat="1" x14ac:dyDescent="0.2">
      <c r="B274" s="64"/>
      <c r="C274" s="64"/>
      <c r="D274" s="64"/>
      <c r="E274" s="115"/>
      <c r="F274" s="64"/>
      <c r="G274" s="76"/>
      <c r="H274" s="76"/>
      <c r="I274" s="76"/>
      <c r="J274" s="76"/>
      <c r="K274" s="80"/>
      <c r="L274" s="80"/>
      <c r="M274" s="76"/>
      <c r="N274" s="76"/>
      <c r="O274" s="80"/>
      <c r="P274" s="80"/>
      <c r="Q274" s="80"/>
    </row>
    <row r="275" spans="2:17" s="3" customFormat="1" x14ac:dyDescent="0.2">
      <c r="B275" s="79" t="s">
        <v>158</v>
      </c>
      <c r="C275" s="70" t="s">
        <v>153</v>
      </c>
      <c r="D275" s="68" t="s">
        <v>157</v>
      </c>
      <c r="E275" s="119" t="s">
        <v>21</v>
      </c>
      <c r="F275" s="68" t="s">
        <v>34</v>
      </c>
      <c r="G275" s="67">
        <v>65000</v>
      </c>
      <c r="H275" s="67">
        <v>4427.55</v>
      </c>
      <c r="I275" s="67">
        <v>25</v>
      </c>
      <c r="J275" s="67">
        <f>IF(G275&lt;=$I$377*$J$377,G275*$F$384,($I$377*$J$377)*$F$384)</f>
        <v>1865.5</v>
      </c>
      <c r="K275" s="66">
        <f>IF(G275&lt;=$I$378*$J$378,G275*$F$385,($I$378*$J$378)*$F$385)</f>
        <v>1976</v>
      </c>
      <c r="L275" s="66">
        <f>G275*7.09%</f>
        <v>4608.5</v>
      </c>
      <c r="M275" s="67">
        <f>G275*7.1%</f>
        <v>4615</v>
      </c>
      <c r="N275" s="67">
        <f>IF(G275&gt;77410,890.22,G275*1.15%)</f>
        <v>747.5</v>
      </c>
      <c r="O275" s="66">
        <v>600</v>
      </c>
      <c r="P275" s="66">
        <f>H275+I275+J275+K275+O275</f>
        <v>8894.0499999999993</v>
      </c>
      <c r="Q275" s="66">
        <f>G275-P275</f>
        <v>56105.95</v>
      </c>
    </row>
    <row r="276" spans="2:17" s="3" customFormat="1" x14ac:dyDescent="0.2">
      <c r="B276" s="69" t="s">
        <v>156</v>
      </c>
      <c r="C276" s="68" t="s">
        <v>153</v>
      </c>
      <c r="D276" s="68" t="s">
        <v>22</v>
      </c>
      <c r="E276" s="112" t="s">
        <v>21</v>
      </c>
      <c r="F276" s="68" t="s">
        <v>34</v>
      </c>
      <c r="G276" s="67">
        <v>40000</v>
      </c>
      <c r="H276" s="67">
        <v>154.68</v>
      </c>
      <c r="I276" s="67">
        <v>25</v>
      </c>
      <c r="J276" s="67">
        <f>IF(G276&lt;=$I$377*$J$377,G276*$F$384,($I$377*$J$377)*$F$384)</f>
        <v>1148</v>
      </c>
      <c r="K276" s="66">
        <f>IF(G276&lt;=$I$378*$J$378,G276*$F$385,($I$378*$J$378)*$F$385)</f>
        <v>1216</v>
      </c>
      <c r="L276" s="66">
        <f>G276*7.09%</f>
        <v>2836</v>
      </c>
      <c r="M276" s="67">
        <f>G276*7.1%</f>
        <v>2839.9999999999995</v>
      </c>
      <c r="N276" s="67">
        <f>IF(G276&gt;77410,890.22,G276*1.15%)</f>
        <v>460</v>
      </c>
      <c r="O276" s="66">
        <v>2019.78</v>
      </c>
      <c r="P276" s="66">
        <f>H276+I276+J276+K276+O276</f>
        <v>4563.46</v>
      </c>
      <c r="Q276" s="66">
        <f>G276-P276</f>
        <v>35436.54</v>
      </c>
    </row>
    <row r="277" spans="2:17" s="3" customFormat="1" x14ac:dyDescent="0.2">
      <c r="B277" s="69" t="s">
        <v>155</v>
      </c>
      <c r="C277" s="68" t="s">
        <v>153</v>
      </c>
      <c r="D277" s="68" t="s">
        <v>22</v>
      </c>
      <c r="E277" s="112" t="s">
        <v>21</v>
      </c>
      <c r="F277" s="107" t="s">
        <v>34</v>
      </c>
      <c r="G277" s="67">
        <v>40000</v>
      </c>
      <c r="H277" s="67">
        <v>154.68</v>
      </c>
      <c r="I277" s="67">
        <v>25</v>
      </c>
      <c r="J277" s="67">
        <f>IF(G277&lt;=$I$377*$J$377,G277*$F$384,($I$377*$J$377)*$F$384)</f>
        <v>1148</v>
      </c>
      <c r="K277" s="66">
        <f>IF(G277&lt;=$I$378*$J$378,G277*$F$385,($I$378*$J$378)*$F$385)</f>
        <v>1216</v>
      </c>
      <c r="L277" s="66">
        <f>G277*7.09%</f>
        <v>2836</v>
      </c>
      <c r="M277" s="67">
        <f>G277*7.1%</f>
        <v>2839.9999999999995</v>
      </c>
      <c r="N277" s="67">
        <f>IF(G277&gt;77410,890.22,G277*1.15%)</f>
        <v>460</v>
      </c>
      <c r="O277" s="66">
        <v>7519.78</v>
      </c>
      <c r="P277" s="66">
        <f>H277+I277+J277+K277+O277</f>
        <v>10063.459999999999</v>
      </c>
      <c r="Q277" s="66">
        <f>G277-P277</f>
        <v>29936.54</v>
      </c>
    </row>
    <row r="278" spans="2:17" s="3" customFormat="1" x14ac:dyDescent="0.2">
      <c r="B278" s="69" t="s">
        <v>154</v>
      </c>
      <c r="C278" s="68" t="s">
        <v>153</v>
      </c>
      <c r="D278" s="68" t="s">
        <v>86</v>
      </c>
      <c r="E278" s="112" t="s">
        <v>21</v>
      </c>
      <c r="F278" s="107" t="s">
        <v>34</v>
      </c>
      <c r="G278" s="67">
        <v>38000</v>
      </c>
      <c r="H278" s="67">
        <v>0</v>
      </c>
      <c r="I278" s="67">
        <v>25</v>
      </c>
      <c r="J278" s="67">
        <f>IF(G278&lt;=$I$377*$J$377,G278*$F$384,($I$377*$J$377)*$F$384)</f>
        <v>1090.5999999999999</v>
      </c>
      <c r="K278" s="66">
        <f>IF(G278&lt;=$I$378*$J$378,G278*$F$385,($I$378*$J$378)*$F$385)</f>
        <v>1155.2</v>
      </c>
      <c r="L278" s="66">
        <f>G278*7.09%</f>
        <v>2694.2000000000003</v>
      </c>
      <c r="M278" s="67">
        <f>G278*7.1%</f>
        <v>2697.9999999999995</v>
      </c>
      <c r="N278" s="67">
        <f>IF(G278&gt;77410,890.22,G278*1.15%)</f>
        <v>437</v>
      </c>
      <c r="O278" s="66">
        <v>100</v>
      </c>
      <c r="P278" s="66">
        <f>H278+I278+J278+K278+O278</f>
        <v>2370.8000000000002</v>
      </c>
      <c r="Q278" s="66">
        <f>G278-P278</f>
        <v>35629.199999999997</v>
      </c>
    </row>
    <row r="279" spans="2:17" s="3" customFormat="1" x14ac:dyDescent="0.2">
      <c r="B279" s="68" t="s">
        <v>152</v>
      </c>
      <c r="C279" s="68" t="s">
        <v>151</v>
      </c>
      <c r="D279" s="68" t="s">
        <v>150</v>
      </c>
      <c r="E279" s="112" t="s">
        <v>21</v>
      </c>
      <c r="F279" s="107" t="s">
        <v>20</v>
      </c>
      <c r="G279" s="67">
        <v>18000</v>
      </c>
      <c r="H279" s="67">
        <v>0</v>
      </c>
      <c r="I279" s="67">
        <v>25</v>
      </c>
      <c r="J279" s="67">
        <f>IF(G279&lt;=$I$377*$J$377,G279*$F$384,($I$377*$J$377)*$F$384)</f>
        <v>516.6</v>
      </c>
      <c r="K279" s="66">
        <f>IF(G279&lt;=$I$378*$J$378,G279*$F$385,($I$378*$J$378)*$F$385)</f>
        <v>547.20000000000005</v>
      </c>
      <c r="L279" s="66">
        <f>G279*7.09%</f>
        <v>1276.2</v>
      </c>
      <c r="M279" s="67">
        <f>G279*7.1%</f>
        <v>1277.9999999999998</v>
      </c>
      <c r="N279" s="67">
        <f>IF(G279&gt;77410,890.22,G279*1.15%)</f>
        <v>207</v>
      </c>
      <c r="O279" s="66">
        <v>9545.8799999999992</v>
      </c>
      <c r="P279" s="66">
        <f>H279+I279+J279+K279+O279</f>
        <v>10634.68</v>
      </c>
      <c r="Q279" s="66">
        <f>G279-P279</f>
        <v>7365.32</v>
      </c>
    </row>
    <row r="280" spans="2:17" s="3" customFormat="1" x14ac:dyDescent="0.2">
      <c r="B280" s="78"/>
      <c r="C280" s="78"/>
      <c r="D280" s="78"/>
      <c r="E280" s="113"/>
      <c r="F280" s="78"/>
      <c r="G280" s="76"/>
      <c r="H280" s="76"/>
      <c r="I280" s="76"/>
      <c r="J280" s="76"/>
      <c r="K280" s="80"/>
      <c r="L280" s="80"/>
      <c r="M280" s="76"/>
      <c r="N280" s="76"/>
      <c r="O280" s="80"/>
      <c r="P280" s="80"/>
      <c r="Q280" s="80"/>
    </row>
    <row r="281" spans="2:17" s="3" customFormat="1" x14ac:dyDescent="0.2">
      <c r="B281" s="68" t="s">
        <v>149</v>
      </c>
      <c r="C281" s="68" t="s">
        <v>148</v>
      </c>
      <c r="D281" s="68" t="s">
        <v>147</v>
      </c>
      <c r="E281" s="112" t="s">
        <v>21</v>
      </c>
      <c r="F281" s="68" t="s">
        <v>20</v>
      </c>
      <c r="G281" s="67">
        <v>65000</v>
      </c>
      <c r="H281" s="67">
        <v>4427.55</v>
      </c>
      <c r="I281" s="67">
        <v>25</v>
      </c>
      <c r="J281" s="67">
        <f>IF(G281&lt;=$I$377*$J$377,G281*$F$384,($I$377*$J$377)*$F$384)</f>
        <v>1865.5</v>
      </c>
      <c r="K281" s="66">
        <f>IF(G281&lt;=$I$378*$J$378,G281*$F$385,($I$378*$J$378)*$F$385)</f>
        <v>1976</v>
      </c>
      <c r="L281" s="66">
        <f>G281*7.09%</f>
        <v>4608.5</v>
      </c>
      <c r="M281" s="67">
        <f>G281*7.1%</f>
        <v>4615</v>
      </c>
      <c r="N281" s="67">
        <f>IF(G281&gt;77410,890.22,G281*1.15%)</f>
        <v>747.5</v>
      </c>
      <c r="O281" s="66">
        <v>100</v>
      </c>
      <c r="P281" s="66">
        <f>H281+I281+J281+K281+O281</f>
        <v>8394.0499999999993</v>
      </c>
      <c r="Q281" s="66">
        <f>G281-P281</f>
        <v>56605.95</v>
      </c>
    </row>
    <row r="282" spans="2:17" s="3" customFormat="1" x14ac:dyDescent="0.2">
      <c r="E282" s="117"/>
      <c r="H282" s="63"/>
      <c r="I282" s="63"/>
      <c r="J282" s="76"/>
      <c r="K282" s="80"/>
      <c r="L282" s="63"/>
      <c r="M282" s="63"/>
      <c r="N282" s="76"/>
      <c r="O282" s="80"/>
      <c r="P282" s="80"/>
      <c r="Q282" s="80"/>
    </row>
    <row r="283" spans="2:17" s="3" customFormat="1" x14ac:dyDescent="0.2">
      <c r="B283" s="68" t="s">
        <v>146</v>
      </c>
      <c r="C283" s="68" t="s">
        <v>143</v>
      </c>
      <c r="D283" s="68" t="s">
        <v>142</v>
      </c>
      <c r="E283" s="112" t="s">
        <v>21</v>
      </c>
      <c r="F283" s="68" t="s">
        <v>20</v>
      </c>
      <c r="G283" s="67">
        <v>27050</v>
      </c>
      <c r="H283" s="67">
        <v>0</v>
      </c>
      <c r="I283" s="67">
        <v>25</v>
      </c>
      <c r="J283" s="67">
        <f t="shared" ref="J283:J288" si="109">IF(G283&lt;=$I$377*$J$377,G283*$F$384,($I$377*$J$377)*$F$384)</f>
        <v>776.33500000000004</v>
      </c>
      <c r="K283" s="66">
        <f t="shared" ref="K283:K288" si="110">IF(G283&lt;=$I$378*$J$378,G283*$F$385,($I$378*$J$378)*$F$385)</f>
        <v>822.32</v>
      </c>
      <c r="L283" s="66">
        <f t="shared" ref="L283:L288" si="111">G283*7.09%</f>
        <v>1917.845</v>
      </c>
      <c r="M283" s="67">
        <f t="shared" ref="M283:M288" si="112">G283*7.1%</f>
        <v>1920.5499999999997</v>
      </c>
      <c r="N283" s="67">
        <f t="shared" ref="N283:N288" si="113">IF(G283&gt;77410,890.22,G283*1.15%)</f>
        <v>311.07499999999999</v>
      </c>
      <c r="O283" s="66">
        <v>17038.099999999999</v>
      </c>
      <c r="P283" s="66">
        <f t="shared" ref="P283:P288" si="114">H283+I283+J283+K283+O283</f>
        <v>18661.754999999997</v>
      </c>
      <c r="Q283" s="66">
        <f t="shared" ref="Q283:Q288" si="115">G283-P283</f>
        <v>8388.2450000000026</v>
      </c>
    </row>
    <row r="284" spans="2:17" s="3" customFormat="1" x14ac:dyDescent="0.2">
      <c r="B284" s="68" t="s">
        <v>145</v>
      </c>
      <c r="C284" s="68" t="s">
        <v>143</v>
      </c>
      <c r="D284" s="68" t="s">
        <v>142</v>
      </c>
      <c r="E284" s="112" t="s">
        <v>21</v>
      </c>
      <c r="F284" s="68" t="s">
        <v>20</v>
      </c>
      <c r="G284" s="67">
        <v>20000</v>
      </c>
      <c r="H284" s="67">
        <v>0</v>
      </c>
      <c r="I284" s="67">
        <v>25</v>
      </c>
      <c r="J284" s="67">
        <f t="shared" si="109"/>
        <v>574</v>
      </c>
      <c r="K284" s="66">
        <f t="shared" si="110"/>
        <v>608</v>
      </c>
      <c r="L284" s="66">
        <f t="shared" si="111"/>
        <v>1418</v>
      </c>
      <c r="M284" s="67">
        <f t="shared" si="112"/>
        <v>1419.9999999999998</v>
      </c>
      <c r="N284" s="67">
        <f t="shared" si="113"/>
        <v>230</v>
      </c>
      <c r="O284" s="66">
        <v>100</v>
      </c>
      <c r="P284" s="66">
        <f t="shared" si="114"/>
        <v>1307</v>
      </c>
      <c r="Q284" s="66">
        <f t="shared" si="115"/>
        <v>18693</v>
      </c>
    </row>
    <row r="285" spans="2:17" s="3" customFormat="1" x14ac:dyDescent="0.2">
      <c r="B285" s="69" t="s">
        <v>144</v>
      </c>
      <c r="C285" s="68" t="s">
        <v>143</v>
      </c>
      <c r="D285" s="68" t="s">
        <v>142</v>
      </c>
      <c r="E285" s="112" t="s">
        <v>21</v>
      </c>
      <c r="F285" s="68" t="s">
        <v>20</v>
      </c>
      <c r="G285" s="67">
        <v>20000</v>
      </c>
      <c r="H285" s="67">
        <v>0</v>
      </c>
      <c r="I285" s="67">
        <v>25</v>
      </c>
      <c r="J285" s="67">
        <f t="shared" si="109"/>
        <v>574</v>
      </c>
      <c r="K285" s="66">
        <f t="shared" si="110"/>
        <v>608</v>
      </c>
      <c r="L285" s="66">
        <f t="shared" si="111"/>
        <v>1418</v>
      </c>
      <c r="M285" s="67">
        <f t="shared" si="112"/>
        <v>1419.9999999999998</v>
      </c>
      <c r="N285" s="67">
        <f t="shared" si="113"/>
        <v>230</v>
      </c>
      <c r="O285" s="66">
        <v>3939.56</v>
      </c>
      <c r="P285" s="66">
        <f t="shared" si="114"/>
        <v>5146.5599999999995</v>
      </c>
      <c r="Q285" s="66">
        <f t="shared" si="115"/>
        <v>14853.44</v>
      </c>
    </row>
    <row r="286" spans="2:17" s="3" customFormat="1" x14ac:dyDescent="0.2">
      <c r="B286" s="69" t="s">
        <v>141</v>
      </c>
      <c r="C286" s="68" t="s">
        <v>137</v>
      </c>
      <c r="D286" s="68" t="s">
        <v>140</v>
      </c>
      <c r="E286" s="112" t="s">
        <v>21</v>
      </c>
      <c r="F286" s="68" t="s">
        <v>20</v>
      </c>
      <c r="G286" s="67">
        <v>30000</v>
      </c>
      <c r="H286" s="67">
        <v>0</v>
      </c>
      <c r="I286" s="67">
        <v>25</v>
      </c>
      <c r="J286" s="67">
        <f t="shared" si="109"/>
        <v>861</v>
      </c>
      <c r="K286" s="66">
        <f t="shared" si="110"/>
        <v>912</v>
      </c>
      <c r="L286" s="66">
        <f t="shared" si="111"/>
        <v>2127</v>
      </c>
      <c r="M286" s="67">
        <f t="shared" si="112"/>
        <v>2130</v>
      </c>
      <c r="N286" s="67">
        <f t="shared" si="113"/>
        <v>345</v>
      </c>
      <c r="O286" s="66">
        <v>100</v>
      </c>
      <c r="P286" s="66">
        <f t="shared" si="114"/>
        <v>1898</v>
      </c>
      <c r="Q286" s="66">
        <f t="shared" si="115"/>
        <v>28102</v>
      </c>
    </row>
    <row r="287" spans="2:17" s="3" customFormat="1" x14ac:dyDescent="0.2">
      <c r="B287" s="69" t="s">
        <v>139</v>
      </c>
      <c r="C287" s="68" t="s">
        <v>137</v>
      </c>
      <c r="D287" s="68" t="s">
        <v>96</v>
      </c>
      <c r="E287" s="112" t="s">
        <v>21</v>
      </c>
      <c r="F287" s="68" t="s">
        <v>20</v>
      </c>
      <c r="G287" s="67">
        <v>15000</v>
      </c>
      <c r="H287" s="67">
        <v>0</v>
      </c>
      <c r="I287" s="67">
        <v>25</v>
      </c>
      <c r="J287" s="67">
        <f t="shared" si="109"/>
        <v>430.5</v>
      </c>
      <c r="K287" s="66">
        <f t="shared" si="110"/>
        <v>456</v>
      </c>
      <c r="L287" s="66">
        <f t="shared" si="111"/>
        <v>1063.5</v>
      </c>
      <c r="M287" s="67">
        <f t="shared" si="112"/>
        <v>1065</v>
      </c>
      <c r="N287" s="67">
        <f t="shared" si="113"/>
        <v>172.5</v>
      </c>
      <c r="O287" s="66">
        <v>0</v>
      </c>
      <c r="P287" s="66">
        <f t="shared" si="114"/>
        <v>911.5</v>
      </c>
      <c r="Q287" s="66">
        <f t="shared" si="115"/>
        <v>14088.5</v>
      </c>
    </row>
    <row r="288" spans="2:17" s="3" customFormat="1" x14ac:dyDescent="0.2">
      <c r="B288" s="68" t="s">
        <v>138</v>
      </c>
      <c r="C288" s="68" t="s">
        <v>137</v>
      </c>
      <c r="D288" s="68" t="s">
        <v>86</v>
      </c>
      <c r="E288" s="112" t="s">
        <v>21</v>
      </c>
      <c r="F288" s="68" t="s">
        <v>20</v>
      </c>
      <c r="G288" s="67">
        <v>20000</v>
      </c>
      <c r="H288" s="67">
        <v>0</v>
      </c>
      <c r="I288" s="67">
        <v>25</v>
      </c>
      <c r="J288" s="67">
        <f t="shared" si="109"/>
        <v>574</v>
      </c>
      <c r="K288" s="66">
        <f t="shared" si="110"/>
        <v>608</v>
      </c>
      <c r="L288" s="66">
        <f t="shared" si="111"/>
        <v>1418</v>
      </c>
      <c r="M288" s="67">
        <f t="shared" si="112"/>
        <v>1419.9999999999998</v>
      </c>
      <c r="N288" s="67">
        <f t="shared" si="113"/>
        <v>230</v>
      </c>
      <c r="O288" s="66">
        <v>100</v>
      </c>
      <c r="P288" s="66">
        <f t="shared" si="114"/>
        <v>1307</v>
      </c>
      <c r="Q288" s="66">
        <f t="shared" si="115"/>
        <v>18693</v>
      </c>
    </row>
    <row r="289" spans="2:17" s="3" customFormat="1" x14ac:dyDescent="0.2">
      <c r="B289" s="108"/>
      <c r="C289" s="109"/>
      <c r="D289" s="64"/>
      <c r="E289" s="115"/>
      <c r="F289" s="64"/>
      <c r="G289" s="76"/>
      <c r="H289" s="76"/>
      <c r="I289" s="76"/>
      <c r="J289" s="76"/>
      <c r="K289" s="80"/>
      <c r="L289" s="80"/>
      <c r="M289" s="76"/>
      <c r="N289" s="76"/>
      <c r="O289" s="80"/>
      <c r="P289" s="80"/>
      <c r="Q289" s="80"/>
    </row>
    <row r="290" spans="2:17" s="63" customFormat="1" x14ac:dyDescent="0.2">
      <c r="B290" s="69" t="s">
        <v>136</v>
      </c>
      <c r="C290" s="68" t="s">
        <v>122</v>
      </c>
      <c r="D290" s="68" t="s">
        <v>22</v>
      </c>
      <c r="E290" s="112" t="s">
        <v>21</v>
      </c>
      <c r="F290" s="68" t="s">
        <v>34</v>
      </c>
      <c r="G290" s="67">
        <v>40000</v>
      </c>
      <c r="H290" s="67">
        <v>154.68</v>
      </c>
      <c r="I290" s="67">
        <v>25</v>
      </c>
      <c r="J290" s="67">
        <f t="shared" ref="J290:J310" si="116">IF(G290&lt;=$I$377*$J$377,G290*$F$384,($I$377*$J$377)*$F$384)</f>
        <v>1148</v>
      </c>
      <c r="K290" s="66">
        <f t="shared" ref="K290:K310" si="117">IF(G290&lt;=$I$378*$J$378,G290*$F$385,($I$378*$J$378)*$F$385)</f>
        <v>1216</v>
      </c>
      <c r="L290" s="66">
        <f t="shared" ref="L290:L310" si="118">G290*7.09%</f>
        <v>2836</v>
      </c>
      <c r="M290" s="67">
        <f t="shared" ref="M290:M310" si="119">G290*7.1%</f>
        <v>2839.9999999999995</v>
      </c>
      <c r="N290" s="67">
        <f t="shared" ref="N290:N310" si="120">IF(G290&gt;77410,890.22,G290*1.15%)</f>
        <v>460</v>
      </c>
      <c r="O290" s="66">
        <v>20369.78</v>
      </c>
      <c r="P290" s="66">
        <f t="shared" ref="P290:P310" si="121">H290+I290+J290+K290+O290</f>
        <v>22913.46</v>
      </c>
      <c r="Q290" s="66">
        <f t="shared" ref="Q290:Q310" si="122">G290-P290</f>
        <v>17086.54</v>
      </c>
    </row>
    <row r="291" spans="2:17" s="3" customFormat="1" x14ac:dyDescent="0.2">
      <c r="B291" s="69" t="s">
        <v>135</v>
      </c>
      <c r="C291" s="68" t="s">
        <v>122</v>
      </c>
      <c r="D291" s="68" t="s">
        <v>22</v>
      </c>
      <c r="E291" s="112" t="s">
        <v>21</v>
      </c>
      <c r="F291" s="68" t="s">
        <v>34</v>
      </c>
      <c r="G291" s="67">
        <v>35000</v>
      </c>
      <c r="H291" s="67">
        <v>0</v>
      </c>
      <c r="I291" s="67">
        <v>25</v>
      </c>
      <c r="J291" s="67">
        <f t="shared" si="116"/>
        <v>1004.5</v>
      </c>
      <c r="K291" s="66">
        <f t="shared" si="117"/>
        <v>1064</v>
      </c>
      <c r="L291" s="66">
        <f t="shared" si="118"/>
        <v>2481.5</v>
      </c>
      <c r="M291" s="67">
        <f t="shared" si="119"/>
        <v>2485</v>
      </c>
      <c r="N291" s="67">
        <f t="shared" si="120"/>
        <v>402.5</v>
      </c>
      <c r="O291" s="66">
        <v>19039.97</v>
      </c>
      <c r="P291" s="66">
        <f t="shared" si="121"/>
        <v>21133.47</v>
      </c>
      <c r="Q291" s="66">
        <f t="shared" si="122"/>
        <v>13866.529999999999</v>
      </c>
    </row>
    <row r="292" spans="2:17" s="3" customFormat="1" x14ac:dyDescent="0.2">
      <c r="B292" s="68" t="s">
        <v>134</v>
      </c>
      <c r="C292" s="68" t="s">
        <v>122</v>
      </c>
      <c r="D292" s="68" t="s">
        <v>133</v>
      </c>
      <c r="E292" s="112" t="s">
        <v>21</v>
      </c>
      <c r="F292" s="68" t="s">
        <v>20</v>
      </c>
      <c r="G292" s="67">
        <v>32000</v>
      </c>
      <c r="H292" s="67">
        <v>0</v>
      </c>
      <c r="I292" s="67">
        <v>25</v>
      </c>
      <c r="J292" s="67">
        <f t="shared" si="116"/>
        <v>918.4</v>
      </c>
      <c r="K292" s="66">
        <f t="shared" si="117"/>
        <v>972.8</v>
      </c>
      <c r="L292" s="66">
        <f t="shared" si="118"/>
        <v>2268.8000000000002</v>
      </c>
      <c r="M292" s="67">
        <f t="shared" si="119"/>
        <v>2272</v>
      </c>
      <c r="N292" s="67">
        <f t="shared" si="120"/>
        <v>368</v>
      </c>
      <c r="O292" s="66">
        <v>10250.26</v>
      </c>
      <c r="P292" s="66">
        <f t="shared" si="121"/>
        <v>12166.46</v>
      </c>
      <c r="Q292" s="66">
        <f t="shared" si="122"/>
        <v>19833.54</v>
      </c>
    </row>
    <row r="293" spans="2:17" s="3" customFormat="1" x14ac:dyDescent="0.2">
      <c r="B293" s="68" t="s">
        <v>132</v>
      </c>
      <c r="C293" s="68" t="s">
        <v>122</v>
      </c>
      <c r="D293" s="68" t="s">
        <v>131</v>
      </c>
      <c r="E293" s="112" t="s">
        <v>21</v>
      </c>
      <c r="F293" s="68" t="s">
        <v>20</v>
      </c>
      <c r="G293" s="67">
        <v>28000</v>
      </c>
      <c r="H293" s="67">
        <v>0</v>
      </c>
      <c r="I293" s="67">
        <v>25</v>
      </c>
      <c r="J293" s="67">
        <f t="shared" si="116"/>
        <v>803.6</v>
      </c>
      <c r="K293" s="66">
        <f t="shared" si="117"/>
        <v>851.2</v>
      </c>
      <c r="L293" s="66">
        <f t="shared" si="118"/>
        <v>1985.2</v>
      </c>
      <c r="M293" s="67">
        <f t="shared" si="119"/>
        <v>1987.9999999999998</v>
      </c>
      <c r="N293" s="67">
        <f t="shared" si="120"/>
        <v>322</v>
      </c>
      <c r="O293" s="66">
        <v>10742.64</v>
      </c>
      <c r="P293" s="66">
        <f t="shared" si="121"/>
        <v>12422.439999999999</v>
      </c>
      <c r="Q293" s="66">
        <f t="shared" si="122"/>
        <v>15577.560000000001</v>
      </c>
    </row>
    <row r="294" spans="2:17" s="3" customFormat="1" x14ac:dyDescent="0.2">
      <c r="B294" s="68" t="s">
        <v>130</v>
      </c>
      <c r="C294" s="68" t="s">
        <v>122</v>
      </c>
      <c r="D294" s="68" t="s">
        <v>103</v>
      </c>
      <c r="E294" s="112" t="s">
        <v>21</v>
      </c>
      <c r="F294" s="68" t="s">
        <v>34</v>
      </c>
      <c r="G294" s="67">
        <v>25000</v>
      </c>
      <c r="H294" s="67">
        <v>0</v>
      </c>
      <c r="I294" s="67">
        <v>25</v>
      </c>
      <c r="J294" s="67">
        <f t="shared" si="116"/>
        <v>717.5</v>
      </c>
      <c r="K294" s="66">
        <f t="shared" si="117"/>
        <v>760</v>
      </c>
      <c r="L294" s="66">
        <f t="shared" si="118"/>
        <v>1772.5000000000002</v>
      </c>
      <c r="M294" s="67">
        <f t="shared" si="119"/>
        <v>1774.9999999999998</v>
      </c>
      <c r="N294" s="67">
        <f t="shared" si="120"/>
        <v>287.5</v>
      </c>
      <c r="O294" s="66">
        <v>9275</v>
      </c>
      <c r="P294" s="66">
        <f t="shared" si="121"/>
        <v>10777.5</v>
      </c>
      <c r="Q294" s="66">
        <f t="shared" si="122"/>
        <v>14222.5</v>
      </c>
    </row>
    <row r="295" spans="2:17" s="3" customFormat="1" x14ac:dyDescent="0.2">
      <c r="B295" s="68" t="s">
        <v>129</v>
      </c>
      <c r="C295" s="68" t="s">
        <v>122</v>
      </c>
      <c r="D295" s="68" t="s">
        <v>128</v>
      </c>
      <c r="E295" s="112" t="s">
        <v>21</v>
      </c>
      <c r="F295" s="68" t="s">
        <v>34</v>
      </c>
      <c r="G295" s="67">
        <v>22000</v>
      </c>
      <c r="H295" s="67">
        <v>0</v>
      </c>
      <c r="I295" s="67">
        <v>25</v>
      </c>
      <c r="J295" s="67">
        <f t="shared" si="116"/>
        <v>631.4</v>
      </c>
      <c r="K295" s="66">
        <f t="shared" si="117"/>
        <v>668.8</v>
      </c>
      <c r="L295" s="66">
        <f t="shared" si="118"/>
        <v>1559.8000000000002</v>
      </c>
      <c r="M295" s="67">
        <f t="shared" si="119"/>
        <v>1561.9999999999998</v>
      </c>
      <c r="N295" s="67">
        <f t="shared" si="120"/>
        <v>253</v>
      </c>
      <c r="O295" s="66">
        <v>0</v>
      </c>
      <c r="P295" s="66">
        <f t="shared" si="121"/>
        <v>1325.1999999999998</v>
      </c>
      <c r="Q295" s="66">
        <f t="shared" si="122"/>
        <v>20674.8</v>
      </c>
    </row>
    <row r="296" spans="2:17" s="3" customFormat="1" x14ac:dyDescent="0.2">
      <c r="B296" s="68" t="s">
        <v>127</v>
      </c>
      <c r="C296" s="68" t="s">
        <v>122</v>
      </c>
      <c r="D296" s="68" t="s">
        <v>86</v>
      </c>
      <c r="E296" s="112" t="s">
        <v>21</v>
      </c>
      <c r="F296" s="68" t="s">
        <v>34</v>
      </c>
      <c r="G296" s="67">
        <v>30000</v>
      </c>
      <c r="H296" s="67">
        <v>0</v>
      </c>
      <c r="I296" s="67">
        <v>25</v>
      </c>
      <c r="J296" s="67">
        <f t="shared" si="116"/>
        <v>861</v>
      </c>
      <c r="K296" s="66">
        <f t="shared" si="117"/>
        <v>912</v>
      </c>
      <c r="L296" s="66">
        <f t="shared" si="118"/>
        <v>2127</v>
      </c>
      <c r="M296" s="67">
        <f t="shared" si="119"/>
        <v>2130</v>
      </c>
      <c r="N296" s="67">
        <f t="shared" si="120"/>
        <v>345</v>
      </c>
      <c r="O296" s="66">
        <v>100</v>
      </c>
      <c r="P296" s="66">
        <f t="shared" si="121"/>
        <v>1898</v>
      </c>
      <c r="Q296" s="66">
        <f t="shared" si="122"/>
        <v>28102</v>
      </c>
    </row>
    <row r="297" spans="2:17" s="3" customFormat="1" x14ac:dyDescent="0.2">
      <c r="B297" s="68" t="s">
        <v>126</v>
      </c>
      <c r="C297" s="68" t="s">
        <v>122</v>
      </c>
      <c r="D297" s="68" t="s">
        <v>125</v>
      </c>
      <c r="E297" s="112" t="s">
        <v>21</v>
      </c>
      <c r="F297" s="68" t="s">
        <v>20</v>
      </c>
      <c r="G297" s="67">
        <v>45000</v>
      </c>
      <c r="H297" s="67">
        <v>1148.33</v>
      </c>
      <c r="I297" s="67">
        <v>25</v>
      </c>
      <c r="J297" s="67">
        <f t="shared" si="116"/>
        <v>1291.5</v>
      </c>
      <c r="K297" s="66">
        <f t="shared" si="117"/>
        <v>1368</v>
      </c>
      <c r="L297" s="66">
        <f t="shared" si="118"/>
        <v>3190.5</v>
      </c>
      <c r="M297" s="67">
        <f t="shared" si="119"/>
        <v>3194.9999999999995</v>
      </c>
      <c r="N297" s="67">
        <f t="shared" si="120"/>
        <v>517.5</v>
      </c>
      <c r="O297" s="66">
        <v>100</v>
      </c>
      <c r="P297" s="66">
        <f t="shared" si="121"/>
        <v>3932.83</v>
      </c>
      <c r="Q297" s="66">
        <f t="shared" si="122"/>
        <v>41067.17</v>
      </c>
    </row>
    <row r="298" spans="2:17" s="3" customFormat="1" x14ac:dyDescent="0.2">
      <c r="B298" s="68" t="s">
        <v>124</v>
      </c>
      <c r="C298" s="68" t="s">
        <v>122</v>
      </c>
      <c r="D298" s="68" t="s">
        <v>86</v>
      </c>
      <c r="E298" s="112" t="s">
        <v>21</v>
      </c>
      <c r="F298" s="68" t="s">
        <v>20</v>
      </c>
      <c r="G298" s="67">
        <v>30000</v>
      </c>
      <c r="H298" s="67">
        <v>0</v>
      </c>
      <c r="I298" s="67">
        <v>25</v>
      </c>
      <c r="J298" s="67">
        <f t="shared" si="116"/>
        <v>861</v>
      </c>
      <c r="K298" s="66">
        <f t="shared" si="117"/>
        <v>912</v>
      </c>
      <c r="L298" s="66">
        <f t="shared" si="118"/>
        <v>2127</v>
      </c>
      <c r="M298" s="67">
        <f t="shared" si="119"/>
        <v>2130</v>
      </c>
      <c r="N298" s="67">
        <f t="shared" si="120"/>
        <v>345</v>
      </c>
      <c r="O298" s="66">
        <v>100</v>
      </c>
      <c r="P298" s="66">
        <f t="shared" si="121"/>
        <v>1898</v>
      </c>
      <c r="Q298" s="66">
        <f t="shared" si="122"/>
        <v>28102</v>
      </c>
    </row>
    <row r="299" spans="2:17" s="3" customFormat="1" x14ac:dyDescent="0.2">
      <c r="B299" s="69" t="s">
        <v>123</v>
      </c>
      <c r="C299" s="68" t="s">
        <v>122</v>
      </c>
      <c r="D299" s="68" t="s">
        <v>22</v>
      </c>
      <c r="E299" s="112" t="s">
        <v>21</v>
      </c>
      <c r="F299" s="68" t="s">
        <v>34</v>
      </c>
      <c r="G299" s="67">
        <v>32000</v>
      </c>
      <c r="H299" s="67">
        <v>0</v>
      </c>
      <c r="I299" s="67">
        <v>25</v>
      </c>
      <c r="J299" s="67">
        <f t="shared" si="116"/>
        <v>918.4</v>
      </c>
      <c r="K299" s="66">
        <f t="shared" si="117"/>
        <v>972.8</v>
      </c>
      <c r="L299" s="66">
        <f t="shared" si="118"/>
        <v>2268.8000000000002</v>
      </c>
      <c r="M299" s="67">
        <f t="shared" si="119"/>
        <v>2272</v>
      </c>
      <c r="N299" s="67">
        <f t="shared" si="120"/>
        <v>368</v>
      </c>
      <c r="O299" s="66">
        <v>16165.5</v>
      </c>
      <c r="P299" s="66">
        <f t="shared" si="121"/>
        <v>18081.7</v>
      </c>
      <c r="Q299" s="66">
        <f t="shared" si="122"/>
        <v>13918.3</v>
      </c>
    </row>
    <row r="300" spans="2:17" s="3" customFormat="1" x14ac:dyDescent="0.2">
      <c r="B300" s="69" t="s">
        <v>121</v>
      </c>
      <c r="C300" s="68" t="s">
        <v>119</v>
      </c>
      <c r="D300" s="68" t="s">
        <v>118</v>
      </c>
      <c r="E300" s="112" t="s">
        <v>21</v>
      </c>
      <c r="F300" s="68" t="s">
        <v>20</v>
      </c>
      <c r="G300" s="67">
        <v>27331.19</v>
      </c>
      <c r="H300" s="67">
        <v>0</v>
      </c>
      <c r="I300" s="67">
        <v>25</v>
      </c>
      <c r="J300" s="67">
        <f t="shared" si="116"/>
        <v>784.40515299999993</v>
      </c>
      <c r="K300" s="66">
        <f t="shared" si="117"/>
        <v>830.86817599999995</v>
      </c>
      <c r="L300" s="66">
        <f t="shared" si="118"/>
        <v>1937.781371</v>
      </c>
      <c r="M300" s="67">
        <f t="shared" si="119"/>
        <v>1940.5144899999998</v>
      </c>
      <c r="N300" s="67">
        <f t="shared" si="120"/>
        <v>314.30868499999997</v>
      </c>
      <c r="O300" s="66">
        <v>3939.56</v>
      </c>
      <c r="P300" s="110">
        <f t="shared" si="121"/>
        <v>5579.833329</v>
      </c>
      <c r="Q300" s="66">
        <f t="shared" si="122"/>
        <v>21751.356670999998</v>
      </c>
    </row>
    <row r="301" spans="2:17" s="3" customFormat="1" x14ac:dyDescent="0.2">
      <c r="B301" s="69" t="s">
        <v>120</v>
      </c>
      <c r="C301" s="68" t="s">
        <v>119</v>
      </c>
      <c r="D301" s="68" t="s">
        <v>118</v>
      </c>
      <c r="E301" s="112" t="s">
        <v>21</v>
      </c>
      <c r="F301" s="68" t="s">
        <v>20</v>
      </c>
      <c r="G301" s="67">
        <v>15000</v>
      </c>
      <c r="H301" s="67">
        <v>0</v>
      </c>
      <c r="I301" s="67">
        <v>25</v>
      </c>
      <c r="J301" s="67">
        <f t="shared" si="116"/>
        <v>430.5</v>
      </c>
      <c r="K301" s="66">
        <f t="shared" si="117"/>
        <v>456</v>
      </c>
      <c r="L301" s="66">
        <f t="shared" si="118"/>
        <v>1063.5</v>
      </c>
      <c r="M301" s="67">
        <f t="shared" si="119"/>
        <v>1065</v>
      </c>
      <c r="N301" s="67">
        <f t="shared" si="120"/>
        <v>172.5</v>
      </c>
      <c r="O301" s="66">
        <v>100</v>
      </c>
      <c r="P301" s="66">
        <f t="shared" si="121"/>
        <v>1011.5</v>
      </c>
      <c r="Q301" s="66">
        <f t="shared" si="122"/>
        <v>13988.5</v>
      </c>
    </row>
    <row r="302" spans="2:17" s="3" customFormat="1" x14ac:dyDescent="0.2">
      <c r="B302" s="69" t="s">
        <v>581</v>
      </c>
      <c r="C302" s="68" t="s">
        <v>119</v>
      </c>
      <c r="D302" s="68" t="s">
        <v>118</v>
      </c>
      <c r="E302" s="112" t="s">
        <v>21</v>
      </c>
      <c r="F302" s="68" t="s">
        <v>20</v>
      </c>
      <c r="G302" s="67">
        <v>15000</v>
      </c>
      <c r="H302" s="67">
        <v>0</v>
      </c>
      <c r="I302" s="67">
        <v>25</v>
      </c>
      <c r="J302" s="67">
        <f t="shared" si="116"/>
        <v>430.5</v>
      </c>
      <c r="K302" s="66">
        <f t="shared" si="117"/>
        <v>456</v>
      </c>
      <c r="L302" s="66">
        <f t="shared" si="118"/>
        <v>1063.5</v>
      </c>
      <c r="M302" s="67">
        <f t="shared" si="119"/>
        <v>1065</v>
      </c>
      <c r="N302" s="67">
        <f t="shared" si="120"/>
        <v>172.5</v>
      </c>
      <c r="O302" s="66">
        <v>0</v>
      </c>
      <c r="P302" s="66">
        <f t="shared" si="121"/>
        <v>911.5</v>
      </c>
      <c r="Q302" s="66">
        <f t="shared" si="122"/>
        <v>14088.5</v>
      </c>
    </row>
    <row r="303" spans="2:17" s="3" customFormat="1" x14ac:dyDescent="0.2">
      <c r="B303" s="69" t="s">
        <v>117</v>
      </c>
      <c r="C303" s="70" t="s">
        <v>114</v>
      </c>
      <c r="D303" s="68" t="s">
        <v>22</v>
      </c>
      <c r="E303" s="112" t="s">
        <v>21</v>
      </c>
      <c r="F303" s="68" t="s">
        <v>20</v>
      </c>
      <c r="G303" s="67">
        <v>31150</v>
      </c>
      <c r="H303" s="67">
        <v>0</v>
      </c>
      <c r="I303" s="67">
        <v>25</v>
      </c>
      <c r="J303" s="67">
        <f t="shared" si="116"/>
        <v>894.005</v>
      </c>
      <c r="K303" s="66">
        <f t="shared" si="117"/>
        <v>946.96</v>
      </c>
      <c r="L303" s="66">
        <f t="shared" si="118"/>
        <v>2208.5350000000003</v>
      </c>
      <c r="M303" s="67">
        <f t="shared" si="119"/>
        <v>2211.6499999999996</v>
      </c>
      <c r="N303" s="67">
        <f t="shared" si="120"/>
        <v>358.22499999999997</v>
      </c>
      <c r="O303" s="66">
        <v>11927.35</v>
      </c>
      <c r="P303" s="66">
        <f t="shared" si="121"/>
        <v>13793.315000000001</v>
      </c>
      <c r="Q303" s="66">
        <f t="shared" si="122"/>
        <v>17356.684999999998</v>
      </c>
    </row>
    <row r="304" spans="2:17" s="3" customFormat="1" x14ac:dyDescent="0.2">
      <c r="B304" s="69" t="s">
        <v>577</v>
      </c>
      <c r="C304" s="68" t="s">
        <v>114</v>
      </c>
      <c r="D304" s="68" t="s">
        <v>113</v>
      </c>
      <c r="E304" s="112" t="s">
        <v>21</v>
      </c>
      <c r="F304" s="68" t="s">
        <v>20</v>
      </c>
      <c r="G304" s="67">
        <v>15000</v>
      </c>
      <c r="H304" s="67">
        <v>0</v>
      </c>
      <c r="I304" s="67">
        <v>25</v>
      </c>
      <c r="J304" s="67">
        <f t="shared" si="116"/>
        <v>430.5</v>
      </c>
      <c r="K304" s="66">
        <f t="shared" si="117"/>
        <v>456</v>
      </c>
      <c r="L304" s="66">
        <f t="shared" si="118"/>
        <v>1063.5</v>
      </c>
      <c r="M304" s="67">
        <f t="shared" si="119"/>
        <v>1065</v>
      </c>
      <c r="N304" s="67">
        <f t="shared" si="120"/>
        <v>172.5</v>
      </c>
      <c r="O304" s="66">
        <v>100</v>
      </c>
      <c r="P304" s="66">
        <f t="shared" si="121"/>
        <v>1011.5</v>
      </c>
      <c r="Q304" s="66">
        <f t="shared" si="122"/>
        <v>13988.5</v>
      </c>
    </row>
    <row r="305" spans="2:20" s="3" customFormat="1" x14ac:dyDescent="0.2">
      <c r="B305" s="68" t="s">
        <v>116</v>
      </c>
      <c r="C305" s="68" t="s">
        <v>114</v>
      </c>
      <c r="D305" s="68" t="s">
        <v>113</v>
      </c>
      <c r="E305" s="112" t="s">
        <v>21</v>
      </c>
      <c r="F305" s="68" t="s">
        <v>20</v>
      </c>
      <c r="G305" s="67">
        <v>20000</v>
      </c>
      <c r="H305" s="67">
        <v>0</v>
      </c>
      <c r="I305" s="67">
        <v>25</v>
      </c>
      <c r="J305" s="67">
        <f t="shared" si="116"/>
        <v>574</v>
      </c>
      <c r="K305" s="66">
        <f t="shared" si="117"/>
        <v>608</v>
      </c>
      <c r="L305" s="66">
        <f t="shared" si="118"/>
        <v>1418</v>
      </c>
      <c r="M305" s="67">
        <f t="shared" si="119"/>
        <v>1419.9999999999998</v>
      </c>
      <c r="N305" s="67">
        <f t="shared" si="120"/>
        <v>230</v>
      </c>
      <c r="O305" s="66">
        <v>100</v>
      </c>
      <c r="P305" s="66">
        <f t="shared" si="121"/>
        <v>1307</v>
      </c>
      <c r="Q305" s="66">
        <f t="shared" si="122"/>
        <v>18693</v>
      </c>
    </row>
    <row r="306" spans="2:20" s="3" customFormat="1" x14ac:dyDescent="0.2">
      <c r="B306" s="68" t="s">
        <v>115</v>
      </c>
      <c r="C306" s="68" t="s">
        <v>114</v>
      </c>
      <c r="D306" s="68" t="s">
        <v>113</v>
      </c>
      <c r="E306" s="112" t="s">
        <v>21</v>
      </c>
      <c r="F306" s="68" t="s">
        <v>34</v>
      </c>
      <c r="G306" s="67">
        <v>20000</v>
      </c>
      <c r="H306" s="67">
        <v>0</v>
      </c>
      <c r="I306" s="67">
        <v>25</v>
      </c>
      <c r="J306" s="67">
        <f t="shared" si="116"/>
        <v>574</v>
      </c>
      <c r="K306" s="66">
        <f t="shared" si="117"/>
        <v>608</v>
      </c>
      <c r="L306" s="66">
        <f t="shared" si="118"/>
        <v>1418</v>
      </c>
      <c r="M306" s="67">
        <f t="shared" si="119"/>
        <v>1419.9999999999998</v>
      </c>
      <c r="N306" s="67">
        <f t="shared" si="120"/>
        <v>230</v>
      </c>
      <c r="O306" s="66">
        <v>100</v>
      </c>
      <c r="P306" s="66">
        <f t="shared" si="121"/>
        <v>1307</v>
      </c>
      <c r="Q306" s="66">
        <f t="shared" si="122"/>
        <v>18693</v>
      </c>
    </row>
    <row r="307" spans="2:20" s="3" customFormat="1" x14ac:dyDescent="0.2">
      <c r="B307" s="68" t="s">
        <v>112</v>
      </c>
      <c r="C307" s="68" t="s">
        <v>107</v>
      </c>
      <c r="D307" s="68" t="s">
        <v>111</v>
      </c>
      <c r="E307" s="112" t="s">
        <v>21</v>
      </c>
      <c r="F307" s="68" t="s">
        <v>20</v>
      </c>
      <c r="G307" s="67">
        <v>45000</v>
      </c>
      <c r="H307" s="67">
        <v>860.36</v>
      </c>
      <c r="I307" s="67">
        <v>25</v>
      </c>
      <c r="J307" s="67">
        <f t="shared" si="116"/>
        <v>1291.5</v>
      </c>
      <c r="K307" s="66">
        <f t="shared" si="117"/>
        <v>1368</v>
      </c>
      <c r="L307" s="66">
        <f t="shared" si="118"/>
        <v>3190.5</v>
      </c>
      <c r="M307" s="67">
        <f t="shared" si="119"/>
        <v>3194.9999999999995</v>
      </c>
      <c r="N307" s="67">
        <f t="shared" si="120"/>
        <v>517.5</v>
      </c>
      <c r="O307" s="66">
        <v>2019.78</v>
      </c>
      <c r="P307" s="66">
        <f t="shared" si="121"/>
        <v>5564.64</v>
      </c>
      <c r="Q307" s="66">
        <f t="shared" si="122"/>
        <v>39435.360000000001</v>
      </c>
    </row>
    <row r="308" spans="2:20" s="3" customFormat="1" x14ac:dyDescent="0.2">
      <c r="B308" s="70" t="s">
        <v>110</v>
      </c>
      <c r="C308" s="68" t="s">
        <v>107</v>
      </c>
      <c r="D308" s="68" t="s">
        <v>106</v>
      </c>
      <c r="E308" s="119" t="s">
        <v>21</v>
      </c>
      <c r="F308" s="70" t="s">
        <v>34</v>
      </c>
      <c r="G308" s="71">
        <v>15000</v>
      </c>
      <c r="H308" s="71">
        <v>0</v>
      </c>
      <c r="I308" s="71">
        <v>25</v>
      </c>
      <c r="J308" s="67">
        <f t="shared" si="116"/>
        <v>430.5</v>
      </c>
      <c r="K308" s="66">
        <f t="shared" si="117"/>
        <v>456</v>
      </c>
      <c r="L308" s="66">
        <f t="shared" si="118"/>
        <v>1063.5</v>
      </c>
      <c r="M308" s="67">
        <f t="shared" si="119"/>
        <v>1065</v>
      </c>
      <c r="N308" s="67">
        <f t="shared" si="120"/>
        <v>172.5</v>
      </c>
      <c r="O308" s="66">
        <v>1000</v>
      </c>
      <c r="P308" s="66">
        <f t="shared" si="121"/>
        <v>1911.5</v>
      </c>
      <c r="Q308" s="66">
        <f t="shared" si="122"/>
        <v>13088.5</v>
      </c>
    </row>
    <row r="309" spans="2:20" s="3" customFormat="1" x14ac:dyDescent="0.2">
      <c r="B309" s="68" t="s">
        <v>109</v>
      </c>
      <c r="C309" s="68" t="s">
        <v>107</v>
      </c>
      <c r="D309" s="68" t="s">
        <v>106</v>
      </c>
      <c r="E309" s="112" t="s">
        <v>21</v>
      </c>
      <c r="F309" s="68" t="s">
        <v>34</v>
      </c>
      <c r="G309" s="67">
        <v>17000</v>
      </c>
      <c r="H309" s="67">
        <v>0</v>
      </c>
      <c r="I309" s="67">
        <v>25</v>
      </c>
      <c r="J309" s="67">
        <f t="shared" si="116"/>
        <v>487.9</v>
      </c>
      <c r="K309" s="66">
        <f t="shared" si="117"/>
        <v>516.79999999999995</v>
      </c>
      <c r="L309" s="66">
        <f t="shared" si="118"/>
        <v>1205.3000000000002</v>
      </c>
      <c r="M309" s="67">
        <f t="shared" si="119"/>
        <v>1207</v>
      </c>
      <c r="N309" s="67">
        <f t="shared" si="120"/>
        <v>195.5</v>
      </c>
      <c r="O309" s="66">
        <v>1000</v>
      </c>
      <c r="P309" s="66">
        <f t="shared" si="121"/>
        <v>2029.6999999999998</v>
      </c>
      <c r="Q309" s="66">
        <f t="shared" si="122"/>
        <v>14970.3</v>
      </c>
    </row>
    <row r="310" spans="2:20" s="3" customFormat="1" x14ac:dyDescent="0.2">
      <c r="B310" s="70" t="s">
        <v>108</v>
      </c>
      <c r="C310" s="68" t="s">
        <v>107</v>
      </c>
      <c r="D310" s="68" t="s">
        <v>106</v>
      </c>
      <c r="E310" s="119" t="s">
        <v>21</v>
      </c>
      <c r="F310" s="68" t="s">
        <v>34</v>
      </c>
      <c r="G310" s="66">
        <v>17000</v>
      </c>
      <c r="H310" s="67">
        <v>0</v>
      </c>
      <c r="I310" s="67">
        <v>25</v>
      </c>
      <c r="J310" s="67">
        <f t="shared" si="116"/>
        <v>487.9</v>
      </c>
      <c r="K310" s="66">
        <f t="shared" si="117"/>
        <v>516.79999999999995</v>
      </c>
      <c r="L310" s="66">
        <f t="shared" si="118"/>
        <v>1205.3000000000002</v>
      </c>
      <c r="M310" s="67">
        <f t="shared" si="119"/>
        <v>1207</v>
      </c>
      <c r="N310" s="67">
        <f t="shared" si="120"/>
        <v>195.5</v>
      </c>
      <c r="O310" s="66">
        <v>1000</v>
      </c>
      <c r="P310" s="66">
        <f t="shared" si="121"/>
        <v>2029.6999999999998</v>
      </c>
      <c r="Q310" s="66">
        <f t="shared" si="122"/>
        <v>14970.3</v>
      </c>
    </row>
    <row r="311" spans="2:20" s="3" customFormat="1" x14ac:dyDescent="0.2">
      <c r="B311" s="63"/>
      <c r="C311" s="63"/>
      <c r="D311" s="63"/>
      <c r="E311" s="116"/>
      <c r="F311" s="63"/>
      <c r="G311" s="63"/>
      <c r="H311" s="63"/>
      <c r="I311" s="63"/>
      <c r="J311" s="76"/>
      <c r="K311" s="80"/>
      <c r="L311" s="63"/>
      <c r="M311" s="63"/>
      <c r="N311" s="76"/>
      <c r="O311" s="80"/>
      <c r="P311" s="80"/>
      <c r="Q311" s="80"/>
    </row>
    <row r="312" spans="2:20" s="3" customFormat="1" ht="13.5" customHeight="1" x14ac:dyDescent="0.2">
      <c r="B312" s="68" t="s">
        <v>105</v>
      </c>
      <c r="C312" s="68" t="s">
        <v>104</v>
      </c>
      <c r="D312" s="68" t="s">
        <v>103</v>
      </c>
      <c r="E312" s="112" t="s">
        <v>21</v>
      </c>
      <c r="F312" s="68" t="s">
        <v>34</v>
      </c>
      <c r="G312" s="67">
        <v>25000</v>
      </c>
      <c r="H312" s="67">
        <v>0</v>
      </c>
      <c r="I312" s="67">
        <v>25</v>
      </c>
      <c r="J312" s="67">
        <f t="shared" ref="J312:J343" si="123">IF(G312&lt;=$I$377*$J$377,G312*$F$384,($I$377*$J$377)*$F$384)</f>
        <v>717.5</v>
      </c>
      <c r="K312" s="66">
        <f t="shared" ref="K312:K343" si="124">IF(G312&lt;=$I$378*$J$378,G312*$F$385,($I$378*$J$378)*$F$385)</f>
        <v>760</v>
      </c>
      <c r="L312" s="66">
        <f t="shared" ref="L312:L343" si="125">G312*7.09%</f>
        <v>1772.5000000000002</v>
      </c>
      <c r="M312" s="67">
        <f t="shared" ref="M312:M343" si="126">G312*7.1%</f>
        <v>1774.9999999999998</v>
      </c>
      <c r="N312" s="67">
        <f t="shared" ref="N312:N343" si="127">IF(G312&gt;77410,890.22,G312*1.15%)</f>
        <v>287.5</v>
      </c>
      <c r="O312" s="66">
        <v>13044.29</v>
      </c>
      <c r="P312" s="66">
        <f t="shared" ref="P312:P343" si="128">H312+I312+J312+K312+O312</f>
        <v>14546.79</v>
      </c>
      <c r="Q312" s="66">
        <f t="shared" ref="Q312:Q343" si="129">G312-P312</f>
        <v>10453.209999999999</v>
      </c>
    </row>
    <row r="313" spans="2:20" s="3" customFormat="1" x14ac:dyDescent="0.2">
      <c r="B313" s="69" t="s">
        <v>102</v>
      </c>
      <c r="C313" s="68" t="s">
        <v>97</v>
      </c>
      <c r="D313" s="68" t="s">
        <v>101</v>
      </c>
      <c r="E313" s="112" t="s">
        <v>21</v>
      </c>
      <c r="F313" s="68" t="s">
        <v>34</v>
      </c>
      <c r="G313" s="67">
        <v>40000</v>
      </c>
      <c r="H313" s="67">
        <v>442.65</v>
      </c>
      <c r="I313" s="67">
        <v>25</v>
      </c>
      <c r="J313" s="67">
        <f t="shared" si="123"/>
        <v>1148</v>
      </c>
      <c r="K313" s="66">
        <f t="shared" si="124"/>
        <v>1216</v>
      </c>
      <c r="L313" s="66">
        <f t="shared" si="125"/>
        <v>2836</v>
      </c>
      <c r="M313" s="67">
        <f t="shared" si="126"/>
        <v>2839.9999999999995</v>
      </c>
      <c r="N313" s="67">
        <f t="shared" si="127"/>
        <v>460</v>
      </c>
      <c r="O313" s="66">
        <v>13334.29</v>
      </c>
      <c r="P313" s="66">
        <f t="shared" si="128"/>
        <v>16165.94</v>
      </c>
      <c r="Q313" s="66">
        <f t="shared" si="129"/>
        <v>23834.059999999998</v>
      </c>
    </row>
    <row r="314" spans="2:20" s="3" customFormat="1" x14ac:dyDescent="0.2">
      <c r="B314" s="69" t="s">
        <v>100</v>
      </c>
      <c r="C314" s="68" t="s">
        <v>97</v>
      </c>
      <c r="D314" s="68" t="s">
        <v>86</v>
      </c>
      <c r="E314" s="112" t="s">
        <v>21</v>
      </c>
      <c r="F314" s="68" t="s">
        <v>34</v>
      </c>
      <c r="G314" s="67">
        <v>33000</v>
      </c>
      <c r="H314" s="67">
        <v>0</v>
      </c>
      <c r="I314" s="67">
        <v>25</v>
      </c>
      <c r="J314" s="67">
        <f t="shared" si="123"/>
        <v>947.1</v>
      </c>
      <c r="K314" s="66">
        <f t="shared" si="124"/>
        <v>1003.2</v>
      </c>
      <c r="L314" s="66">
        <f t="shared" si="125"/>
        <v>2339.7000000000003</v>
      </c>
      <c r="M314" s="67">
        <f t="shared" si="126"/>
        <v>2343</v>
      </c>
      <c r="N314" s="67">
        <f t="shared" si="127"/>
        <v>379.5</v>
      </c>
      <c r="O314" s="66">
        <v>15540.62</v>
      </c>
      <c r="P314" s="66">
        <f t="shared" si="128"/>
        <v>17515.920000000002</v>
      </c>
      <c r="Q314" s="66">
        <f t="shared" si="129"/>
        <v>15484.079999999998</v>
      </c>
    </row>
    <row r="315" spans="2:20" s="3" customFormat="1" x14ac:dyDescent="0.2">
      <c r="B315" s="68" t="s">
        <v>99</v>
      </c>
      <c r="C315" s="68" t="s">
        <v>97</v>
      </c>
      <c r="D315" s="68" t="s">
        <v>22</v>
      </c>
      <c r="E315" s="112" t="s">
        <v>21</v>
      </c>
      <c r="F315" s="68" t="s">
        <v>20</v>
      </c>
      <c r="G315" s="67">
        <v>30000</v>
      </c>
      <c r="H315" s="67">
        <v>0</v>
      </c>
      <c r="I315" s="67">
        <v>25</v>
      </c>
      <c r="J315" s="67">
        <f t="shared" si="123"/>
        <v>861</v>
      </c>
      <c r="K315" s="66">
        <f t="shared" si="124"/>
        <v>912</v>
      </c>
      <c r="L315" s="66">
        <f t="shared" si="125"/>
        <v>2127</v>
      </c>
      <c r="M315" s="67">
        <f t="shared" si="126"/>
        <v>2130</v>
      </c>
      <c r="N315" s="67">
        <f t="shared" si="127"/>
        <v>345</v>
      </c>
      <c r="O315" s="66">
        <v>5019.78</v>
      </c>
      <c r="P315" s="66">
        <f t="shared" si="128"/>
        <v>6817.78</v>
      </c>
      <c r="Q315" s="66">
        <f t="shared" si="129"/>
        <v>23182.22</v>
      </c>
      <c r="T315" s="3" t="s">
        <v>98</v>
      </c>
    </row>
    <row r="316" spans="2:20" s="3" customFormat="1" x14ac:dyDescent="0.2">
      <c r="B316" s="69" t="s">
        <v>95</v>
      </c>
      <c r="C316" s="70" t="s">
        <v>50</v>
      </c>
      <c r="D316" s="68" t="s">
        <v>22</v>
      </c>
      <c r="E316" s="112" t="s">
        <v>21</v>
      </c>
      <c r="F316" s="68" t="s">
        <v>34</v>
      </c>
      <c r="G316" s="67">
        <v>30000</v>
      </c>
      <c r="H316" s="67">
        <v>0</v>
      </c>
      <c r="I316" s="67">
        <v>25</v>
      </c>
      <c r="J316" s="67">
        <f t="shared" si="123"/>
        <v>861</v>
      </c>
      <c r="K316" s="66">
        <f t="shared" si="124"/>
        <v>912</v>
      </c>
      <c r="L316" s="66">
        <f t="shared" si="125"/>
        <v>2127</v>
      </c>
      <c r="M316" s="67">
        <f t="shared" si="126"/>
        <v>2130</v>
      </c>
      <c r="N316" s="67">
        <f t="shared" si="127"/>
        <v>345</v>
      </c>
      <c r="O316" s="66">
        <v>11018.03</v>
      </c>
      <c r="P316" s="66">
        <f t="shared" si="128"/>
        <v>12816.03</v>
      </c>
      <c r="Q316" s="66">
        <f t="shared" si="129"/>
        <v>17183.97</v>
      </c>
    </row>
    <row r="317" spans="2:20" s="3" customFormat="1" x14ac:dyDescent="0.2">
      <c r="B317" s="69" t="s">
        <v>94</v>
      </c>
      <c r="C317" s="70" t="s">
        <v>50</v>
      </c>
      <c r="D317" s="68" t="s">
        <v>22</v>
      </c>
      <c r="E317" s="112" t="s">
        <v>21</v>
      </c>
      <c r="F317" s="68" t="s">
        <v>34</v>
      </c>
      <c r="G317" s="67">
        <v>35000</v>
      </c>
      <c r="H317" s="67">
        <v>0</v>
      </c>
      <c r="I317" s="67">
        <v>25</v>
      </c>
      <c r="J317" s="67">
        <f t="shared" si="123"/>
        <v>1004.5</v>
      </c>
      <c r="K317" s="66">
        <f t="shared" si="124"/>
        <v>1064</v>
      </c>
      <c r="L317" s="66">
        <f t="shared" si="125"/>
        <v>2481.5</v>
      </c>
      <c r="M317" s="67">
        <f t="shared" si="126"/>
        <v>2485</v>
      </c>
      <c r="N317" s="67">
        <f t="shared" si="127"/>
        <v>402.5</v>
      </c>
      <c r="O317" s="66">
        <v>2900</v>
      </c>
      <c r="P317" s="66">
        <f t="shared" si="128"/>
        <v>4993.5</v>
      </c>
      <c r="Q317" s="66">
        <f t="shared" si="129"/>
        <v>30006.5</v>
      </c>
    </row>
    <row r="318" spans="2:20" s="3" customFormat="1" x14ac:dyDescent="0.2">
      <c r="B318" s="69" t="s">
        <v>93</v>
      </c>
      <c r="C318" s="70" t="s">
        <v>50</v>
      </c>
      <c r="D318" s="68" t="s">
        <v>22</v>
      </c>
      <c r="E318" s="112" t="s">
        <v>21</v>
      </c>
      <c r="F318" s="68" t="s">
        <v>20</v>
      </c>
      <c r="G318" s="67">
        <v>35000</v>
      </c>
      <c r="H318" s="67">
        <v>0</v>
      </c>
      <c r="I318" s="67">
        <v>25</v>
      </c>
      <c r="J318" s="67">
        <f t="shared" si="123"/>
        <v>1004.5</v>
      </c>
      <c r="K318" s="66">
        <f t="shared" si="124"/>
        <v>1064</v>
      </c>
      <c r="L318" s="66">
        <f t="shared" si="125"/>
        <v>2481.5</v>
      </c>
      <c r="M318" s="67">
        <f t="shared" si="126"/>
        <v>2485</v>
      </c>
      <c r="N318" s="67">
        <f t="shared" si="127"/>
        <v>402.5</v>
      </c>
      <c r="O318" s="66">
        <v>3019.78</v>
      </c>
      <c r="P318" s="66">
        <f t="shared" si="128"/>
        <v>5113.2800000000007</v>
      </c>
      <c r="Q318" s="66">
        <f t="shared" si="129"/>
        <v>29886.720000000001</v>
      </c>
    </row>
    <row r="319" spans="2:20" s="3" customFormat="1" x14ac:dyDescent="0.2">
      <c r="B319" s="68" t="s">
        <v>92</v>
      </c>
      <c r="C319" s="70" t="s">
        <v>50</v>
      </c>
      <c r="D319" s="68" t="s">
        <v>22</v>
      </c>
      <c r="E319" s="112" t="s">
        <v>21</v>
      </c>
      <c r="F319" s="68" t="s">
        <v>20</v>
      </c>
      <c r="G319" s="67">
        <v>35925</v>
      </c>
      <c r="H319" s="67">
        <v>0</v>
      </c>
      <c r="I319" s="67">
        <v>25</v>
      </c>
      <c r="J319" s="67">
        <f t="shared" si="123"/>
        <v>1031.0474999999999</v>
      </c>
      <c r="K319" s="66">
        <f t="shared" si="124"/>
        <v>1092.1199999999999</v>
      </c>
      <c r="L319" s="66">
        <f t="shared" si="125"/>
        <v>2547.0825</v>
      </c>
      <c r="M319" s="67">
        <f t="shared" si="126"/>
        <v>2550.6749999999997</v>
      </c>
      <c r="N319" s="67">
        <f t="shared" si="127"/>
        <v>413.13749999999999</v>
      </c>
      <c r="O319" s="66">
        <v>1600</v>
      </c>
      <c r="P319" s="66">
        <f t="shared" si="128"/>
        <v>3748.1674999999996</v>
      </c>
      <c r="Q319" s="66">
        <f t="shared" si="129"/>
        <v>32176.8325</v>
      </c>
    </row>
    <row r="320" spans="2:20" s="3" customFormat="1" x14ac:dyDescent="0.2">
      <c r="B320" s="68" t="s">
        <v>91</v>
      </c>
      <c r="C320" s="70" t="s">
        <v>50</v>
      </c>
      <c r="D320" s="68" t="s">
        <v>22</v>
      </c>
      <c r="E320" s="112" t="s">
        <v>21</v>
      </c>
      <c r="F320" s="68" t="s">
        <v>34</v>
      </c>
      <c r="G320" s="67">
        <v>30000</v>
      </c>
      <c r="H320" s="67">
        <v>0</v>
      </c>
      <c r="I320" s="67">
        <v>25</v>
      </c>
      <c r="J320" s="67">
        <f t="shared" si="123"/>
        <v>861</v>
      </c>
      <c r="K320" s="66">
        <f t="shared" si="124"/>
        <v>912</v>
      </c>
      <c r="L320" s="66">
        <f t="shared" si="125"/>
        <v>2127</v>
      </c>
      <c r="M320" s="67">
        <f t="shared" si="126"/>
        <v>2130</v>
      </c>
      <c r="N320" s="67">
        <f t="shared" si="127"/>
        <v>345</v>
      </c>
      <c r="O320" s="66">
        <v>100</v>
      </c>
      <c r="P320" s="66">
        <f t="shared" si="128"/>
        <v>1898</v>
      </c>
      <c r="Q320" s="66">
        <f t="shared" si="129"/>
        <v>28102</v>
      </c>
    </row>
    <row r="321" spans="2:17" s="3" customFormat="1" x14ac:dyDescent="0.2">
      <c r="B321" s="69" t="s">
        <v>90</v>
      </c>
      <c r="C321" s="70" t="s">
        <v>50</v>
      </c>
      <c r="D321" s="68" t="s">
        <v>22</v>
      </c>
      <c r="E321" s="112" t="s">
        <v>21</v>
      </c>
      <c r="F321" s="68" t="s">
        <v>34</v>
      </c>
      <c r="G321" s="67">
        <v>35000</v>
      </c>
      <c r="H321" s="67">
        <v>0</v>
      </c>
      <c r="I321" s="67">
        <v>25</v>
      </c>
      <c r="J321" s="67">
        <f t="shared" si="123"/>
        <v>1004.5</v>
      </c>
      <c r="K321" s="66">
        <f t="shared" si="124"/>
        <v>1064</v>
      </c>
      <c r="L321" s="66">
        <f t="shared" si="125"/>
        <v>2481.5</v>
      </c>
      <c r="M321" s="67">
        <f t="shared" si="126"/>
        <v>2485</v>
      </c>
      <c r="N321" s="67">
        <f t="shared" si="127"/>
        <v>402.5</v>
      </c>
      <c r="O321" s="66">
        <v>2900</v>
      </c>
      <c r="P321" s="66">
        <f t="shared" si="128"/>
        <v>4993.5</v>
      </c>
      <c r="Q321" s="66">
        <f t="shared" si="129"/>
        <v>30006.5</v>
      </c>
    </row>
    <row r="322" spans="2:17" s="3" customFormat="1" x14ac:dyDescent="0.2">
      <c r="B322" s="69" t="s">
        <v>89</v>
      </c>
      <c r="C322" s="70" t="s">
        <v>50</v>
      </c>
      <c r="D322" s="68" t="s">
        <v>22</v>
      </c>
      <c r="E322" s="112" t="s">
        <v>21</v>
      </c>
      <c r="F322" s="68" t="s">
        <v>20</v>
      </c>
      <c r="G322" s="67">
        <v>39000</v>
      </c>
      <c r="H322" s="67">
        <v>301.52</v>
      </c>
      <c r="I322" s="67">
        <v>25</v>
      </c>
      <c r="J322" s="67">
        <f t="shared" si="123"/>
        <v>1119.3</v>
      </c>
      <c r="K322" s="66">
        <f t="shared" si="124"/>
        <v>1185.5999999999999</v>
      </c>
      <c r="L322" s="66">
        <f t="shared" si="125"/>
        <v>2765.1000000000004</v>
      </c>
      <c r="M322" s="67">
        <f t="shared" si="126"/>
        <v>2768.9999999999995</v>
      </c>
      <c r="N322" s="67">
        <f t="shared" si="127"/>
        <v>448.5</v>
      </c>
      <c r="O322" s="66">
        <v>5592.41</v>
      </c>
      <c r="P322" s="66">
        <f t="shared" si="128"/>
        <v>8223.83</v>
      </c>
      <c r="Q322" s="66">
        <f t="shared" si="129"/>
        <v>30776.17</v>
      </c>
    </row>
    <row r="323" spans="2:17" s="3" customFormat="1" x14ac:dyDescent="0.2">
      <c r="B323" s="68" t="s">
        <v>88</v>
      </c>
      <c r="C323" s="70" t="s">
        <v>50</v>
      </c>
      <c r="D323" s="68" t="s">
        <v>22</v>
      </c>
      <c r="E323" s="112" t="s">
        <v>21</v>
      </c>
      <c r="F323" s="68" t="s">
        <v>20</v>
      </c>
      <c r="G323" s="67">
        <v>35000</v>
      </c>
      <c r="H323" s="67">
        <v>0</v>
      </c>
      <c r="I323" s="67">
        <v>25</v>
      </c>
      <c r="J323" s="67">
        <f t="shared" si="123"/>
        <v>1004.5</v>
      </c>
      <c r="K323" s="66">
        <f t="shared" si="124"/>
        <v>1064</v>
      </c>
      <c r="L323" s="66">
        <f t="shared" si="125"/>
        <v>2481.5</v>
      </c>
      <c r="M323" s="67">
        <f t="shared" si="126"/>
        <v>2485</v>
      </c>
      <c r="N323" s="67">
        <f t="shared" si="127"/>
        <v>402.5</v>
      </c>
      <c r="O323" s="66">
        <v>16726.03</v>
      </c>
      <c r="P323" s="66">
        <f t="shared" si="128"/>
        <v>18819.53</v>
      </c>
      <c r="Q323" s="66">
        <f t="shared" si="129"/>
        <v>16180.470000000001</v>
      </c>
    </row>
    <row r="324" spans="2:17" s="3" customFormat="1" x14ac:dyDescent="0.2">
      <c r="B324" s="70" t="s">
        <v>87</v>
      </c>
      <c r="C324" s="70" t="s">
        <v>50</v>
      </c>
      <c r="D324" s="68" t="s">
        <v>86</v>
      </c>
      <c r="E324" s="112" t="s">
        <v>21</v>
      </c>
      <c r="F324" s="68" t="s">
        <v>34</v>
      </c>
      <c r="G324" s="67">
        <v>30000.15</v>
      </c>
      <c r="H324" s="67">
        <v>0</v>
      </c>
      <c r="I324" s="67">
        <v>25</v>
      </c>
      <c r="J324" s="67">
        <f t="shared" si="123"/>
        <v>861.00430500000004</v>
      </c>
      <c r="K324" s="66">
        <f t="shared" si="124"/>
        <v>912.00456000000008</v>
      </c>
      <c r="L324" s="66">
        <f t="shared" si="125"/>
        <v>2127.0106350000001</v>
      </c>
      <c r="M324" s="67">
        <f t="shared" si="126"/>
        <v>2130.0106499999997</v>
      </c>
      <c r="N324" s="67">
        <f t="shared" si="127"/>
        <v>345.00172500000002</v>
      </c>
      <c r="O324" s="66">
        <v>12226.63</v>
      </c>
      <c r="P324" s="66">
        <f t="shared" si="128"/>
        <v>14024.638864999999</v>
      </c>
      <c r="Q324" s="66">
        <f t="shared" si="129"/>
        <v>15975.511135000002</v>
      </c>
    </row>
    <row r="325" spans="2:17" s="3" customFormat="1" x14ac:dyDescent="0.2">
      <c r="B325" s="69" t="s">
        <v>85</v>
      </c>
      <c r="C325" s="68" t="s">
        <v>61</v>
      </c>
      <c r="D325" s="68" t="s">
        <v>84</v>
      </c>
      <c r="E325" s="112" t="s">
        <v>21</v>
      </c>
      <c r="F325" s="68" t="s">
        <v>20</v>
      </c>
      <c r="G325" s="67">
        <v>70000</v>
      </c>
      <c r="H325" s="67">
        <v>5368.45</v>
      </c>
      <c r="I325" s="67">
        <v>25</v>
      </c>
      <c r="J325" s="67">
        <f t="shared" si="123"/>
        <v>2009</v>
      </c>
      <c r="K325" s="66">
        <f t="shared" si="124"/>
        <v>2128</v>
      </c>
      <c r="L325" s="66">
        <f t="shared" si="125"/>
        <v>4963</v>
      </c>
      <c r="M325" s="67">
        <f t="shared" si="126"/>
        <v>4970</v>
      </c>
      <c r="N325" s="67">
        <f t="shared" si="127"/>
        <v>805</v>
      </c>
      <c r="O325" s="66">
        <v>15879.26</v>
      </c>
      <c r="P325" s="66">
        <f t="shared" si="128"/>
        <v>25409.71</v>
      </c>
      <c r="Q325" s="66">
        <f t="shared" si="129"/>
        <v>44590.29</v>
      </c>
    </row>
    <row r="326" spans="2:17" s="3" customFormat="1" x14ac:dyDescent="0.2">
      <c r="B326" s="69" t="s">
        <v>83</v>
      </c>
      <c r="C326" s="68" t="s">
        <v>61</v>
      </c>
      <c r="D326" s="68" t="s">
        <v>22</v>
      </c>
      <c r="E326" s="112" t="s">
        <v>21</v>
      </c>
      <c r="F326" s="68" t="s">
        <v>34</v>
      </c>
      <c r="G326" s="67">
        <v>35250</v>
      </c>
      <c r="H326" s="67">
        <v>0</v>
      </c>
      <c r="I326" s="67">
        <v>25</v>
      </c>
      <c r="J326" s="67">
        <f t="shared" si="123"/>
        <v>1011.675</v>
      </c>
      <c r="K326" s="66">
        <f t="shared" si="124"/>
        <v>1071.5999999999999</v>
      </c>
      <c r="L326" s="66">
        <f t="shared" si="125"/>
        <v>2499.2250000000004</v>
      </c>
      <c r="M326" s="67">
        <f t="shared" si="126"/>
        <v>2502.75</v>
      </c>
      <c r="N326" s="67">
        <f t="shared" si="127"/>
        <v>405.375</v>
      </c>
      <c r="O326" s="66">
        <v>8302.42</v>
      </c>
      <c r="P326" s="66">
        <f t="shared" si="128"/>
        <v>10410.695</v>
      </c>
      <c r="Q326" s="66">
        <f t="shared" si="129"/>
        <v>24839.305</v>
      </c>
    </row>
    <row r="327" spans="2:17" s="3" customFormat="1" x14ac:dyDescent="0.2">
      <c r="B327" s="69" t="s">
        <v>82</v>
      </c>
      <c r="C327" s="68" t="s">
        <v>61</v>
      </c>
      <c r="D327" s="68" t="s">
        <v>22</v>
      </c>
      <c r="E327" s="112" t="s">
        <v>21</v>
      </c>
      <c r="F327" s="68" t="s">
        <v>20</v>
      </c>
      <c r="G327" s="67">
        <v>33000</v>
      </c>
      <c r="H327" s="67">
        <v>0</v>
      </c>
      <c r="I327" s="67">
        <v>25</v>
      </c>
      <c r="J327" s="67">
        <f t="shared" si="123"/>
        <v>947.1</v>
      </c>
      <c r="K327" s="66">
        <f t="shared" si="124"/>
        <v>1003.2</v>
      </c>
      <c r="L327" s="66">
        <f t="shared" si="125"/>
        <v>2339.7000000000003</v>
      </c>
      <c r="M327" s="67">
        <f t="shared" si="126"/>
        <v>2343</v>
      </c>
      <c r="N327" s="67">
        <f t="shared" si="127"/>
        <v>379.5</v>
      </c>
      <c r="O327" s="66">
        <v>3939.56</v>
      </c>
      <c r="P327" s="66">
        <f t="shared" si="128"/>
        <v>5914.8600000000006</v>
      </c>
      <c r="Q327" s="66">
        <f t="shared" si="129"/>
        <v>27085.14</v>
      </c>
    </row>
    <row r="328" spans="2:17" s="3" customFormat="1" x14ac:dyDescent="0.2">
      <c r="B328" s="69" t="s">
        <v>81</v>
      </c>
      <c r="C328" s="68" t="s">
        <v>61</v>
      </c>
      <c r="D328" s="68" t="s">
        <v>22</v>
      </c>
      <c r="E328" s="112" t="s">
        <v>21</v>
      </c>
      <c r="F328" s="68" t="s">
        <v>20</v>
      </c>
      <c r="G328" s="67">
        <v>40068.94</v>
      </c>
      <c r="H328" s="67">
        <v>452.38</v>
      </c>
      <c r="I328" s="67">
        <v>25</v>
      </c>
      <c r="J328" s="67">
        <f t="shared" si="123"/>
        <v>1149.978578</v>
      </c>
      <c r="K328" s="66">
        <f t="shared" si="124"/>
        <v>1218.0957760000001</v>
      </c>
      <c r="L328" s="66">
        <f t="shared" si="125"/>
        <v>2840.8878460000005</v>
      </c>
      <c r="M328" s="67">
        <f t="shared" si="126"/>
        <v>2844.8947399999997</v>
      </c>
      <c r="N328" s="67">
        <f t="shared" si="127"/>
        <v>460.79281000000003</v>
      </c>
      <c r="O328" s="66">
        <v>15911.12</v>
      </c>
      <c r="P328" s="66">
        <f t="shared" si="128"/>
        <v>18756.574354</v>
      </c>
      <c r="Q328" s="66">
        <f t="shared" si="129"/>
        <v>21312.365646000002</v>
      </c>
    </row>
    <row r="329" spans="2:17" s="3" customFormat="1" x14ac:dyDescent="0.2">
      <c r="B329" s="69" t="s">
        <v>80</v>
      </c>
      <c r="C329" s="68" t="s">
        <v>61</v>
      </c>
      <c r="D329" s="68" t="s">
        <v>79</v>
      </c>
      <c r="E329" s="112" t="s">
        <v>21</v>
      </c>
      <c r="F329" s="68" t="s">
        <v>34</v>
      </c>
      <c r="G329" s="67">
        <v>35000</v>
      </c>
      <c r="H329" s="67">
        <v>0</v>
      </c>
      <c r="I329" s="67">
        <v>25</v>
      </c>
      <c r="J329" s="67">
        <f t="shared" si="123"/>
        <v>1004.5</v>
      </c>
      <c r="K329" s="66">
        <f t="shared" si="124"/>
        <v>1064</v>
      </c>
      <c r="L329" s="66">
        <f t="shared" si="125"/>
        <v>2481.5</v>
      </c>
      <c r="M329" s="67">
        <f t="shared" si="126"/>
        <v>2485</v>
      </c>
      <c r="N329" s="67">
        <f t="shared" si="127"/>
        <v>402.5</v>
      </c>
      <c r="O329" s="66">
        <v>9985.43</v>
      </c>
      <c r="P329" s="66">
        <f t="shared" si="128"/>
        <v>12078.93</v>
      </c>
      <c r="Q329" s="66">
        <f t="shared" si="129"/>
        <v>22921.07</v>
      </c>
    </row>
    <row r="330" spans="2:17" s="3" customFormat="1" x14ac:dyDescent="0.2">
      <c r="B330" s="69" t="s">
        <v>78</v>
      </c>
      <c r="C330" s="68" t="s">
        <v>61</v>
      </c>
      <c r="D330" s="68" t="s">
        <v>22</v>
      </c>
      <c r="E330" s="112" t="s">
        <v>21</v>
      </c>
      <c r="F330" s="68" t="s">
        <v>20</v>
      </c>
      <c r="G330" s="67">
        <v>35000</v>
      </c>
      <c r="H330" s="67">
        <v>0</v>
      </c>
      <c r="I330" s="67">
        <v>25</v>
      </c>
      <c r="J330" s="67">
        <f t="shared" si="123"/>
        <v>1004.5</v>
      </c>
      <c r="K330" s="66">
        <f t="shared" si="124"/>
        <v>1064</v>
      </c>
      <c r="L330" s="66">
        <f t="shared" si="125"/>
        <v>2481.5</v>
      </c>
      <c r="M330" s="67">
        <f t="shared" si="126"/>
        <v>2485</v>
      </c>
      <c r="N330" s="67">
        <f t="shared" si="127"/>
        <v>402.5</v>
      </c>
      <c r="O330" s="66">
        <v>100</v>
      </c>
      <c r="P330" s="66">
        <f t="shared" si="128"/>
        <v>2193.5</v>
      </c>
      <c r="Q330" s="66">
        <f t="shared" si="129"/>
        <v>32806.5</v>
      </c>
    </row>
    <row r="331" spans="2:17" s="3" customFormat="1" x14ac:dyDescent="0.2">
      <c r="B331" s="68" t="s">
        <v>77</v>
      </c>
      <c r="C331" s="68" t="s">
        <v>61</v>
      </c>
      <c r="D331" s="68" t="s">
        <v>22</v>
      </c>
      <c r="E331" s="112" t="s">
        <v>21</v>
      </c>
      <c r="F331" s="68" t="s">
        <v>20</v>
      </c>
      <c r="G331" s="67">
        <v>35000</v>
      </c>
      <c r="H331" s="67">
        <v>0</v>
      </c>
      <c r="I331" s="67">
        <v>25</v>
      </c>
      <c r="J331" s="67">
        <f t="shared" si="123"/>
        <v>1004.5</v>
      </c>
      <c r="K331" s="66">
        <f t="shared" si="124"/>
        <v>1064</v>
      </c>
      <c r="L331" s="66">
        <f t="shared" si="125"/>
        <v>2481.5</v>
      </c>
      <c r="M331" s="67">
        <f t="shared" si="126"/>
        <v>2485</v>
      </c>
      <c r="N331" s="67">
        <f t="shared" si="127"/>
        <v>402.5</v>
      </c>
      <c r="O331" s="66">
        <v>18633.990000000002</v>
      </c>
      <c r="P331" s="66">
        <f t="shared" si="128"/>
        <v>20727.490000000002</v>
      </c>
      <c r="Q331" s="66">
        <f t="shared" si="129"/>
        <v>14272.509999999998</v>
      </c>
    </row>
    <row r="332" spans="2:17" s="3" customFormat="1" x14ac:dyDescent="0.2">
      <c r="B332" s="69" t="s">
        <v>76</v>
      </c>
      <c r="C332" s="68" t="s">
        <v>61</v>
      </c>
      <c r="D332" s="68" t="s">
        <v>22</v>
      </c>
      <c r="E332" s="112" t="s">
        <v>21</v>
      </c>
      <c r="F332" s="68" t="s">
        <v>34</v>
      </c>
      <c r="G332" s="67">
        <v>34000</v>
      </c>
      <c r="H332" s="67">
        <v>0</v>
      </c>
      <c r="I332" s="67">
        <v>25</v>
      </c>
      <c r="J332" s="67">
        <f t="shared" si="123"/>
        <v>975.8</v>
      </c>
      <c r="K332" s="66">
        <f t="shared" si="124"/>
        <v>1033.5999999999999</v>
      </c>
      <c r="L332" s="66">
        <f t="shared" si="125"/>
        <v>2410.6000000000004</v>
      </c>
      <c r="M332" s="67">
        <f t="shared" si="126"/>
        <v>2414</v>
      </c>
      <c r="N332" s="67">
        <f t="shared" si="127"/>
        <v>391</v>
      </c>
      <c r="O332" s="66">
        <v>100</v>
      </c>
      <c r="P332" s="66">
        <f t="shared" si="128"/>
        <v>2134.3999999999996</v>
      </c>
      <c r="Q332" s="66">
        <f t="shared" si="129"/>
        <v>31865.599999999999</v>
      </c>
    </row>
    <row r="333" spans="2:17" s="3" customFormat="1" x14ac:dyDescent="0.2">
      <c r="B333" s="69" t="s">
        <v>75</v>
      </c>
      <c r="C333" s="68" t="s">
        <v>61</v>
      </c>
      <c r="D333" s="68" t="s">
        <v>74</v>
      </c>
      <c r="E333" s="112" t="s">
        <v>21</v>
      </c>
      <c r="F333" s="68" t="s">
        <v>20</v>
      </c>
      <c r="G333" s="67">
        <v>45000</v>
      </c>
      <c r="H333" s="67">
        <v>1148.33</v>
      </c>
      <c r="I333" s="67">
        <v>25</v>
      </c>
      <c r="J333" s="67">
        <f t="shared" si="123"/>
        <v>1291.5</v>
      </c>
      <c r="K333" s="66">
        <f t="shared" si="124"/>
        <v>1368</v>
      </c>
      <c r="L333" s="66">
        <f t="shared" si="125"/>
        <v>3190.5</v>
      </c>
      <c r="M333" s="67">
        <f t="shared" si="126"/>
        <v>3194.9999999999995</v>
      </c>
      <c r="N333" s="67">
        <f t="shared" si="127"/>
        <v>517.5</v>
      </c>
      <c r="O333" s="66">
        <v>100</v>
      </c>
      <c r="P333" s="66">
        <f t="shared" si="128"/>
        <v>3932.83</v>
      </c>
      <c r="Q333" s="66">
        <f t="shared" si="129"/>
        <v>41067.17</v>
      </c>
    </row>
    <row r="334" spans="2:17" s="3" customFormat="1" x14ac:dyDescent="0.2">
      <c r="B334" s="69" t="s">
        <v>73</v>
      </c>
      <c r="C334" s="68" t="s">
        <v>61</v>
      </c>
      <c r="D334" s="68" t="s">
        <v>22</v>
      </c>
      <c r="E334" s="112" t="s">
        <v>21</v>
      </c>
      <c r="F334" s="68" t="s">
        <v>34</v>
      </c>
      <c r="G334" s="67">
        <v>35000</v>
      </c>
      <c r="H334" s="67">
        <v>0</v>
      </c>
      <c r="I334" s="67">
        <v>25</v>
      </c>
      <c r="J334" s="67">
        <f t="shared" si="123"/>
        <v>1004.5</v>
      </c>
      <c r="K334" s="66">
        <f t="shared" si="124"/>
        <v>1064</v>
      </c>
      <c r="L334" s="66">
        <f t="shared" si="125"/>
        <v>2481.5</v>
      </c>
      <c r="M334" s="67">
        <f t="shared" si="126"/>
        <v>2485</v>
      </c>
      <c r="N334" s="67">
        <f t="shared" si="127"/>
        <v>402.5</v>
      </c>
      <c r="O334" s="66">
        <v>2019.78</v>
      </c>
      <c r="P334" s="66">
        <f t="shared" si="128"/>
        <v>4113.28</v>
      </c>
      <c r="Q334" s="66">
        <f t="shared" si="129"/>
        <v>30886.720000000001</v>
      </c>
    </row>
    <row r="335" spans="2:17" s="3" customFormat="1" x14ac:dyDescent="0.2">
      <c r="B335" s="69" t="s">
        <v>72</v>
      </c>
      <c r="C335" s="68" t="s">
        <v>67</v>
      </c>
      <c r="D335" s="68" t="s">
        <v>22</v>
      </c>
      <c r="E335" s="112" t="s">
        <v>21</v>
      </c>
      <c r="F335" s="68" t="s">
        <v>20</v>
      </c>
      <c r="G335" s="67">
        <v>55000</v>
      </c>
      <c r="H335" s="67">
        <v>2271.71</v>
      </c>
      <c r="I335" s="67">
        <v>25</v>
      </c>
      <c r="J335" s="67">
        <f t="shared" si="123"/>
        <v>1578.5</v>
      </c>
      <c r="K335" s="66">
        <f t="shared" si="124"/>
        <v>1672</v>
      </c>
      <c r="L335" s="66">
        <f t="shared" si="125"/>
        <v>3899.5000000000005</v>
      </c>
      <c r="M335" s="67">
        <f t="shared" si="126"/>
        <v>3904.9999999999995</v>
      </c>
      <c r="N335" s="67">
        <f t="shared" si="127"/>
        <v>632.5</v>
      </c>
      <c r="O335" s="66">
        <v>15011.54</v>
      </c>
      <c r="P335" s="66">
        <f t="shared" si="128"/>
        <v>20558.75</v>
      </c>
      <c r="Q335" s="66">
        <f t="shared" si="129"/>
        <v>34441.25</v>
      </c>
    </row>
    <row r="336" spans="2:17" s="3" customFormat="1" x14ac:dyDescent="0.2">
      <c r="B336" s="69" t="s">
        <v>71</v>
      </c>
      <c r="C336" s="68" t="s">
        <v>67</v>
      </c>
      <c r="D336" s="68" t="s">
        <v>22</v>
      </c>
      <c r="E336" s="112" t="s">
        <v>21</v>
      </c>
      <c r="F336" s="68" t="s">
        <v>20</v>
      </c>
      <c r="G336" s="67">
        <v>35000</v>
      </c>
      <c r="H336" s="67">
        <v>0</v>
      </c>
      <c r="I336" s="67">
        <v>25</v>
      </c>
      <c r="J336" s="67">
        <f t="shared" si="123"/>
        <v>1004.5</v>
      </c>
      <c r="K336" s="66">
        <f t="shared" si="124"/>
        <v>1064</v>
      </c>
      <c r="L336" s="66">
        <f t="shared" si="125"/>
        <v>2481.5</v>
      </c>
      <c r="M336" s="67">
        <f t="shared" si="126"/>
        <v>2485</v>
      </c>
      <c r="N336" s="67">
        <f t="shared" si="127"/>
        <v>402.5</v>
      </c>
      <c r="O336" s="66">
        <v>3939.56</v>
      </c>
      <c r="P336" s="66">
        <f t="shared" si="128"/>
        <v>6033.0599999999995</v>
      </c>
      <c r="Q336" s="66">
        <f t="shared" si="129"/>
        <v>28966.940000000002</v>
      </c>
    </row>
    <row r="337" spans="2:17" s="3" customFormat="1" x14ac:dyDescent="0.2">
      <c r="B337" s="69" t="s">
        <v>70</v>
      </c>
      <c r="C337" s="68" t="s">
        <v>67</v>
      </c>
      <c r="D337" s="68" t="s">
        <v>22</v>
      </c>
      <c r="E337" s="112" t="s">
        <v>21</v>
      </c>
      <c r="F337" s="68" t="s">
        <v>20</v>
      </c>
      <c r="G337" s="67">
        <v>35000</v>
      </c>
      <c r="H337" s="67">
        <v>0</v>
      </c>
      <c r="I337" s="67">
        <v>25</v>
      </c>
      <c r="J337" s="67">
        <f t="shared" si="123"/>
        <v>1004.5</v>
      </c>
      <c r="K337" s="66">
        <f t="shared" si="124"/>
        <v>1064</v>
      </c>
      <c r="L337" s="66">
        <f t="shared" si="125"/>
        <v>2481.5</v>
      </c>
      <c r="M337" s="67">
        <f t="shared" si="126"/>
        <v>2485</v>
      </c>
      <c r="N337" s="67">
        <f t="shared" si="127"/>
        <v>402.5</v>
      </c>
      <c r="O337" s="66">
        <v>2019.78</v>
      </c>
      <c r="P337" s="66">
        <f t="shared" si="128"/>
        <v>4113.28</v>
      </c>
      <c r="Q337" s="66">
        <f t="shared" si="129"/>
        <v>30886.720000000001</v>
      </c>
    </row>
    <row r="338" spans="2:17" s="3" customFormat="1" x14ac:dyDescent="0.2">
      <c r="B338" s="69" t="s">
        <v>69</v>
      </c>
      <c r="C338" s="68" t="s">
        <v>67</v>
      </c>
      <c r="D338" s="68" t="s">
        <v>22</v>
      </c>
      <c r="E338" s="112" t="s">
        <v>21</v>
      </c>
      <c r="F338" s="68" t="s">
        <v>20</v>
      </c>
      <c r="G338" s="67">
        <v>30000</v>
      </c>
      <c r="H338" s="67">
        <v>0</v>
      </c>
      <c r="I338" s="67">
        <v>25</v>
      </c>
      <c r="J338" s="67">
        <f t="shared" si="123"/>
        <v>861</v>
      </c>
      <c r="K338" s="66">
        <f t="shared" si="124"/>
        <v>912</v>
      </c>
      <c r="L338" s="66">
        <f t="shared" si="125"/>
        <v>2127</v>
      </c>
      <c r="M338" s="67">
        <f t="shared" si="126"/>
        <v>2130</v>
      </c>
      <c r="N338" s="67">
        <f t="shared" si="127"/>
        <v>345</v>
      </c>
      <c r="O338" s="66">
        <v>17065.45</v>
      </c>
      <c r="P338" s="66">
        <f t="shared" si="128"/>
        <v>18863.45</v>
      </c>
      <c r="Q338" s="66">
        <f t="shared" si="129"/>
        <v>11136.55</v>
      </c>
    </row>
    <row r="339" spans="2:17" s="3" customFormat="1" x14ac:dyDescent="0.2">
      <c r="B339" s="69" t="s">
        <v>68</v>
      </c>
      <c r="C339" s="68" t="s">
        <v>67</v>
      </c>
      <c r="D339" s="68" t="s">
        <v>22</v>
      </c>
      <c r="E339" s="112" t="s">
        <v>21</v>
      </c>
      <c r="F339" s="68" t="s">
        <v>20</v>
      </c>
      <c r="G339" s="67">
        <v>30000</v>
      </c>
      <c r="H339" s="67">
        <v>0</v>
      </c>
      <c r="I339" s="67">
        <v>25</v>
      </c>
      <c r="J339" s="67">
        <f t="shared" si="123"/>
        <v>861</v>
      </c>
      <c r="K339" s="66">
        <f t="shared" si="124"/>
        <v>912</v>
      </c>
      <c r="L339" s="66">
        <f t="shared" si="125"/>
        <v>2127</v>
      </c>
      <c r="M339" s="67">
        <f t="shared" si="126"/>
        <v>2130</v>
      </c>
      <c r="N339" s="67">
        <f t="shared" si="127"/>
        <v>345</v>
      </c>
      <c r="O339" s="66">
        <v>100</v>
      </c>
      <c r="P339" s="66">
        <f t="shared" si="128"/>
        <v>1898</v>
      </c>
      <c r="Q339" s="66">
        <f t="shared" si="129"/>
        <v>28102</v>
      </c>
    </row>
    <row r="340" spans="2:17" s="3" customFormat="1" x14ac:dyDescent="0.2">
      <c r="B340" s="69" t="s">
        <v>66</v>
      </c>
      <c r="C340" s="68" t="s">
        <v>55</v>
      </c>
      <c r="D340" s="68" t="s">
        <v>65</v>
      </c>
      <c r="E340" s="112" t="s">
        <v>21</v>
      </c>
      <c r="F340" s="68" t="s">
        <v>34</v>
      </c>
      <c r="G340" s="67">
        <v>35000</v>
      </c>
      <c r="H340" s="67">
        <v>0</v>
      </c>
      <c r="I340" s="67">
        <v>25</v>
      </c>
      <c r="J340" s="67">
        <f t="shared" si="123"/>
        <v>1004.5</v>
      </c>
      <c r="K340" s="66">
        <f t="shared" si="124"/>
        <v>1064</v>
      </c>
      <c r="L340" s="66">
        <f t="shared" si="125"/>
        <v>2481.5</v>
      </c>
      <c r="M340" s="67">
        <f t="shared" si="126"/>
        <v>2485</v>
      </c>
      <c r="N340" s="67">
        <f t="shared" si="127"/>
        <v>402.5</v>
      </c>
      <c r="O340" s="66">
        <v>11832.28</v>
      </c>
      <c r="P340" s="66">
        <f t="shared" si="128"/>
        <v>13925.78</v>
      </c>
      <c r="Q340" s="66">
        <f t="shared" si="129"/>
        <v>21074.22</v>
      </c>
    </row>
    <row r="341" spans="2:17" s="3" customFormat="1" x14ac:dyDescent="0.2">
      <c r="B341" s="68" t="s">
        <v>64</v>
      </c>
      <c r="C341" s="68" t="s">
        <v>55</v>
      </c>
      <c r="D341" s="68" t="s">
        <v>22</v>
      </c>
      <c r="E341" s="112" t="s">
        <v>21</v>
      </c>
      <c r="F341" s="68" t="s">
        <v>34</v>
      </c>
      <c r="G341" s="67">
        <v>35400</v>
      </c>
      <c r="H341" s="67">
        <v>0</v>
      </c>
      <c r="I341" s="67">
        <v>25</v>
      </c>
      <c r="J341" s="67">
        <f t="shared" si="123"/>
        <v>1015.98</v>
      </c>
      <c r="K341" s="66">
        <f t="shared" si="124"/>
        <v>1076.1600000000001</v>
      </c>
      <c r="L341" s="66">
        <f t="shared" si="125"/>
        <v>2509.86</v>
      </c>
      <c r="M341" s="67">
        <f t="shared" si="126"/>
        <v>2513.3999999999996</v>
      </c>
      <c r="N341" s="67">
        <f t="shared" si="127"/>
        <v>407.09999999999997</v>
      </c>
      <c r="O341" s="66">
        <v>1100</v>
      </c>
      <c r="P341" s="66">
        <f t="shared" si="128"/>
        <v>3217.1400000000003</v>
      </c>
      <c r="Q341" s="66">
        <f t="shared" si="129"/>
        <v>32182.86</v>
      </c>
    </row>
    <row r="342" spans="2:17" s="3" customFormat="1" x14ac:dyDescent="0.2">
      <c r="B342" s="69" t="s">
        <v>63</v>
      </c>
      <c r="C342" s="68" t="s">
        <v>55</v>
      </c>
      <c r="D342" s="68" t="s">
        <v>22</v>
      </c>
      <c r="E342" s="112" t="s">
        <v>21</v>
      </c>
      <c r="F342" s="68" t="s">
        <v>20</v>
      </c>
      <c r="G342" s="67">
        <v>35000</v>
      </c>
      <c r="H342" s="67">
        <v>0</v>
      </c>
      <c r="I342" s="67">
        <v>25</v>
      </c>
      <c r="J342" s="67">
        <f t="shared" si="123"/>
        <v>1004.5</v>
      </c>
      <c r="K342" s="66">
        <f t="shared" si="124"/>
        <v>1064</v>
      </c>
      <c r="L342" s="66">
        <f t="shared" si="125"/>
        <v>2481.5</v>
      </c>
      <c r="M342" s="67">
        <f t="shared" si="126"/>
        <v>2485</v>
      </c>
      <c r="N342" s="67">
        <f t="shared" si="127"/>
        <v>402.5</v>
      </c>
      <c r="O342" s="66">
        <v>20251.48</v>
      </c>
      <c r="P342" s="66">
        <f t="shared" si="128"/>
        <v>22344.98</v>
      </c>
      <c r="Q342" s="66">
        <f t="shared" si="129"/>
        <v>12655.02</v>
      </c>
    </row>
    <row r="343" spans="2:17" s="3" customFormat="1" x14ac:dyDescent="0.2">
      <c r="B343" s="69" t="s">
        <v>62</v>
      </c>
      <c r="C343" s="68" t="s">
        <v>61</v>
      </c>
      <c r="D343" s="68" t="s">
        <v>22</v>
      </c>
      <c r="E343" s="112" t="s">
        <v>21</v>
      </c>
      <c r="F343" s="68" t="s">
        <v>20</v>
      </c>
      <c r="G343" s="67">
        <v>35000</v>
      </c>
      <c r="H343" s="67">
        <v>0</v>
      </c>
      <c r="I343" s="67">
        <v>25</v>
      </c>
      <c r="J343" s="67">
        <f t="shared" si="123"/>
        <v>1004.5</v>
      </c>
      <c r="K343" s="66">
        <f t="shared" si="124"/>
        <v>1064</v>
      </c>
      <c r="L343" s="66">
        <f t="shared" si="125"/>
        <v>2481.5</v>
      </c>
      <c r="M343" s="67">
        <f t="shared" si="126"/>
        <v>2485</v>
      </c>
      <c r="N343" s="67">
        <f t="shared" si="127"/>
        <v>402.5</v>
      </c>
      <c r="O343" s="66">
        <v>2019.78</v>
      </c>
      <c r="P343" s="66">
        <f t="shared" si="128"/>
        <v>4113.28</v>
      </c>
      <c r="Q343" s="66">
        <f t="shared" si="129"/>
        <v>30886.720000000001</v>
      </c>
    </row>
    <row r="344" spans="2:17" s="3" customFormat="1" x14ac:dyDescent="0.2">
      <c r="B344" s="69" t="s">
        <v>60</v>
      </c>
      <c r="C344" s="68" t="s">
        <v>55</v>
      </c>
      <c r="D344" s="68" t="s">
        <v>22</v>
      </c>
      <c r="E344" s="112" t="s">
        <v>21</v>
      </c>
      <c r="F344" s="68" t="s">
        <v>34</v>
      </c>
      <c r="G344" s="67">
        <v>30000</v>
      </c>
      <c r="H344" s="67">
        <v>0</v>
      </c>
      <c r="I344" s="67">
        <v>25</v>
      </c>
      <c r="J344" s="67">
        <f t="shared" ref="J344:J370" si="130">IF(G344&lt;=$I$377*$J$377,G344*$F$384,($I$377*$J$377)*$F$384)</f>
        <v>861</v>
      </c>
      <c r="K344" s="66">
        <f t="shared" ref="K344:K370" si="131">IF(G344&lt;=$I$378*$J$378,G344*$F$385,($I$378*$J$378)*$F$385)</f>
        <v>912</v>
      </c>
      <c r="L344" s="66">
        <f t="shared" ref="L344:L370" si="132">G344*7.09%</f>
        <v>2127</v>
      </c>
      <c r="M344" s="67">
        <f t="shared" ref="M344:M370" si="133">G344*7.1%</f>
        <v>2130</v>
      </c>
      <c r="N344" s="67">
        <f t="shared" ref="N344:N370" si="134">IF(G344&gt;77410,890.22,G344*1.15%)</f>
        <v>345</v>
      </c>
      <c r="O344" s="66">
        <v>100</v>
      </c>
      <c r="P344" s="66">
        <f t="shared" ref="P344:P370" si="135">H344+I344+J344+K344+O344</f>
        <v>1898</v>
      </c>
      <c r="Q344" s="66">
        <f t="shared" ref="Q344:Q370" si="136">G344-P344</f>
        <v>28102</v>
      </c>
    </row>
    <row r="345" spans="2:17" s="3" customFormat="1" x14ac:dyDescent="0.2">
      <c r="B345" s="69" t="s">
        <v>59</v>
      </c>
      <c r="C345" s="68" t="s">
        <v>55</v>
      </c>
      <c r="D345" s="68" t="s">
        <v>22</v>
      </c>
      <c r="E345" s="112" t="s">
        <v>21</v>
      </c>
      <c r="F345" s="68" t="s">
        <v>20</v>
      </c>
      <c r="G345" s="67">
        <v>30000</v>
      </c>
      <c r="H345" s="67">
        <v>0</v>
      </c>
      <c r="I345" s="67">
        <v>25</v>
      </c>
      <c r="J345" s="67">
        <f t="shared" si="130"/>
        <v>861</v>
      </c>
      <c r="K345" s="66">
        <f t="shared" si="131"/>
        <v>912</v>
      </c>
      <c r="L345" s="66">
        <f t="shared" si="132"/>
        <v>2127</v>
      </c>
      <c r="M345" s="67">
        <f t="shared" si="133"/>
        <v>2130</v>
      </c>
      <c r="N345" s="67">
        <f t="shared" si="134"/>
        <v>345</v>
      </c>
      <c r="O345" s="66">
        <v>8506.25</v>
      </c>
      <c r="P345" s="66">
        <f t="shared" si="135"/>
        <v>10304.25</v>
      </c>
      <c r="Q345" s="66">
        <f t="shared" si="136"/>
        <v>19695.75</v>
      </c>
    </row>
    <row r="346" spans="2:17" s="3" customFormat="1" x14ac:dyDescent="0.2">
      <c r="B346" s="69" t="s">
        <v>58</v>
      </c>
      <c r="C346" s="68" t="s">
        <v>55</v>
      </c>
      <c r="D346" s="68" t="s">
        <v>22</v>
      </c>
      <c r="E346" s="112" t="s">
        <v>21</v>
      </c>
      <c r="F346" s="68" t="s">
        <v>34</v>
      </c>
      <c r="G346" s="67">
        <v>35000</v>
      </c>
      <c r="H346" s="67">
        <v>0</v>
      </c>
      <c r="I346" s="67">
        <v>25</v>
      </c>
      <c r="J346" s="67">
        <f t="shared" si="130"/>
        <v>1004.5</v>
      </c>
      <c r="K346" s="66">
        <f t="shared" si="131"/>
        <v>1064</v>
      </c>
      <c r="L346" s="66">
        <f t="shared" si="132"/>
        <v>2481.5</v>
      </c>
      <c r="M346" s="67">
        <f t="shared" si="133"/>
        <v>2485</v>
      </c>
      <c r="N346" s="67">
        <f t="shared" si="134"/>
        <v>402.5</v>
      </c>
      <c r="O346" s="66">
        <v>18764.77</v>
      </c>
      <c r="P346" s="66">
        <f t="shared" si="135"/>
        <v>20858.27</v>
      </c>
      <c r="Q346" s="66">
        <f t="shared" si="136"/>
        <v>14141.73</v>
      </c>
    </row>
    <row r="347" spans="2:17" s="3" customFormat="1" x14ac:dyDescent="0.2">
      <c r="B347" s="68" t="s">
        <v>57</v>
      </c>
      <c r="C347" s="68" t="s">
        <v>55</v>
      </c>
      <c r="D347" s="68" t="s">
        <v>22</v>
      </c>
      <c r="E347" s="112" t="s">
        <v>21</v>
      </c>
      <c r="F347" s="68" t="s">
        <v>20</v>
      </c>
      <c r="G347" s="67">
        <v>35400</v>
      </c>
      <c r="H347" s="67">
        <v>0</v>
      </c>
      <c r="I347" s="67">
        <v>25</v>
      </c>
      <c r="J347" s="67">
        <f t="shared" si="130"/>
        <v>1015.98</v>
      </c>
      <c r="K347" s="66">
        <f t="shared" si="131"/>
        <v>1076.1600000000001</v>
      </c>
      <c r="L347" s="66">
        <f t="shared" si="132"/>
        <v>2509.86</v>
      </c>
      <c r="M347" s="67">
        <f t="shared" si="133"/>
        <v>2513.3999999999996</v>
      </c>
      <c r="N347" s="67">
        <f t="shared" si="134"/>
        <v>407.09999999999997</v>
      </c>
      <c r="O347" s="66">
        <v>13681.25</v>
      </c>
      <c r="P347" s="66">
        <f t="shared" si="135"/>
        <v>15798.39</v>
      </c>
      <c r="Q347" s="66">
        <f t="shared" si="136"/>
        <v>19601.61</v>
      </c>
    </row>
    <row r="348" spans="2:17" s="3" customFormat="1" x14ac:dyDescent="0.2">
      <c r="B348" s="69" t="s">
        <v>56</v>
      </c>
      <c r="C348" s="68" t="s">
        <v>55</v>
      </c>
      <c r="D348" s="68" t="s">
        <v>22</v>
      </c>
      <c r="E348" s="112" t="s">
        <v>21</v>
      </c>
      <c r="F348" s="68" t="s">
        <v>20</v>
      </c>
      <c r="G348" s="67">
        <v>30000</v>
      </c>
      <c r="H348" s="67">
        <v>0</v>
      </c>
      <c r="I348" s="67">
        <v>25</v>
      </c>
      <c r="J348" s="67">
        <f t="shared" si="130"/>
        <v>861</v>
      </c>
      <c r="K348" s="66">
        <f t="shared" si="131"/>
        <v>912</v>
      </c>
      <c r="L348" s="66">
        <f t="shared" si="132"/>
        <v>2127</v>
      </c>
      <c r="M348" s="67">
        <f t="shared" si="133"/>
        <v>2130</v>
      </c>
      <c r="N348" s="67">
        <f t="shared" si="134"/>
        <v>345</v>
      </c>
      <c r="O348" s="66">
        <v>10743.75</v>
      </c>
      <c r="P348" s="66">
        <f t="shared" si="135"/>
        <v>12541.75</v>
      </c>
      <c r="Q348" s="66">
        <f t="shared" si="136"/>
        <v>17458.25</v>
      </c>
    </row>
    <row r="349" spans="2:17" s="3" customFormat="1" x14ac:dyDescent="0.2">
      <c r="B349" s="69" t="s">
        <v>54</v>
      </c>
      <c r="C349" s="68" t="s">
        <v>52</v>
      </c>
      <c r="D349" s="68" t="s">
        <v>22</v>
      </c>
      <c r="E349" s="112" t="s">
        <v>21</v>
      </c>
      <c r="F349" s="68" t="s">
        <v>20</v>
      </c>
      <c r="G349" s="67">
        <v>40000</v>
      </c>
      <c r="H349" s="67">
        <v>442.65</v>
      </c>
      <c r="I349" s="67">
        <v>25</v>
      </c>
      <c r="J349" s="67">
        <f t="shared" si="130"/>
        <v>1148</v>
      </c>
      <c r="K349" s="66">
        <f t="shared" si="131"/>
        <v>1216</v>
      </c>
      <c r="L349" s="66">
        <f t="shared" si="132"/>
        <v>2836</v>
      </c>
      <c r="M349" s="67">
        <f t="shared" si="133"/>
        <v>2839.9999999999995</v>
      </c>
      <c r="N349" s="67">
        <f t="shared" si="134"/>
        <v>460</v>
      </c>
      <c r="O349" s="66">
        <v>500</v>
      </c>
      <c r="P349" s="66">
        <f t="shared" si="135"/>
        <v>3331.65</v>
      </c>
      <c r="Q349" s="66">
        <f t="shared" si="136"/>
        <v>36668.35</v>
      </c>
    </row>
    <row r="350" spans="2:17" s="3" customFormat="1" x14ac:dyDescent="0.2">
      <c r="B350" s="69" t="s">
        <v>53</v>
      </c>
      <c r="C350" s="68" t="s">
        <v>52</v>
      </c>
      <c r="D350" s="68" t="s">
        <v>22</v>
      </c>
      <c r="E350" s="112" t="s">
        <v>21</v>
      </c>
      <c r="F350" s="68" t="s">
        <v>20</v>
      </c>
      <c r="G350" s="67">
        <v>45000</v>
      </c>
      <c r="H350" s="67">
        <v>860.36</v>
      </c>
      <c r="I350" s="67">
        <v>25</v>
      </c>
      <c r="J350" s="67">
        <f t="shared" si="130"/>
        <v>1291.5</v>
      </c>
      <c r="K350" s="66">
        <f t="shared" si="131"/>
        <v>1368</v>
      </c>
      <c r="L350" s="66">
        <f t="shared" si="132"/>
        <v>3190.5</v>
      </c>
      <c r="M350" s="67">
        <f t="shared" si="133"/>
        <v>3194.9999999999995</v>
      </c>
      <c r="N350" s="67">
        <f t="shared" si="134"/>
        <v>517.5</v>
      </c>
      <c r="O350" s="66">
        <v>2019.78</v>
      </c>
      <c r="P350" s="66">
        <f t="shared" si="135"/>
        <v>5564.64</v>
      </c>
      <c r="Q350" s="66">
        <f t="shared" si="136"/>
        <v>39435.360000000001</v>
      </c>
    </row>
    <row r="351" spans="2:17" s="3" customFormat="1" x14ac:dyDescent="0.2">
      <c r="B351" s="68" t="s">
        <v>51</v>
      </c>
      <c r="C351" s="70" t="s">
        <v>50</v>
      </c>
      <c r="D351" s="68" t="s">
        <v>49</v>
      </c>
      <c r="E351" s="112" t="s">
        <v>21</v>
      </c>
      <c r="F351" s="68" t="s">
        <v>20</v>
      </c>
      <c r="G351" s="67">
        <v>70000</v>
      </c>
      <c r="H351" s="67">
        <v>4984.49</v>
      </c>
      <c r="I351" s="67">
        <v>25</v>
      </c>
      <c r="J351" s="67">
        <f t="shared" si="130"/>
        <v>2009</v>
      </c>
      <c r="K351" s="66">
        <f t="shared" si="131"/>
        <v>2128</v>
      </c>
      <c r="L351" s="66">
        <f t="shared" si="132"/>
        <v>4963</v>
      </c>
      <c r="M351" s="67">
        <f t="shared" si="133"/>
        <v>4970</v>
      </c>
      <c r="N351" s="67">
        <f t="shared" si="134"/>
        <v>805</v>
      </c>
      <c r="O351" s="66">
        <v>2019.78</v>
      </c>
      <c r="P351" s="66">
        <f t="shared" si="135"/>
        <v>11166.27</v>
      </c>
      <c r="Q351" s="66">
        <f t="shared" si="136"/>
        <v>58833.729999999996</v>
      </c>
    </row>
    <row r="352" spans="2:17" s="3" customFormat="1" x14ac:dyDescent="0.2">
      <c r="B352" s="68" t="s">
        <v>48</v>
      </c>
      <c r="C352" s="68" t="s">
        <v>40</v>
      </c>
      <c r="D352" s="68" t="s">
        <v>47</v>
      </c>
      <c r="E352" s="112" t="s">
        <v>21</v>
      </c>
      <c r="F352" s="68" t="s">
        <v>20</v>
      </c>
      <c r="G352" s="67">
        <v>42000</v>
      </c>
      <c r="H352" s="67">
        <v>724.92</v>
      </c>
      <c r="I352" s="67">
        <v>25</v>
      </c>
      <c r="J352" s="67">
        <f t="shared" si="130"/>
        <v>1205.4000000000001</v>
      </c>
      <c r="K352" s="66">
        <f t="shared" si="131"/>
        <v>1276.8</v>
      </c>
      <c r="L352" s="66">
        <f t="shared" si="132"/>
        <v>2977.8</v>
      </c>
      <c r="M352" s="67">
        <f t="shared" si="133"/>
        <v>2981.9999999999995</v>
      </c>
      <c r="N352" s="67">
        <f t="shared" si="134"/>
        <v>483</v>
      </c>
      <c r="O352" s="66">
        <v>100</v>
      </c>
      <c r="P352" s="66">
        <f t="shared" si="135"/>
        <v>3332.12</v>
      </c>
      <c r="Q352" s="66">
        <f t="shared" si="136"/>
        <v>38667.879999999997</v>
      </c>
    </row>
    <row r="353" spans="2:17" s="3" customFormat="1" ht="12" customHeight="1" x14ac:dyDescent="0.2">
      <c r="B353" s="69" t="s">
        <v>46</v>
      </c>
      <c r="C353" s="68" t="s">
        <v>40</v>
      </c>
      <c r="D353" s="68" t="s">
        <v>22</v>
      </c>
      <c r="E353" s="112" t="s">
        <v>21</v>
      </c>
      <c r="F353" s="68" t="s">
        <v>20</v>
      </c>
      <c r="G353" s="67">
        <v>41000</v>
      </c>
      <c r="H353" s="67">
        <v>7.85</v>
      </c>
      <c r="I353" s="67">
        <v>25</v>
      </c>
      <c r="J353" s="67">
        <f t="shared" si="130"/>
        <v>1176.7</v>
      </c>
      <c r="K353" s="66">
        <f t="shared" si="131"/>
        <v>1246.4000000000001</v>
      </c>
      <c r="L353" s="66">
        <f t="shared" si="132"/>
        <v>2906.9</v>
      </c>
      <c r="M353" s="67">
        <f t="shared" si="133"/>
        <v>2910.9999999999995</v>
      </c>
      <c r="N353" s="67">
        <f t="shared" si="134"/>
        <v>471.5</v>
      </c>
      <c r="O353" s="66">
        <v>3939.56</v>
      </c>
      <c r="P353" s="66">
        <f t="shared" si="135"/>
        <v>6395.51</v>
      </c>
      <c r="Q353" s="66">
        <f t="shared" si="136"/>
        <v>34604.49</v>
      </c>
    </row>
    <row r="354" spans="2:17" s="3" customFormat="1" x14ac:dyDescent="0.2">
      <c r="B354" s="69" t="s">
        <v>45</v>
      </c>
      <c r="C354" s="68" t="s">
        <v>40</v>
      </c>
      <c r="D354" s="68" t="s">
        <v>22</v>
      </c>
      <c r="E354" s="112" t="s">
        <v>21</v>
      </c>
      <c r="F354" s="68" t="s">
        <v>20</v>
      </c>
      <c r="G354" s="67">
        <v>30000</v>
      </c>
      <c r="H354" s="67">
        <v>0</v>
      </c>
      <c r="I354" s="67">
        <v>25</v>
      </c>
      <c r="J354" s="67">
        <f t="shared" si="130"/>
        <v>861</v>
      </c>
      <c r="K354" s="66">
        <f t="shared" si="131"/>
        <v>912</v>
      </c>
      <c r="L354" s="66">
        <f t="shared" si="132"/>
        <v>2127</v>
      </c>
      <c r="M354" s="67">
        <f t="shared" si="133"/>
        <v>2130</v>
      </c>
      <c r="N354" s="67">
        <f t="shared" si="134"/>
        <v>345</v>
      </c>
      <c r="O354" s="66">
        <v>14689.68</v>
      </c>
      <c r="P354" s="66">
        <f t="shared" si="135"/>
        <v>16487.68</v>
      </c>
      <c r="Q354" s="66">
        <f t="shared" si="136"/>
        <v>13512.32</v>
      </c>
    </row>
    <row r="355" spans="2:17" s="3" customFormat="1" x14ac:dyDescent="0.2">
      <c r="B355" s="68" t="s">
        <v>44</v>
      </c>
      <c r="C355" s="68" t="s">
        <v>40</v>
      </c>
      <c r="D355" s="68" t="s">
        <v>22</v>
      </c>
      <c r="E355" s="112" t="s">
        <v>21</v>
      </c>
      <c r="F355" s="68" t="s">
        <v>20</v>
      </c>
      <c r="G355" s="67">
        <v>35000</v>
      </c>
      <c r="H355" s="67">
        <v>0</v>
      </c>
      <c r="I355" s="67">
        <v>25</v>
      </c>
      <c r="J355" s="67">
        <f t="shared" si="130"/>
        <v>1004.5</v>
      </c>
      <c r="K355" s="66">
        <f t="shared" si="131"/>
        <v>1064</v>
      </c>
      <c r="L355" s="66">
        <f t="shared" si="132"/>
        <v>2481.5</v>
      </c>
      <c r="M355" s="67">
        <f t="shared" si="133"/>
        <v>2485</v>
      </c>
      <c r="N355" s="67">
        <f t="shared" si="134"/>
        <v>402.5</v>
      </c>
      <c r="O355" s="66">
        <v>100</v>
      </c>
      <c r="P355" s="66">
        <f t="shared" si="135"/>
        <v>2193.5</v>
      </c>
      <c r="Q355" s="66">
        <f t="shared" si="136"/>
        <v>32806.5</v>
      </c>
    </row>
    <row r="356" spans="2:17" s="3" customFormat="1" x14ac:dyDescent="0.2">
      <c r="B356" s="68" t="s">
        <v>43</v>
      </c>
      <c r="C356" s="68" t="s">
        <v>40</v>
      </c>
      <c r="D356" s="68" t="s">
        <v>22</v>
      </c>
      <c r="E356" s="112" t="s">
        <v>21</v>
      </c>
      <c r="F356" s="68" t="s">
        <v>34</v>
      </c>
      <c r="G356" s="67">
        <v>30150</v>
      </c>
      <c r="H356" s="67">
        <v>0</v>
      </c>
      <c r="I356" s="67">
        <v>25</v>
      </c>
      <c r="J356" s="67">
        <f t="shared" si="130"/>
        <v>865.30499999999995</v>
      </c>
      <c r="K356" s="66">
        <f t="shared" si="131"/>
        <v>916.56</v>
      </c>
      <c r="L356" s="66">
        <f t="shared" si="132"/>
        <v>2137.6350000000002</v>
      </c>
      <c r="M356" s="67">
        <f t="shared" si="133"/>
        <v>2140.6499999999996</v>
      </c>
      <c r="N356" s="67">
        <f t="shared" si="134"/>
        <v>346.72499999999997</v>
      </c>
      <c r="O356" s="66">
        <v>100</v>
      </c>
      <c r="P356" s="66">
        <f t="shared" si="135"/>
        <v>1906.8649999999998</v>
      </c>
      <c r="Q356" s="66">
        <f t="shared" si="136"/>
        <v>28243.135000000002</v>
      </c>
    </row>
    <row r="357" spans="2:17" s="3" customFormat="1" x14ac:dyDescent="0.2">
      <c r="B357" s="68" t="s">
        <v>42</v>
      </c>
      <c r="C357" s="68" t="s">
        <v>40</v>
      </c>
      <c r="D357" s="68" t="s">
        <v>22</v>
      </c>
      <c r="E357" s="112" t="s">
        <v>21</v>
      </c>
      <c r="F357" s="68" t="s">
        <v>34</v>
      </c>
      <c r="G357" s="67">
        <v>30000</v>
      </c>
      <c r="H357" s="67">
        <v>0</v>
      </c>
      <c r="I357" s="67">
        <v>25</v>
      </c>
      <c r="J357" s="67">
        <f t="shared" si="130"/>
        <v>861</v>
      </c>
      <c r="K357" s="66">
        <f t="shared" si="131"/>
        <v>912</v>
      </c>
      <c r="L357" s="66">
        <f t="shared" si="132"/>
        <v>2127</v>
      </c>
      <c r="M357" s="67">
        <f t="shared" si="133"/>
        <v>2130</v>
      </c>
      <c r="N357" s="67">
        <f t="shared" si="134"/>
        <v>345</v>
      </c>
      <c r="O357" s="66">
        <v>100</v>
      </c>
      <c r="P357" s="66">
        <f t="shared" si="135"/>
        <v>1898</v>
      </c>
      <c r="Q357" s="66">
        <f t="shared" si="136"/>
        <v>28102</v>
      </c>
    </row>
    <row r="358" spans="2:17" s="3" customFormat="1" x14ac:dyDescent="0.2">
      <c r="B358" s="69" t="s">
        <v>41</v>
      </c>
      <c r="C358" s="68" t="s">
        <v>40</v>
      </c>
      <c r="D358" s="68" t="s">
        <v>22</v>
      </c>
      <c r="E358" s="112" t="s">
        <v>21</v>
      </c>
      <c r="F358" s="68" t="s">
        <v>34</v>
      </c>
      <c r="G358" s="67">
        <v>35000</v>
      </c>
      <c r="H358" s="67">
        <v>0</v>
      </c>
      <c r="I358" s="67">
        <v>25</v>
      </c>
      <c r="J358" s="67">
        <f t="shared" si="130"/>
        <v>1004.5</v>
      </c>
      <c r="K358" s="66">
        <f t="shared" si="131"/>
        <v>1064</v>
      </c>
      <c r="L358" s="66">
        <f t="shared" si="132"/>
        <v>2481.5</v>
      </c>
      <c r="M358" s="67">
        <f t="shared" si="133"/>
        <v>2485</v>
      </c>
      <c r="N358" s="67">
        <f t="shared" si="134"/>
        <v>402.5</v>
      </c>
      <c r="O358" s="66">
        <v>4594.74</v>
      </c>
      <c r="P358" s="66">
        <f t="shared" si="135"/>
        <v>6688.24</v>
      </c>
      <c r="Q358" s="66">
        <f t="shared" si="136"/>
        <v>28311.760000000002</v>
      </c>
    </row>
    <row r="359" spans="2:17" s="3" customFormat="1" x14ac:dyDescent="0.2">
      <c r="B359" s="68" t="s">
        <v>39</v>
      </c>
      <c r="C359" s="68" t="s">
        <v>31</v>
      </c>
      <c r="D359" s="68" t="s">
        <v>38</v>
      </c>
      <c r="E359" s="112" t="s">
        <v>21</v>
      </c>
      <c r="F359" s="68" t="s">
        <v>34</v>
      </c>
      <c r="G359" s="67">
        <v>50000</v>
      </c>
      <c r="H359" s="67">
        <v>1854</v>
      </c>
      <c r="I359" s="67">
        <v>25</v>
      </c>
      <c r="J359" s="67">
        <f t="shared" si="130"/>
        <v>1435</v>
      </c>
      <c r="K359" s="66">
        <f t="shared" si="131"/>
        <v>1520</v>
      </c>
      <c r="L359" s="66">
        <f t="shared" si="132"/>
        <v>3545.0000000000005</v>
      </c>
      <c r="M359" s="67">
        <f t="shared" si="133"/>
        <v>3549.9999999999995</v>
      </c>
      <c r="N359" s="67">
        <f t="shared" si="134"/>
        <v>575</v>
      </c>
      <c r="O359" s="66">
        <v>19191.759999999998</v>
      </c>
      <c r="P359" s="66">
        <f t="shared" si="135"/>
        <v>24025.759999999998</v>
      </c>
      <c r="Q359" s="66">
        <f t="shared" si="136"/>
        <v>25974.240000000002</v>
      </c>
    </row>
    <row r="360" spans="2:17" s="3" customFormat="1" x14ac:dyDescent="0.2">
      <c r="B360" s="69" t="s">
        <v>37</v>
      </c>
      <c r="C360" s="68" t="s">
        <v>31</v>
      </c>
      <c r="D360" s="68" t="s">
        <v>22</v>
      </c>
      <c r="E360" s="112" t="s">
        <v>21</v>
      </c>
      <c r="F360" s="68" t="s">
        <v>34</v>
      </c>
      <c r="G360" s="67">
        <v>35791.870000000003</v>
      </c>
      <c r="H360" s="67">
        <v>0</v>
      </c>
      <c r="I360" s="67">
        <v>25</v>
      </c>
      <c r="J360" s="67">
        <f t="shared" si="130"/>
        <v>1027.2266690000001</v>
      </c>
      <c r="K360" s="66">
        <f t="shared" si="131"/>
        <v>1088.072848</v>
      </c>
      <c r="L360" s="66">
        <f t="shared" si="132"/>
        <v>2537.6435830000005</v>
      </c>
      <c r="M360" s="67">
        <f t="shared" si="133"/>
        <v>2541.2227699999999</v>
      </c>
      <c r="N360" s="67">
        <f t="shared" si="134"/>
        <v>411.60650500000003</v>
      </c>
      <c r="O360" s="66">
        <v>2019.78</v>
      </c>
      <c r="P360" s="66">
        <f t="shared" si="135"/>
        <v>4160.0795170000001</v>
      </c>
      <c r="Q360" s="66">
        <f t="shared" si="136"/>
        <v>31631.790483000004</v>
      </c>
    </row>
    <row r="361" spans="2:17" s="3" customFormat="1" x14ac:dyDescent="0.2">
      <c r="B361" s="69" t="s">
        <v>36</v>
      </c>
      <c r="C361" s="68" t="s">
        <v>31</v>
      </c>
      <c r="D361" s="68" t="s">
        <v>22</v>
      </c>
      <c r="E361" s="112" t="s">
        <v>21</v>
      </c>
      <c r="F361" s="68" t="s">
        <v>34</v>
      </c>
      <c r="G361" s="67">
        <v>40000</v>
      </c>
      <c r="H361" s="67">
        <v>442.65</v>
      </c>
      <c r="I361" s="67">
        <v>25</v>
      </c>
      <c r="J361" s="67">
        <f t="shared" si="130"/>
        <v>1148</v>
      </c>
      <c r="K361" s="66">
        <f t="shared" si="131"/>
        <v>1216</v>
      </c>
      <c r="L361" s="66">
        <f t="shared" si="132"/>
        <v>2836</v>
      </c>
      <c r="M361" s="67">
        <f t="shared" si="133"/>
        <v>2839.9999999999995</v>
      </c>
      <c r="N361" s="67">
        <f t="shared" si="134"/>
        <v>460</v>
      </c>
      <c r="O361" s="66">
        <v>100</v>
      </c>
      <c r="P361" s="66">
        <f t="shared" si="135"/>
        <v>2931.65</v>
      </c>
      <c r="Q361" s="66">
        <f t="shared" si="136"/>
        <v>37068.35</v>
      </c>
    </row>
    <row r="362" spans="2:17" s="3" customFormat="1" x14ac:dyDescent="0.2">
      <c r="B362" s="69" t="s">
        <v>35</v>
      </c>
      <c r="C362" s="68" t="s">
        <v>31</v>
      </c>
      <c r="D362" s="68" t="s">
        <v>22</v>
      </c>
      <c r="E362" s="112" t="s">
        <v>21</v>
      </c>
      <c r="F362" s="68" t="s">
        <v>34</v>
      </c>
      <c r="G362" s="67">
        <v>33000</v>
      </c>
      <c r="H362" s="67">
        <v>0</v>
      </c>
      <c r="I362" s="67">
        <v>25</v>
      </c>
      <c r="J362" s="67">
        <f t="shared" si="130"/>
        <v>947.1</v>
      </c>
      <c r="K362" s="66">
        <f t="shared" si="131"/>
        <v>1003.2</v>
      </c>
      <c r="L362" s="66">
        <f t="shared" si="132"/>
        <v>2339.7000000000003</v>
      </c>
      <c r="M362" s="67">
        <f t="shared" si="133"/>
        <v>2343</v>
      </c>
      <c r="N362" s="67">
        <f t="shared" si="134"/>
        <v>379.5</v>
      </c>
      <c r="O362" s="66">
        <v>17069.78</v>
      </c>
      <c r="P362" s="66">
        <f t="shared" si="135"/>
        <v>19045.079999999998</v>
      </c>
      <c r="Q362" s="66">
        <f t="shared" si="136"/>
        <v>13954.920000000002</v>
      </c>
    </row>
    <row r="363" spans="2:17" s="3" customFormat="1" x14ac:dyDescent="0.2">
      <c r="B363" s="69" t="s">
        <v>33</v>
      </c>
      <c r="C363" s="68" t="s">
        <v>31</v>
      </c>
      <c r="D363" s="68" t="s">
        <v>22</v>
      </c>
      <c r="E363" s="112" t="s">
        <v>21</v>
      </c>
      <c r="F363" s="68" t="s">
        <v>20</v>
      </c>
      <c r="G363" s="67">
        <v>39500.85</v>
      </c>
      <c r="H363" s="67">
        <v>84.24</v>
      </c>
      <c r="I363" s="67">
        <v>25</v>
      </c>
      <c r="J363" s="67">
        <f t="shared" si="130"/>
        <v>1133.674395</v>
      </c>
      <c r="K363" s="66">
        <f t="shared" si="131"/>
        <v>1200.82584</v>
      </c>
      <c r="L363" s="66">
        <f t="shared" si="132"/>
        <v>2800.6102650000003</v>
      </c>
      <c r="M363" s="67">
        <f t="shared" si="133"/>
        <v>2804.5603499999997</v>
      </c>
      <c r="N363" s="67">
        <f t="shared" si="134"/>
        <v>454.25977499999999</v>
      </c>
      <c r="O363" s="66">
        <v>2019.78</v>
      </c>
      <c r="P363" s="66">
        <f t="shared" si="135"/>
        <v>4463.520235</v>
      </c>
      <c r="Q363" s="66">
        <f t="shared" si="136"/>
        <v>35037.329765000002</v>
      </c>
    </row>
    <row r="364" spans="2:17" s="3" customFormat="1" x14ac:dyDescent="0.2">
      <c r="B364" s="69" t="s">
        <v>32</v>
      </c>
      <c r="C364" s="68" t="s">
        <v>31</v>
      </c>
      <c r="D364" s="68" t="s">
        <v>22</v>
      </c>
      <c r="E364" s="112" t="s">
        <v>21</v>
      </c>
      <c r="F364" s="68" t="s">
        <v>20</v>
      </c>
      <c r="G364" s="67">
        <v>39410.86</v>
      </c>
      <c r="H364" s="67">
        <v>359.5</v>
      </c>
      <c r="I364" s="67">
        <v>25</v>
      </c>
      <c r="J364" s="67">
        <f t="shared" si="130"/>
        <v>1131.091682</v>
      </c>
      <c r="K364" s="66">
        <f t="shared" si="131"/>
        <v>1198.090144</v>
      </c>
      <c r="L364" s="66">
        <f t="shared" si="132"/>
        <v>2794.2299740000003</v>
      </c>
      <c r="M364" s="67">
        <f t="shared" si="133"/>
        <v>2798.1710599999997</v>
      </c>
      <c r="N364" s="67">
        <f t="shared" si="134"/>
        <v>453.22489000000002</v>
      </c>
      <c r="O364" s="66">
        <v>13445.72</v>
      </c>
      <c r="P364" s="66">
        <f t="shared" si="135"/>
        <v>16159.401825999999</v>
      </c>
      <c r="Q364" s="66">
        <f t="shared" si="136"/>
        <v>23251.458173999999</v>
      </c>
    </row>
    <row r="365" spans="2:17" s="3" customFormat="1" x14ac:dyDescent="0.2">
      <c r="B365" s="69" t="s">
        <v>30</v>
      </c>
      <c r="C365" s="68" t="s">
        <v>23</v>
      </c>
      <c r="D365" s="68" t="s">
        <v>29</v>
      </c>
      <c r="E365" s="112" t="s">
        <v>21</v>
      </c>
      <c r="F365" s="68" t="s">
        <v>20</v>
      </c>
      <c r="G365" s="67">
        <v>45000</v>
      </c>
      <c r="H365" s="67">
        <v>860.36</v>
      </c>
      <c r="I365" s="67">
        <v>25</v>
      </c>
      <c r="J365" s="67">
        <f t="shared" si="130"/>
        <v>1291.5</v>
      </c>
      <c r="K365" s="66">
        <f t="shared" si="131"/>
        <v>1368</v>
      </c>
      <c r="L365" s="66">
        <f t="shared" si="132"/>
        <v>3190.5</v>
      </c>
      <c r="M365" s="67">
        <f t="shared" si="133"/>
        <v>3194.9999999999995</v>
      </c>
      <c r="N365" s="67">
        <f t="shared" si="134"/>
        <v>517.5</v>
      </c>
      <c r="O365" s="66">
        <v>2019.78</v>
      </c>
      <c r="P365" s="66">
        <f t="shared" si="135"/>
        <v>5564.64</v>
      </c>
      <c r="Q365" s="66">
        <f t="shared" si="136"/>
        <v>39435.360000000001</v>
      </c>
    </row>
    <row r="366" spans="2:17" s="3" customFormat="1" x14ac:dyDescent="0.2">
      <c r="B366" s="68" t="s">
        <v>28</v>
      </c>
      <c r="C366" s="68" t="s">
        <v>23</v>
      </c>
      <c r="D366" s="68" t="s">
        <v>22</v>
      </c>
      <c r="E366" s="112" t="s">
        <v>21</v>
      </c>
      <c r="F366" s="68" t="s">
        <v>20</v>
      </c>
      <c r="G366" s="67">
        <v>25000</v>
      </c>
      <c r="H366" s="67">
        <v>0</v>
      </c>
      <c r="I366" s="67">
        <v>25</v>
      </c>
      <c r="J366" s="67">
        <f t="shared" si="130"/>
        <v>717.5</v>
      </c>
      <c r="K366" s="66">
        <f t="shared" si="131"/>
        <v>760</v>
      </c>
      <c r="L366" s="66">
        <f t="shared" si="132"/>
        <v>1772.5000000000002</v>
      </c>
      <c r="M366" s="67">
        <f t="shared" si="133"/>
        <v>1774.9999999999998</v>
      </c>
      <c r="N366" s="67">
        <f t="shared" si="134"/>
        <v>287.5</v>
      </c>
      <c r="O366" s="66">
        <v>0</v>
      </c>
      <c r="P366" s="66">
        <f t="shared" si="135"/>
        <v>1502.5</v>
      </c>
      <c r="Q366" s="66">
        <f t="shared" si="136"/>
        <v>23497.5</v>
      </c>
    </row>
    <row r="367" spans="2:17" s="3" customFormat="1" x14ac:dyDescent="0.2">
      <c r="B367" s="68" t="s">
        <v>27</v>
      </c>
      <c r="C367" s="68" t="s">
        <v>23</v>
      </c>
      <c r="D367" s="68" t="s">
        <v>22</v>
      </c>
      <c r="E367" s="112" t="s">
        <v>21</v>
      </c>
      <c r="F367" s="68" t="s">
        <v>20</v>
      </c>
      <c r="G367" s="67">
        <v>35000</v>
      </c>
      <c r="H367" s="67">
        <v>0</v>
      </c>
      <c r="I367" s="67">
        <v>25</v>
      </c>
      <c r="J367" s="67">
        <f t="shared" si="130"/>
        <v>1004.5</v>
      </c>
      <c r="K367" s="66">
        <f t="shared" si="131"/>
        <v>1064</v>
      </c>
      <c r="L367" s="66">
        <f t="shared" si="132"/>
        <v>2481.5</v>
      </c>
      <c r="M367" s="67">
        <f t="shared" si="133"/>
        <v>2485</v>
      </c>
      <c r="N367" s="67">
        <f t="shared" si="134"/>
        <v>402.5</v>
      </c>
      <c r="O367" s="66">
        <v>9581.7999999999993</v>
      </c>
      <c r="P367" s="66">
        <f t="shared" si="135"/>
        <v>11675.3</v>
      </c>
      <c r="Q367" s="66">
        <f t="shared" si="136"/>
        <v>23324.7</v>
      </c>
    </row>
    <row r="368" spans="2:17" s="3" customFormat="1" ht="11.25" customHeight="1" x14ac:dyDescent="0.2">
      <c r="B368" s="69" t="s">
        <v>26</v>
      </c>
      <c r="C368" s="68" t="s">
        <v>23</v>
      </c>
      <c r="D368" s="68" t="s">
        <v>22</v>
      </c>
      <c r="E368" s="112" t="s">
        <v>21</v>
      </c>
      <c r="F368" s="68" t="s">
        <v>20</v>
      </c>
      <c r="G368" s="67">
        <v>30000</v>
      </c>
      <c r="H368" s="67">
        <v>0</v>
      </c>
      <c r="I368" s="67">
        <v>25</v>
      </c>
      <c r="J368" s="67">
        <f t="shared" si="130"/>
        <v>861</v>
      </c>
      <c r="K368" s="66">
        <f t="shared" si="131"/>
        <v>912</v>
      </c>
      <c r="L368" s="66">
        <f t="shared" si="132"/>
        <v>2127</v>
      </c>
      <c r="M368" s="67">
        <f t="shared" si="133"/>
        <v>2130</v>
      </c>
      <c r="N368" s="67">
        <f t="shared" si="134"/>
        <v>345</v>
      </c>
      <c r="O368" s="66">
        <v>10528.35</v>
      </c>
      <c r="P368" s="66">
        <f t="shared" si="135"/>
        <v>12326.35</v>
      </c>
      <c r="Q368" s="66">
        <f t="shared" si="136"/>
        <v>17673.650000000001</v>
      </c>
    </row>
    <row r="369" spans="2:17" s="3" customFormat="1" x14ac:dyDescent="0.2">
      <c r="B369" s="68" t="s">
        <v>25</v>
      </c>
      <c r="C369" s="68" t="s">
        <v>23</v>
      </c>
      <c r="D369" s="68" t="s">
        <v>22</v>
      </c>
      <c r="E369" s="112" t="s">
        <v>21</v>
      </c>
      <c r="F369" s="68" t="s">
        <v>20</v>
      </c>
      <c r="G369" s="67">
        <v>30000</v>
      </c>
      <c r="H369" s="67">
        <v>0</v>
      </c>
      <c r="I369" s="67">
        <v>25</v>
      </c>
      <c r="J369" s="67">
        <f t="shared" si="130"/>
        <v>861</v>
      </c>
      <c r="K369" s="66">
        <f t="shared" si="131"/>
        <v>912</v>
      </c>
      <c r="L369" s="66">
        <f t="shared" si="132"/>
        <v>2127</v>
      </c>
      <c r="M369" s="67">
        <f t="shared" si="133"/>
        <v>2130</v>
      </c>
      <c r="N369" s="67">
        <f t="shared" si="134"/>
        <v>345</v>
      </c>
      <c r="O369" s="66">
        <v>6633.34</v>
      </c>
      <c r="P369" s="66">
        <f t="shared" si="135"/>
        <v>8431.34</v>
      </c>
      <c r="Q369" s="66">
        <f t="shared" si="136"/>
        <v>21568.66</v>
      </c>
    </row>
    <row r="370" spans="2:17" s="3" customFormat="1" x14ac:dyDescent="0.2">
      <c r="B370" s="69" t="s">
        <v>24</v>
      </c>
      <c r="C370" s="68" t="s">
        <v>23</v>
      </c>
      <c r="D370" s="68" t="s">
        <v>22</v>
      </c>
      <c r="E370" s="112" t="s">
        <v>21</v>
      </c>
      <c r="F370" s="68" t="s">
        <v>20</v>
      </c>
      <c r="G370" s="67">
        <v>35150</v>
      </c>
      <c r="H370" s="67">
        <v>0</v>
      </c>
      <c r="I370" s="67">
        <v>25</v>
      </c>
      <c r="J370" s="67">
        <f t="shared" si="130"/>
        <v>1008.8049999999999</v>
      </c>
      <c r="K370" s="66">
        <f t="shared" si="131"/>
        <v>1068.56</v>
      </c>
      <c r="L370" s="66">
        <f t="shared" si="132"/>
        <v>2492.1350000000002</v>
      </c>
      <c r="M370" s="67">
        <f t="shared" si="133"/>
        <v>2495.6499999999996</v>
      </c>
      <c r="N370" s="67">
        <f t="shared" si="134"/>
        <v>404.22499999999997</v>
      </c>
      <c r="O370" s="66">
        <v>100</v>
      </c>
      <c r="P370" s="66">
        <f t="shared" si="135"/>
        <v>2202.3649999999998</v>
      </c>
      <c r="Q370" s="66">
        <f t="shared" si="136"/>
        <v>32947.635000000002</v>
      </c>
    </row>
    <row r="371" spans="2:17" s="3" customFormat="1" ht="19.5" customHeight="1" x14ac:dyDescent="0.2">
      <c r="E371" s="117"/>
      <c r="G371" s="2"/>
      <c r="H371" s="2"/>
      <c r="I371" s="2"/>
      <c r="J371" s="2"/>
      <c r="K371" s="2"/>
      <c r="L371" s="2"/>
      <c r="M371" s="2"/>
      <c r="N371" s="2"/>
      <c r="O371" s="2"/>
      <c r="P371" s="2"/>
      <c r="Q371" s="2"/>
    </row>
    <row r="372" spans="2:17" s="3" customFormat="1" ht="19.5" customHeight="1" x14ac:dyDescent="0.2">
      <c r="E372" s="117"/>
      <c r="G372" s="2"/>
      <c r="H372" s="2"/>
      <c r="I372" s="2"/>
      <c r="J372" s="2"/>
      <c r="K372" s="2"/>
      <c r="L372" s="2"/>
      <c r="M372" s="2"/>
      <c r="N372" s="2"/>
      <c r="O372" s="2"/>
      <c r="P372" s="2"/>
      <c r="Q372" s="2"/>
    </row>
    <row r="373" spans="2:17" s="3" customFormat="1" ht="26.25" customHeight="1" x14ac:dyDescent="0.2">
      <c r="E373" s="117"/>
      <c r="G373" s="2"/>
      <c r="H373" s="2"/>
      <c r="I373" s="2"/>
      <c r="J373" s="2"/>
      <c r="K373" s="2"/>
      <c r="L373" s="2"/>
      <c r="M373" s="2"/>
      <c r="N373" s="2"/>
      <c r="O373" s="2"/>
      <c r="P373" s="2"/>
      <c r="Q373" s="2"/>
    </row>
    <row r="374" spans="2:17" s="3" customFormat="1" ht="107.25" customHeight="1" x14ac:dyDescent="0.2">
      <c r="E374" s="117"/>
      <c r="G374" s="2"/>
      <c r="H374" s="2"/>
      <c r="I374" s="2"/>
      <c r="J374" s="2"/>
      <c r="K374" s="2"/>
      <c r="L374" s="2"/>
      <c r="M374" s="2"/>
      <c r="N374" s="2"/>
      <c r="O374" s="2"/>
      <c r="P374" s="2"/>
      <c r="Q374" s="2"/>
    </row>
    <row r="375" spans="2:17" s="3" customFormat="1" ht="27.75" hidden="1" customHeight="1" x14ac:dyDescent="0.2">
      <c r="E375" s="117"/>
      <c r="G375" s="2"/>
      <c r="H375" s="2"/>
      <c r="I375" s="2"/>
      <c r="J375" s="2"/>
      <c r="K375" s="2"/>
      <c r="L375" s="2"/>
      <c r="M375" s="2"/>
      <c r="N375" s="2"/>
      <c r="O375" s="2"/>
      <c r="P375" s="2"/>
      <c r="Q375" s="2"/>
    </row>
    <row r="376" spans="2:17" s="3" customFormat="1" ht="23.25" hidden="1" customHeight="1" x14ac:dyDescent="0.2">
      <c r="C376" s="62"/>
      <c r="D376" s="62"/>
      <c r="E376" s="62"/>
      <c r="F376" s="62"/>
      <c r="G376" s="61"/>
      <c r="H376" s="150" t="s">
        <v>19</v>
      </c>
      <c r="I376" s="151"/>
      <c r="J376" s="151"/>
      <c r="K376" s="151"/>
      <c r="L376" s="152"/>
      <c r="M376" s="2"/>
      <c r="N376" s="2"/>
      <c r="O376" s="2"/>
      <c r="P376" s="2"/>
      <c r="Q376" s="2"/>
    </row>
    <row r="377" spans="2:17" s="3" customFormat="1" ht="27.75" hidden="1" customHeight="1" x14ac:dyDescent="0.25">
      <c r="B377" s="60" t="s">
        <v>18</v>
      </c>
      <c r="C377" s="59"/>
      <c r="D377" s="58"/>
      <c r="E377" s="58" t="s">
        <v>17</v>
      </c>
      <c r="F377" s="47"/>
      <c r="G377" s="47"/>
      <c r="H377" s="154" t="s">
        <v>16</v>
      </c>
      <c r="I377" s="57">
        <v>19352.5</v>
      </c>
      <c r="J377" s="56">
        <v>20</v>
      </c>
      <c r="K377" s="55">
        <v>387050</v>
      </c>
      <c r="L377" s="54" t="s">
        <v>12</v>
      </c>
      <c r="M377" s="2"/>
      <c r="N377" s="2"/>
      <c r="O377" s="2"/>
      <c r="P377" s="2"/>
      <c r="Q377" s="2"/>
    </row>
    <row r="378" spans="2:17" s="3" customFormat="1" ht="21.75" hidden="1" customHeight="1" x14ac:dyDescent="0.25">
      <c r="B378" s="6"/>
      <c r="C378" s="54" t="s">
        <v>15</v>
      </c>
      <c r="D378" s="53">
        <v>117000</v>
      </c>
      <c r="E378" s="52">
        <v>0</v>
      </c>
      <c r="F378" s="47"/>
      <c r="G378" s="47"/>
      <c r="H378" s="155"/>
      <c r="I378" s="57">
        <v>19352.5</v>
      </c>
      <c r="J378" s="56">
        <v>10</v>
      </c>
      <c r="K378" s="55">
        <v>193525</v>
      </c>
      <c r="L378" s="54" t="s">
        <v>10</v>
      </c>
      <c r="M378" s="2"/>
      <c r="N378" s="2"/>
      <c r="O378" s="2"/>
      <c r="P378" s="2"/>
      <c r="Q378" s="2"/>
    </row>
    <row r="379" spans="2:17" s="3" customFormat="1" ht="24.75" hidden="1" customHeight="1" x14ac:dyDescent="0.2">
      <c r="B379" s="6"/>
      <c r="C379" s="54" t="s">
        <v>14</v>
      </c>
      <c r="D379" s="53"/>
      <c r="E379" s="52">
        <v>0</v>
      </c>
      <c r="F379" s="47"/>
      <c r="G379" s="47"/>
      <c r="H379" s="6"/>
      <c r="I379" s="6"/>
      <c r="J379" s="51"/>
      <c r="K379" s="6"/>
      <c r="L379" s="6"/>
      <c r="M379" s="2"/>
      <c r="N379" s="2"/>
      <c r="O379" s="2"/>
      <c r="P379" s="2"/>
      <c r="Q379" s="2"/>
    </row>
    <row r="380" spans="2:17" s="3" customFormat="1" ht="24" hidden="1" customHeight="1" x14ac:dyDescent="0.2">
      <c r="B380" s="6"/>
      <c r="C380" s="50" t="s">
        <v>13</v>
      </c>
      <c r="D380" s="49">
        <f>SUM(D378:D379)</f>
        <v>117000</v>
      </c>
      <c r="E380" s="48">
        <v>0</v>
      </c>
      <c r="F380" s="47"/>
      <c r="G380" s="47"/>
      <c r="H380" s="6"/>
      <c r="I380" s="6"/>
      <c r="J380" s="6"/>
      <c r="K380" s="6"/>
      <c r="L380" s="6"/>
      <c r="M380" s="2"/>
      <c r="N380" s="2"/>
      <c r="O380" s="2"/>
      <c r="P380" s="2"/>
      <c r="Q380" s="2"/>
    </row>
    <row r="381" spans="2:17" s="3" customFormat="1" ht="22.5" hidden="1" customHeight="1" x14ac:dyDescent="0.2">
      <c r="B381" s="6"/>
      <c r="C381" s="153"/>
      <c r="D381" s="153"/>
      <c r="E381" s="153"/>
      <c r="F381" s="47"/>
      <c r="G381" s="47"/>
      <c r="H381" s="6"/>
      <c r="I381" s="6"/>
      <c r="J381" s="6"/>
      <c r="K381" s="6"/>
      <c r="L381" s="6"/>
      <c r="M381" s="2"/>
      <c r="N381" s="2"/>
      <c r="O381" s="2"/>
      <c r="P381" s="2"/>
      <c r="Q381" s="2"/>
    </row>
    <row r="382" spans="2:17" s="3" customFormat="1" ht="26.25" hidden="1" customHeight="1" thickBot="1" x14ac:dyDescent="0.25">
      <c r="B382" s="6"/>
      <c r="C382" s="6"/>
      <c r="D382" s="6"/>
      <c r="E382" s="125"/>
      <c r="F382" s="6"/>
      <c r="G382" s="6"/>
      <c r="H382" s="6"/>
      <c r="I382" s="6"/>
      <c r="J382" s="6"/>
      <c r="K382" s="46"/>
      <c r="L382" s="6"/>
      <c r="M382" s="2"/>
      <c r="N382" s="2"/>
      <c r="O382" s="2"/>
      <c r="P382" s="2"/>
      <c r="Q382" s="2"/>
    </row>
    <row r="383" spans="2:17" s="3" customFormat="1" ht="13.5" hidden="1" customHeight="1" thickBot="1" x14ac:dyDescent="0.3">
      <c r="B383" s="6"/>
      <c r="C383" s="45" t="s">
        <v>12</v>
      </c>
      <c r="D383" s="44">
        <f>IF(D378&lt;=I377*J377,D378*F384,(I377*J377)*F384)</f>
        <v>3357.9</v>
      </c>
      <c r="E383" s="126">
        <f>D383/2</f>
        <v>1678.95</v>
      </c>
      <c r="F383" s="43" t="s">
        <v>11</v>
      </c>
      <c r="G383" s="42"/>
      <c r="H383" s="41"/>
      <c r="I383" s="6"/>
      <c r="J383" s="6"/>
      <c r="K383" s="6"/>
      <c r="L383" s="6"/>
      <c r="M383" s="2"/>
      <c r="N383" s="2"/>
      <c r="O383" s="2"/>
      <c r="P383" s="2"/>
      <c r="Q383" s="2"/>
    </row>
    <row r="384" spans="2:17" s="3" customFormat="1" ht="22.5" hidden="1" customHeight="1" x14ac:dyDescent="0.25">
      <c r="B384" s="40"/>
      <c r="C384" s="34" t="s">
        <v>10</v>
      </c>
      <c r="D384" s="33">
        <f>IF(D378&lt;=I378*J378,D378*F385,(I378*J378)*F385)</f>
        <v>3556.8</v>
      </c>
      <c r="E384" s="127">
        <f>D384/2</f>
        <v>1778.4</v>
      </c>
      <c r="F384" s="36">
        <v>2.87E-2</v>
      </c>
      <c r="G384" s="35"/>
      <c r="H384" s="39"/>
      <c r="I384" s="6"/>
      <c r="J384" s="6"/>
      <c r="K384" s="6"/>
      <c r="L384" s="6"/>
      <c r="M384" s="2"/>
      <c r="N384" s="2"/>
      <c r="O384" s="2"/>
      <c r="P384" s="2"/>
      <c r="Q384" s="2"/>
    </row>
    <row r="385" spans="2:17" s="3" customFormat="1" ht="18.75" hidden="1" customHeight="1" thickBot="1" x14ac:dyDescent="0.3">
      <c r="B385" s="9"/>
      <c r="C385" s="38" t="s">
        <v>9</v>
      </c>
      <c r="D385" s="37"/>
      <c r="E385" s="127">
        <v>1715.46</v>
      </c>
      <c r="F385" s="36">
        <v>3.04E-2</v>
      </c>
      <c r="G385" s="35"/>
      <c r="H385" s="6"/>
      <c r="I385" s="6"/>
      <c r="J385" s="6"/>
      <c r="K385" s="6"/>
      <c r="L385" s="6"/>
      <c r="M385" s="2"/>
      <c r="N385" s="2"/>
      <c r="O385" s="2"/>
      <c r="P385" s="2"/>
      <c r="Q385" s="2"/>
    </row>
    <row r="386" spans="2:17" s="3" customFormat="1" ht="18.75" hidden="1" customHeight="1" thickBot="1" x14ac:dyDescent="0.3">
      <c r="B386" s="9"/>
      <c r="C386" s="34" t="s">
        <v>8</v>
      </c>
      <c r="D386" s="33">
        <f>+D378-(SUM(D383:D385))+D379</f>
        <v>110085.3</v>
      </c>
      <c r="E386" s="127">
        <f>D386/2</f>
        <v>55042.65</v>
      </c>
      <c r="F386" s="32">
        <v>0</v>
      </c>
      <c r="G386" s="31"/>
      <c r="H386" s="10" t="s">
        <v>7</v>
      </c>
      <c r="I386" s="6"/>
      <c r="J386" s="6"/>
      <c r="K386" s="6"/>
      <c r="L386" s="6"/>
      <c r="M386" s="2"/>
      <c r="N386" s="2"/>
      <c r="O386" s="2"/>
      <c r="P386" s="2"/>
      <c r="Q386" s="2"/>
    </row>
    <row r="387" spans="2:17" s="3" customFormat="1" ht="18" hidden="1" customHeight="1" x14ac:dyDescent="0.25">
      <c r="B387" s="9"/>
      <c r="C387" s="25"/>
      <c r="D387" s="10"/>
      <c r="E387" s="128"/>
      <c r="F387" s="10"/>
      <c r="G387" s="18"/>
      <c r="H387" s="10"/>
      <c r="I387" s="5"/>
      <c r="J387" s="5"/>
      <c r="K387" s="5"/>
      <c r="L387" s="5"/>
      <c r="M387" s="2"/>
      <c r="N387" s="2"/>
      <c r="O387" s="2"/>
      <c r="P387" s="2"/>
      <c r="Q387" s="2"/>
    </row>
    <row r="388" spans="2:17" s="3" customFormat="1" ht="18.75" hidden="1" customHeight="1" x14ac:dyDescent="0.3">
      <c r="B388" s="9"/>
      <c r="C388" s="30" t="s">
        <v>6</v>
      </c>
      <c r="D388" s="19">
        <f>IF(D386*12&lt;=D396,0,(IF(D386*12&lt;=D397,((((D386*12)-C397)*F397)/12),IF(D386*12&lt;=D398,(((((D386*12)-C398)*F398)+E398))/12,IF(D386*12&gt;=C399,((((D386*12)-C399)*F399)+E399)/12,0)))))</f>
        <v>16104.262291666668</v>
      </c>
      <c r="E388" s="129">
        <v>0</v>
      </c>
      <c r="F388" s="29">
        <f>SUM(D383:D385)</f>
        <v>6914.7000000000007</v>
      </c>
      <c r="G388" s="15"/>
      <c r="H388" s="10"/>
      <c r="I388" s="5"/>
      <c r="J388" s="5"/>
      <c r="K388" s="5"/>
      <c r="L388" s="5"/>
      <c r="M388" s="2"/>
      <c r="N388" s="2"/>
      <c r="O388" s="2"/>
      <c r="P388" s="2"/>
      <c r="Q388" s="2"/>
    </row>
    <row r="389" spans="2:17" s="3" customFormat="1" ht="16.5" hidden="1" customHeight="1" x14ac:dyDescent="0.25">
      <c r="B389" s="9"/>
      <c r="C389" s="25"/>
      <c r="D389" s="28"/>
      <c r="E389" s="128"/>
      <c r="F389" s="10"/>
      <c r="G389" s="18"/>
      <c r="H389" s="6">
        <v>9949.67</v>
      </c>
      <c r="I389" s="5"/>
      <c r="J389" s="5"/>
      <c r="K389" s="5"/>
      <c r="L389" s="5"/>
      <c r="M389" s="2"/>
      <c r="N389" s="2"/>
      <c r="O389" s="2"/>
      <c r="P389" s="2"/>
      <c r="Q389" s="2"/>
    </row>
    <row r="390" spans="2:17" s="3" customFormat="1" ht="15" hidden="1" customHeight="1" x14ac:dyDescent="0.25">
      <c r="B390" s="9"/>
      <c r="C390" s="27" t="s">
        <v>5</v>
      </c>
      <c r="D390" s="26"/>
      <c r="E390" s="127"/>
      <c r="F390" s="6"/>
      <c r="G390" s="15"/>
      <c r="H390" s="10"/>
      <c r="I390" s="5"/>
      <c r="J390" s="5"/>
      <c r="K390" s="5"/>
      <c r="L390" s="5"/>
      <c r="M390" s="2"/>
      <c r="N390" s="2"/>
      <c r="O390" s="2"/>
      <c r="P390" s="2"/>
      <c r="Q390" s="2"/>
    </row>
    <row r="391" spans="2:17" s="3" customFormat="1" ht="16.5" hidden="1" customHeight="1" x14ac:dyDescent="0.25">
      <c r="B391" s="9"/>
      <c r="C391" s="25"/>
      <c r="D391" s="10"/>
      <c r="E391" s="128"/>
      <c r="F391" s="6"/>
      <c r="G391" s="15"/>
      <c r="H391" s="24">
        <f>D388-H389</f>
        <v>6154.5922916666677</v>
      </c>
      <c r="I391" s="5"/>
      <c r="J391" s="5"/>
      <c r="K391" s="5"/>
      <c r="L391" s="5"/>
      <c r="M391" s="2"/>
      <c r="N391" s="2"/>
      <c r="O391" s="2"/>
      <c r="P391" s="2"/>
      <c r="Q391" s="2"/>
    </row>
    <row r="392" spans="2:17" s="3" customFormat="1" ht="20.25" hidden="1" customHeight="1" x14ac:dyDescent="0.3">
      <c r="B392" s="9"/>
      <c r="C392" s="23" t="s">
        <v>4</v>
      </c>
      <c r="D392" s="22">
        <f>SUM(D383:D385)+D388+D390</f>
        <v>23018.96229166667</v>
      </c>
      <c r="E392" s="130">
        <v>0</v>
      </c>
      <c r="F392" s="6"/>
      <c r="G392" s="15"/>
      <c r="H392" s="10"/>
      <c r="I392" s="5"/>
      <c r="J392" s="5"/>
      <c r="K392" s="5"/>
      <c r="L392" s="5"/>
      <c r="M392" s="2"/>
      <c r="N392" s="2"/>
      <c r="O392" s="2"/>
      <c r="P392" s="2"/>
      <c r="Q392" s="2"/>
    </row>
    <row r="393" spans="2:17" s="3" customFormat="1" ht="16.5" hidden="1" customHeight="1" x14ac:dyDescent="0.3">
      <c r="B393" s="9"/>
      <c r="C393" s="21" t="s">
        <v>3</v>
      </c>
      <c r="D393" s="20">
        <f>D380-D392</f>
        <v>93981.03770833333</v>
      </c>
      <c r="E393" s="131">
        <v>0</v>
      </c>
      <c r="F393" s="10"/>
      <c r="G393" s="18"/>
      <c r="H393" s="6"/>
      <c r="I393" s="5"/>
      <c r="J393" s="5"/>
      <c r="K393" s="5"/>
      <c r="L393" s="5"/>
      <c r="M393" s="2"/>
      <c r="N393" s="2"/>
      <c r="O393" s="2"/>
      <c r="P393" s="2"/>
      <c r="Q393" s="2"/>
    </row>
    <row r="394" spans="2:17" s="3" customFormat="1" ht="18.75" hidden="1" customHeight="1" x14ac:dyDescent="0.25">
      <c r="B394" s="9"/>
      <c r="C394" s="6"/>
      <c r="D394" s="6"/>
      <c r="E394" s="125"/>
      <c r="F394" s="6"/>
      <c r="G394" s="15"/>
      <c r="H394" s="6"/>
      <c r="I394" s="5"/>
      <c r="J394" s="5"/>
      <c r="K394" s="5"/>
      <c r="L394" s="5"/>
      <c r="M394" s="2"/>
      <c r="N394" s="2"/>
      <c r="O394" s="2"/>
      <c r="P394" s="2"/>
      <c r="Q394" s="2"/>
    </row>
    <row r="395" spans="2:17" s="3" customFormat="1" ht="25.5" hidden="1" customHeight="1" x14ac:dyDescent="0.25">
      <c r="B395" s="9"/>
      <c r="C395" s="17" t="s">
        <v>2</v>
      </c>
      <c r="D395" s="17" t="s">
        <v>1</v>
      </c>
      <c r="E395" s="132"/>
      <c r="F395" s="6"/>
      <c r="G395" s="15"/>
      <c r="H395" s="10"/>
      <c r="I395" s="5"/>
      <c r="J395" s="5"/>
      <c r="K395" s="5"/>
      <c r="L395" s="5"/>
      <c r="M395" s="2"/>
      <c r="N395" s="2"/>
      <c r="O395" s="2"/>
      <c r="P395" s="2"/>
      <c r="Q395" s="2"/>
    </row>
    <row r="396" spans="2:17" s="3" customFormat="1" ht="46.5" hidden="1" customHeight="1" x14ac:dyDescent="0.25">
      <c r="B396" s="9"/>
      <c r="C396" s="13">
        <v>0</v>
      </c>
      <c r="D396" s="13">
        <v>416220</v>
      </c>
      <c r="E396" s="133"/>
      <c r="F396" s="16" t="s">
        <v>0</v>
      </c>
      <c r="G396" s="15"/>
      <c r="H396" s="6"/>
      <c r="I396" s="5"/>
      <c r="J396" s="5"/>
      <c r="K396" s="5"/>
      <c r="L396" s="5"/>
      <c r="M396" s="2"/>
      <c r="N396" s="2"/>
      <c r="O396" s="2"/>
      <c r="P396" s="2"/>
      <c r="Q396" s="2"/>
    </row>
    <row r="397" spans="2:17" s="3" customFormat="1" ht="56.25" hidden="1" customHeight="1" x14ac:dyDescent="0.25">
      <c r="B397" s="9"/>
      <c r="C397" s="13">
        <v>416220.01</v>
      </c>
      <c r="D397" s="13">
        <v>624329</v>
      </c>
      <c r="E397" s="133">
        <v>0</v>
      </c>
      <c r="F397" s="12">
        <v>0.15</v>
      </c>
      <c r="G397" s="14"/>
      <c r="H397" s="6"/>
      <c r="I397" s="5"/>
      <c r="J397" s="5"/>
      <c r="K397" s="5"/>
      <c r="L397" s="5"/>
      <c r="M397" s="2"/>
      <c r="N397" s="2"/>
      <c r="O397" s="2"/>
      <c r="P397" s="2"/>
      <c r="Q397" s="2"/>
    </row>
    <row r="398" spans="2:17" s="3" customFormat="1" ht="50.25" hidden="1" customHeight="1" x14ac:dyDescent="0.25">
      <c r="B398" s="9"/>
      <c r="C398" s="13">
        <v>624329.01</v>
      </c>
      <c r="D398" s="13">
        <v>867123</v>
      </c>
      <c r="E398" s="133">
        <v>31216</v>
      </c>
      <c r="F398" s="12">
        <v>0.2</v>
      </c>
      <c r="G398" s="11"/>
      <c r="H398" s="10"/>
      <c r="I398" s="5"/>
      <c r="J398" s="5"/>
      <c r="K398" s="5"/>
      <c r="L398" s="5"/>
      <c r="M398" s="2"/>
      <c r="N398" s="2"/>
      <c r="O398" s="2"/>
      <c r="P398" s="2"/>
      <c r="Q398" s="2"/>
    </row>
    <row r="399" spans="2:17" s="3" customFormat="1" ht="45.75" hidden="1" customHeight="1" x14ac:dyDescent="0.25">
      <c r="B399" s="9"/>
      <c r="C399" s="13">
        <v>867123.01</v>
      </c>
      <c r="D399" s="13"/>
      <c r="E399" s="133">
        <v>79776</v>
      </c>
      <c r="F399" s="12">
        <v>0.25</v>
      </c>
      <c r="G399" s="11"/>
      <c r="H399" s="10"/>
      <c r="I399" s="5"/>
      <c r="J399" s="5"/>
      <c r="K399" s="5"/>
      <c r="L399" s="5"/>
      <c r="M399" s="2"/>
      <c r="N399" s="2"/>
      <c r="O399" s="2"/>
      <c r="P399" s="2"/>
      <c r="Q399" s="2"/>
    </row>
    <row r="400" spans="2:17" s="3" customFormat="1" ht="46.5" hidden="1" customHeight="1" thickBot="1" x14ac:dyDescent="0.3">
      <c r="B400" s="9"/>
      <c r="C400" s="8"/>
      <c r="D400" s="8"/>
      <c r="E400" s="134"/>
      <c r="F400" s="8"/>
      <c r="G400" s="7"/>
      <c r="H400" s="6"/>
      <c r="I400" s="5"/>
      <c r="J400" s="5"/>
      <c r="K400" s="5"/>
      <c r="L400" s="5"/>
      <c r="M400" s="2"/>
      <c r="N400" s="2"/>
      <c r="O400" s="2"/>
      <c r="P400" s="2"/>
      <c r="Q400" s="2"/>
    </row>
    <row r="401" spans="2:17" s="3" customFormat="1" ht="45.75" hidden="1" customHeight="1" thickBot="1" x14ac:dyDescent="0.25">
      <c r="B401" s="4"/>
      <c r="E401" s="117"/>
      <c r="M401" s="2"/>
      <c r="N401" s="2"/>
      <c r="O401" s="2"/>
      <c r="P401" s="2"/>
      <c r="Q401" s="2"/>
    </row>
    <row r="402" spans="2:17" s="3" customFormat="1" ht="59.25" hidden="1" customHeight="1" x14ac:dyDescent="0.2">
      <c r="E402" s="117"/>
      <c r="M402" s="2"/>
      <c r="N402" s="2"/>
      <c r="O402" s="2"/>
      <c r="P402" s="2"/>
      <c r="Q402" s="2"/>
    </row>
    <row r="403" spans="2:17" s="3" customFormat="1" ht="61.5" hidden="1" customHeight="1" x14ac:dyDescent="0.2">
      <c r="E403" s="117"/>
      <c r="M403" s="2"/>
      <c r="N403" s="2"/>
      <c r="O403" s="2"/>
      <c r="P403" s="2"/>
      <c r="Q403" s="2"/>
    </row>
    <row r="404" spans="2:17" s="3" customFormat="1" ht="55.5" hidden="1" customHeight="1" x14ac:dyDescent="0.2">
      <c r="E404" s="117"/>
      <c r="M404" s="2"/>
      <c r="N404" s="2"/>
      <c r="O404" s="2"/>
      <c r="P404" s="2"/>
      <c r="Q404" s="2"/>
    </row>
    <row r="405" spans="2:17" s="3" customFormat="1" ht="88.5" hidden="1" customHeight="1" x14ac:dyDescent="0.2">
      <c r="E405" s="117"/>
      <c r="M405" s="2"/>
      <c r="N405" s="2"/>
      <c r="O405" s="2"/>
      <c r="P405" s="2"/>
      <c r="Q405" s="2"/>
    </row>
    <row r="406" spans="2:17" s="3" customFormat="1" ht="12.75" hidden="1" customHeight="1" x14ac:dyDescent="0.2">
      <c r="E406" s="117"/>
      <c r="M406" s="2"/>
      <c r="N406" s="2"/>
      <c r="O406" s="2"/>
      <c r="P406" s="2"/>
      <c r="Q406" s="2"/>
    </row>
    <row r="407" spans="2:17" s="3" customFormat="1" ht="12.75" hidden="1" customHeight="1" x14ac:dyDescent="0.2">
      <c r="E407" s="117"/>
      <c r="M407" s="2"/>
      <c r="N407" s="2"/>
      <c r="O407" s="2"/>
      <c r="P407" s="2"/>
      <c r="Q407" s="2"/>
    </row>
    <row r="408" spans="2:17" s="3" customFormat="1" ht="15" hidden="1" customHeight="1" x14ac:dyDescent="0.2">
      <c r="E408" s="117"/>
      <c r="M408" s="2"/>
      <c r="N408" s="2"/>
      <c r="O408" s="2"/>
      <c r="P408" s="2"/>
      <c r="Q408" s="2"/>
    </row>
    <row r="409" spans="2:17" s="3" customFormat="1" ht="9.75" hidden="1" customHeight="1" x14ac:dyDescent="0.2">
      <c r="E409" s="117"/>
      <c r="M409" s="2"/>
      <c r="N409" s="2"/>
      <c r="O409" s="2"/>
      <c r="P409" s="2"/>
      <c r="Q409" s="2"/>
    </row>
    <row r="410" spans="2:17" s="3" customFormat="1" ht="13.5" hidden="1" customHeight="1" x14ac:dyDescent="0.2">
      <c r="E410" s="117"/>
      <c r="M410" s="2"/>
      <c r="N410" s="2"/>
      <c r="O410" s="2"/>
      <c r="P410" s="2"/>
      <c r="Q410" s="2"/>
    </row>
    <row r="411" spans="2:17" s="3" customFormat="1" ht="21.75" customHeight="1" x14ac:dyDescent="0.2">
      <c r="E411" s="117"/>
      <c r="M411" s="2"/>
      <c r="N411" s="2"/>
      <c r="O411" s="2"/>
      <c r="P411" s="2"/>
      <c r="Q411" s="2"/>
    </row>
    <row r="412" spans="2:17" s="3" customFormat="1" x14ac:dyDescent="0.2">
      <c r="E412" s="117"/>
      <c r="M412" s="2"/>
      <c r="N412" s="2"/>
      <c r="O412" s="2"/>
      <c r="P412" s="2"/>
      <c r="Q412" s="2"/>
    </row>
    <row r="415" spans="2:17" ht="82.5" customHeight="1" x14ac:dyDescent="0.2"/>
  </sheetData>
  <dataConsolidate/>
  <mergeCells count="19">
    <mergeCell ref="H376:L376"/>
    <mergeCell ref="C381:E381"/>
    <mergeCell ref="H377:H378"/>
    <mergeCell ref="B4:Q4"/>
    <mergeCell ref="B5:Q5"/>
    <mergeCell ref="B6:B8"/>
    <mergeCell ref="C6:C8"/>
    <mergeCell ref="D6:D8"/>
    <mergeCell ref="E6:E8"/>
    <mergeCell ref="F6:F8"/>
    <mergeCell ref="Q6:Q8"/>
    <mergeCell ref="J7:K7"/>
    <mergeCell ref="L7:N7"/>
    <mergeCell ref="G6:G8"/>
    <mergeCell ref="H6:H8"/>
    <mergeCell ref="I6:I8"/>
    <mergeCell ref="J6:N6"/>
    <mergeCell ref="O6:O8"/>
    <mergeCell ref="P6:P8"/>
  </mergeCells>
  <conditionalFormatting sqref="G9 I9:J9 G13 D24 X24 AI24 AT24 BE24 BP24 CA24 CL24 CW24 DH24 DS24 ED24 EO24 EZ24 FK24 FV24 GG24 GR24 HC24 HN24 HY24 IJ24 IU24 JF24 JQ24 KB24 KM24 KX24 LI24 LT24 ME24 MP24 NA24 NL24 NW24 OH24 OS24 PD24 PO24 PZ24 QK24 QV24 RG24 RR24 SC24 SN24 SY24 TJ24 TU24 UF24 UQ24 VB24 VM24 VX24 WI24 WT24 XE24 XP24 YA24 YL24 YW24 ZH24 ZS24 AAD24 AAO24 AAZ24 ABK24 ABV24 ACG24 ACR24 ADC24 ADN24 ADY24 AEJ24 AEU24 AFF24 AFQ24 AGB24 AGM24 AGX24 AHI24 AHT24 AIE24 AIP24 AJA24 AJL24 AJW24 AKH24 AKS24 ALD24 ALO24 ALZ24 AMK24 AMV24 ANG24 ANR24 AOC24 AON24 AOY24 APJ24 APU24 AQF24 AQQ24 ARB24 ARM24 ARX24 ASI24 AST24 ATE24 ATP24 AUA24 AUL24 AUW24 AVH24 AVS24 AWD24 AWO24 AWZ24 AXK24 AXV24 AYG24 AYR24 AZC24 AZN24 AZY24 BAJ24 BAU24 BBF24 BBQ24 BCB24 BCM24 BCX24 BDI24 BDT24 BEE24 BEP24 BFA24 BFL24 BFW24 BGH24 BGS24 BHD24 BHO24 BHZ24 BIK24 BIV24 BJG24 BJR24 BKC24 BKN24 BKY24 BLJ24 BLU24 BMF24 BMQ24 BNB24 BNM24 BNX24 BOI24 BOT24 BPE24 BPP24 BQA24 BQL24 BQW24 BRH24 BRS24 BSD24 BSO24 BSZ24 BTK24 BTV24 BUG24 BUR24 BVC24 BVN24 BVY24 BWJ24 BWU24 BXF24 BXQ24 BYB24 BYM24 BYX24 BZI24 BZT24 CAE24 CAP24 CBA24 CBL24 CBW24 CCH24 CCS24 CDD24 CDO24 CDZ24 CEK24 CEV24 CFG24 CFR24 CGC24 CGN24 CGY24 CHJ24 CHU24 CIF24 CIQ24 CJB24 CJM24 CJX24 CKI24 CKT24 CLE24 CLP24 CMA24 CML24 CMW24 CNH24 CNS24 COD24 COO24 COZ24 CPK24 CPV24 CQG24 CQR24 CRC24 CRN24 CRY24 CSJ24 CSU24 CTF24 CTQ24 CUB24 CUM24 CUX24 CVI24 CVT24 CWE24 CWP24 CXA24 CXL24 CXW24 CYH24 CYS24 CZD24 CZO24 CZZ24 DAK24 DAV24 DBG24 DBR24 DCC24 DCN24 DCY24 DDJ24 DDU24 DEF24 DEQ24 DFB24 DFM24 DFX24 DGI24 DGT24 DHE24 DHP24 DIA24 DIL24 DIW24 DJH24 DJS24 DKD24 DKO24 DKZ24 DLK24 DLV24 DMG24 DMR24 DNC24 DNN24 DNY24 DOJ24 DOU24 DPF24 DPQ24 DQB24 DQM24 DQX24 DRI24 DRT24 DSE24 DSP24 DTA24 DTL24 DTW24 DUH24 DUS24 DVD24 DVO24 DVZ24 DWK24 DWV24 DXG24 DXR24 DYC24 DYN24 DYY24 DZJ24 DZU24 EAF24 EAQ24 EBB24 EBM24 EBX24 ECI24 ECT24 EDE24 EDP24 EEA24 EEL24 EEW24 EFH24 EFS24 EGD24 EGO24 EGZ24 EHK24 EHV24 EIG24 EIR24 EJC24 EJN24 EJY24 EKJ24 EKU24 ELF24 ELQ24 EMB24 EMM24 EMX24 ENI24 ENT24 EOE24 EOP24 EPA24 EPL24 EPW24 EQH24 EQS24 ERD24 ERO24 ERZ24 ESK24 ESV24 ETG24 ETR24 EUC24 EUN24 EUY24 EVJ24 EVU24 EWF24 EWQ24 EXB24 EXM24 EXX24 EYI24 EYT24 EZE24 EZP24 FAA24 FAL24 FAW24 FBH24 FBS24 FCD24 FCO24 FCZ24 FDK24 FDV24 FEG24 FER24 FFC24 FFN24 FFY24 FGJ24 FGU24 FHF24 FHQ24 FIB24 FIM24 FIX24 FJI24 FJT24 FKE24 FKP24 FLA24 FLL24 FLW24 FMH24 FMS24 FND24 FNO24 FNZ24 FOK24 FOV24 FPG24 FPR24 FQC24 FQN24 FQY24 FRJ24 FRU24 FSF24 FSQ24 FTB24 FTM24 FTX24 FUI24 FUT24 FVE24 FVP24 FWA24 FWL24 FWW24 FXH24 FXS24 FYD24 FYO24 FYZ24 FZK24 FZV24 GAG24 GAR24 GBC24 GBN24 GBY24 GCJ24 GCU24 GDF24 GDQ24 GEB24 GEM24 GEX24 GFI24 GFT24 GGE24 GGP24 GHA24 GHL24 GHW24 GIH24 GIS24 GJD24 GJO24 GJZ24 GKK24 GKV24 GLG24 GLR24 GMC24 GMN24 GMY24 GNJ24 GNU24 GOF24 GOQ24 GPB24 GPM24 GPX24 GQI24 GQT24 GRE24 GRP24 GSA24 GSL24 GSW24 GTH24 GTS24 GUD24 GUO24 GUZ24 GVK24 GVV24 GWG24 GWR24 GXC24 GXN24 GXY24 GYJ24 GYU24 GZF24 GZQ24 HAB24 HAM24 HAX24 HBI24 HBT24 HCE24 HCP24 HDA24 HDL24 HDW24 HEH24 HES24 HFD24 HFO24 HFZ24 HGK24 HGV24 HHG24 HHR24 HIC24 HIN24 HIY24 HJJ24 HJU24 HKF24 HKQ24 HLB24 HLM24 HLX24 HMI24 HMT24 HNE24 HNP24 HOA24 HOL24 HOW24 HPH24 HPS24 HQD24 HQO24 HQZ24 HRK24 HRV24 HSG24 HSR24 HTC24 HTN24 HTY24 HUJ24 HUU24 HVF24 HVQ24 HWB24 HWM24 HWX24 HXI24 HXT24 HYE24 HYP24 HZA24 HZL24 HZW24 IAH24 IAS24 IBD24 IBO24 IBZ24 ICK24 ICV24 IDG24 IDR24 IEC24 IEN24 IEY24 IFJ24 IFU24 IGF24 IGQ24 IHB24 IHM24 IHX24 III24 IIT24 IJE24 IJP24 IKA24 IKL24 IKW24 ILH24 ILS24 IMD24 IMO24 IMZ24 INK24 INV24 IOG24 IOR24 IPC24 IPN24 IPY24 IQJ24 IQU24 IRF24 IRQ24 ISB24 ISM24 ISX24 ITI24 ITT24 IUE24 IUP24 IVA24 IVL24 IVW24 IWH24 IWS24 IXD24 IXO24 IXZ24 IYK24 IYV24 IZG24 IZR24 JAC24 JAN24 JAY24 JBJ24 JBU24 JCF24 JCQ24 JDB24 JDM24 JDX24 JEI24 JET24 JFE24 JFP24 JGA24 JGL24 JGW24 JHH24 JHS24 JID24 JIO24 JIZ24 JJK24 JJV24 JKG24 JKR24 JLC24 JLN24 JLY24 JMJ24 JMU24 JNF24 JNQ24 JOB24 JOM24 JOX24 JPI24 JPT24 JQE24 JQP24 JRA24 JRL24 JRW24 JSH24 JSS24 JTD24 JTO24 JTZ24 JUK24 JUV24 JVG24 JVR24 JWC24 JWN24 JWY24 JXJ24 JXU24 JYF24 JYQ24 JZB24 JZM24 JZX24 KAI24 KAT24 KBE24 KBP24 KCA24 KCL24 KCW24 KDH24 KDS24 KED24 KEO24 KEZ24 KFK24 KFV24 KGG24 KGR24 KHC24 KHN24 KHY24 KIJ24 KIU24 KJF24 KJQ24 KKB24 KKM24 KKX24 KLI24 KLT24 KME24 KMP24 KNA24 KNL24 KNW24 KOH24 KOS24 KPD24 KPO24 KPZ24 KQK24 KQV24 KRG24 KRR24 KSC24 KSN24 KSY24 KTJ24 KTU24 KUF24 KUQ24 KVB24 KVM24 KVX24 KWI24 KWT24 KXE24 KXP24 KYA24 KYL24 KYW24 KZH24 KZS24 LAD24 LAO24 LAZ24 LBK24 LBV24 LCG24 LCR24 LDC24 LDN24 LDY24 LEJ24 LEU24 LFF24 LFQ24 LGB24 LGM24 LGX24 LHI24 LHT24 LIE24 LIP24 LJA24 LJL24 LJW24 LKH24 LKS24 LLD24 LLO24 LLZ24 LMK24 LMV24 LNG24 LNR24 LOC24 LON24 LOY24 LPJ24 LPU24 LQF24 LQQ24 LRB24 LRM24 LRX24 LSI24 LST24 LTE24 LTP24 LUA24 LUL24 LUW24 LVH24 LVS24 LWD24 LWO24 LWZ24 LXK24 LXV24 LYG24 LYR24 LZC24 LZN24 LZY24 MAJ24 MAU24 MBF24 MBQ24 MCB24 MCM24 MCX24 MDI24 MDT24 MEE24 MEP24 MFA24 MFL24 MFW24 MGH24 MGS24 MHD24 MHO24 MHZ24 MIK24 MIV24 MJG24 MJR24 MKC24 MKN24 MKY24 MLJ24 MLU24 MMF24 MMQ24 MNB24 MNM24 MNX24 MOI24 MOT24 MPE24 MPP24 MQA24 MQL24 MQW24 MRH24 MRS24 MSD24 MSO24 MSZ24 MTK24 MTV24 MUG24 MUR24 MVC24 MVN24 MVY24 MWJ24 MWU24 MXF24 MXQ24 MYB24 MYM24 MYX24 MZI24 MZT24 NAE24 NAP24 NBA24 NBL24 NBW24 NCH24 NCS24 NDD24 NDO24 NDZ24 NEK24 NEV24 NFG24 NFR24 NGC24 NGN24 NGY24 NHJ24 NHU24 NIF24 NIQ24 NJB24 NJM24 NJX24 NKI24 NKT24 NLE24 NLP24 NMA24 NML24 NMW24 NNH24 NNS24 NOD24 NOO24 NOZ24 NPK24 NPV24 NQG24 NQR24 NRC24 NRN24 NRY24 NSJ24 NSU24 NTF24 NTQ24 NUB24 NUM24 NUX24 NVI24 NVT24 NWE24 NWP24 NXA24 NXL24 NXW24 NYH24 NYS24 NZD24 NZO24 NZZ24 OAK24 OAV24 OBG24 OBR24 OCC24 OCN24 OCY24 ODJ24 ODU24 OEF24 OEQ24 OFB24 OFM24 OFX24 OGI24 OGT24 OHE24 OHP24 OIA24 OIL24 OIW24 OJH24 OJS24 OKD24 OKO24 OKZ24 OLK24 OLV24 OMG24 OMR24 ONC24 ONN24 ONY24 OOJ24 OOU24 OPF24 OPQ24 OQB24 OQM24 OQX24 ORI24 ORT24 OSE24 OSP24 OTA24 OTL24 OTW24 OUH24 OUS24 OVD24 OVO24 OVZ24 OWK24 OWV24 OXG24 OXR24 OYC24 OYN24 OYY24 OZJ24 OZU24 PAF24 PAQ24 PBB24 PBM24 PBX24 PCI24 PCT24 PDE24 PDP24 PEA24 PEL24 PEW24 PFH24 PFS24 PGD24 PGO24 PGZ24 PHK24 PHV24 PIG24 PIR24 PJC24 PJN24 PJY24 PKJ24 PKU24 PLF24 PLQ24 PMB24 PMM24 PMX24 PNI24 PNT24 POE24 POP24 PPA24 PPL24 PPW24 PQH24 PQS24 PRD24 PRO24 PRZ24 PSK24 PSV24 PTG24 PTR24 PUC24 PUN24 PUY24 PVJ24 PVU24 PWF24 PWQ24 PXB24 PXM24 PXX24 PYI24 PYT24 PZE24 PZP24 QAA24 QAL24 QAW24 QBH24 QBS24 QCD24 QCO24 QCZ24 QDK24 QDV24 QEG24 QER24 QFC24 QFN24 QFY24 QGJ24 QGU24 QHF24 QHQ24 QIB24 QIM24 QIX24 QJI24 QJT24 QKE24 QKP24 QLA24 QLL24 QLW24 QMH24 QMS24 QND24 QNO24 QNZ24 QOK24 QOV24 QPG24 QPR24 QQC24 QQN24 QQY24 QRJ24 QRU24 QSF24 QSQ24 QTB24 QTM24 QTX24 QUI24 QUT24 QVE24 QVP24 QWA24 QWL24 QWW24 QXH24 QXS24 QYD24 QYO24 QYZ24 QZK24 QZV24 RAG24 RAR24 RBC24 RBN24 RBY24 RCJ24 RCU24 RDF24 RDQ24 REB24 REM24 REX24 RFI24 RFT24 RGE24 RGP24 RHA24 RHL24 RHW24 RIH24 RIS24 RJD24 RJO24 RJZ24 RKK24 RKV24 RLG24 RLR24 RMC24 RMN24 RMY24 RNJ24 RNU24 ROF24 ROQ24 RPB24 RPM24 RPX24 RQI24 RQT24 RRE24 RRP24 RSA24 RSL24 RSW24 RTH24 RTS24 RUD24 RUO24 RUZ24 RVK24 RVV24 RWG24 RWR24 RXC24 RXN24 RXY24 RYJ24 RYU24 RZF24 RZQ24 SAB24 SAM24 SAX24 SBI24 SBT24 SCE24 SCP24 SDA24 SDL24 SDW24 SEH24 SES24 SFD24 SFO24 SFZ24 SGK24 SGV24 SHG24 SHR24 SIC24 SIN24 SIY24 SJJ24 SJU24 SKF24 SKQ24 SLB24 SLM24 SLX24 SMI24 SMT24 SNE24 SNP24 SOA24 SOL24 SOW24 SPH24 SPS24 SQD24 SQO24 SQZ24 SRK24 SRV24 SSG24 SSR24 STC24 STN24 STY24 SUJ24 SUU24 SVF24 SVQ24 SWB24 SWM24 SWX24 SXI24 SXT24 SYE24 SYP24 SZA24 SZL24 SZW24 TAH24 TAS24 TBD24 TBO24 TBZ24 TCK24 TCV24 TDG24 TDR24 TEC24 TEN24 TEY24 TFJ24 TFU24 TGF24 TGQ24 THB24 THM24 THX24 TII24 TIT24 TJE24 TJP24 TKA24 TKL24 TKW24 TLH24 TLS24 TMD24 TMO24 TMZ24 TNK24 TNV24 TOG24 TOR24 TPC24 TPN24 TPY24 TQJ24 TQU24 TRF24 TRQ24 TSB24 TSM24 TSX24 TTI24 TTT24 TUE24 TUP24 TVA24 TVL24 TVW24 TWH24 TWS24 TXD24 TXO24 TXZ24 TYK24 TYV24 TZG24 TZR24 UAC24 UAN24 UAY24 UBJ24 UBU24 UCF24 UCQ24 UDB24 UDM24 UDX24 UEI24 UET24 UFE24 UFP24 UGA24 UGL24 UGW24 UHH24 UHS24 UID24 UIO24 UIZ24 UJK24 UJV24 UKG24 UKR24 ULC24 ULN24 ULY24 UMJ24 UMU24 UNF24 UNQ24 UOB24 UOM24 UOX24 UPI24 UPT24 UQE24 UQP24 URA24 URL24 URW24 USH24 USS24 UTD24 UTO24 UTZ24 UUK24 UUV24 UVG24 UVR24 UWC24 UWN24 UWY24 UXJ24 UXU24 UYF24 UYQ24 UZB24 UZM24 UZX24 VAI24 VAT24 VBE24 VBP24 VCA24 VCL24 VCW24 VDH24 VDS24 VED24 VEO24 VEZ24 VFK24 VFV24 VGG24 VGR24 VHC24 VHN24 VHY24 VIJ24 VIU24 VJF24 VJQ24 VKB24 VKM24 VKX24 VLI24 VLT24 VME24 VMP24 VNA24 VNL24 VNW24 VOH24 VOS24 VPD24 VPO24 VPZ24 VQK24 VQV24 VRG24 VRR24 VSC24 VSN24 VSY24 VTJ24 VTU24 VUF24 VUQ24 VVB24 VVM24 VVX24 VWI24 VWT24 VXE24 VXP24 VYA24 VYL24 VYW24 VZH24 VZS24 WAD24 WAO24 WAZ24 WBK24 WBV24 WCG24 WCR24 WDC24 WDN24 WDY24 WEJ24 WEU24 WFF24 WFQ24 WGB24 WGM24 WGX24 WHI24 WHT24 WIE24 WIP24 WJA24 WJL24 WJW24 WKH24 WKS24 WLD24 WLO24 WLZ24 WMK24 WMV24 WNG24 WNR24 WOC24 WON24 WOY24 WPJ24 WPU24 WQF24 WQQ24 WRB24 WRM24 WRX24 WSI24 WST24 WTE24 WTP24 WUA24 WUL24 WUW24 WVH24 WVS24 WWD24 WWO24 WWZ24 WXK24 WXV24 WYG24 WYR24 WZC24 WZN24 WZY24 XAJ24 XAU24 XBF24 XBQ24 XCB24 XCM24 XCX24 XDI24 XDT24 XEE24 XEP24 XFA24 G24 AA24 AL24 AW24 BH24 BS24 CD24 CO24 CZ24 DK24 DV24 EG24 ER24 FC24 FN24 FY24 GJ24 GU24 HF24 HQ24 IB24 IM24 IX24 JI24 JT24 KE24 KP24 LA24 LL24 LW24 MH24 MS24 ND24 NO24 NZ24 OK24 OV24 PG24 PR24 QC24 QN24 QY24 RJ24 RU24 SF24 SQ24 TB24 TM24 TX24 UI24 UT24 VE24 VP24 WA24 WL24 WW24 XH24 XS24 YD24 YO24 YZ24 ZK24 ZV24 AAG24 AAR24 ABC24 ABN24 ABY24 ACJ24 ACU24 ADF24 ADQ24 AEB24 AEM24 AEX24 AFI24 AFT24 AGE24 AGP24 AHA24 AHL24 AHW24 AIH24 AIS24 AJD24 AJO24 AJZ24 AKK24 AKV24 ALG24 ALR24 AMC24 AMN24 AMY24 ANJ24 ANU24 AOF24 AOQ24 APB24 APM24 APX24 AQI24 AQT24 ARE24 ARP24 ASA24 ASL24 ASW24 ATH24 ATS24 AUD24 AUO24 AUZ24 AVK24 AVV24 AWG24 AWR24 AXC24 AXN24 AXY24 AYJ24 AYU24 AZF24 AZQ24 BAB24 BAM24 BAX24 BBI24 BBT24 BCE24 BCP24 BDA24 BDL24 BDW24 BEH24 BES24 BFD24 BFO24 BFZ24 BGK24 BGV24 BHG24 BHR24 BIC24 BIN24 BIY24 BJJ24 BJU24 BKF24 BKQ24 BLB24 BLM24 BLX24 BMI24 BMT24 BNE24 BNP24 BOA24 BOL24 BOW24 BPH24 BPS24 BQD24 BQO24 BQZ24 BRK24 BRV24 BSG24 BSR24 BTC24 BTN24 BTY24 BUJ24 BUU24 BVF24 BVQ24 BWB24 BWM24 BWX24 BXI24 BXT24 BYE24 BYP24 BZA24 BZL24 BZW24 CAH24 CAS24 CBD24 CBO24 CBZ24 CCK24 CCV24 CDG24 CDR24 CEC24 CEN24 CEY24 CFJ24 CFU24 CGF24 CGQ24 CHB24 CHM24 CHX24 CII24 CIT24 CJE24 CJP24 CKA24 CKL24 CKW24 CLH24 CLS24 CMD24 CMO24 CMZ24 CNK24 CNV24 COG24 COR24 CPC24 CPN24 CPY24 CQJ24 CQU24 CRF24 CRQ24 CSB24 CSM24 CSX24 CTI24 CTT24 CUE24 CUP24 CVA24 CVL24 CVW24 CWH24 CWS24 CXD24 CXO24 CXZ24 CYK24 CYV24 CZG24 CZR24 DAC24 DAN24 DAY24 DBJ24 DBU24 DCF24 DCQ24 DDB24 DDM24 DDX24 DEI24 DET24 DFE24 DFP24 DGA24 DGL24 DGW24 DHH24 DHS24 DID24 DIO24 DIZ24 DJK24 DJV24 DKG24 DKR24 DLC24 DLN24 DLY24 DMJ24 DMU24 DNF24 DNQ24 DOB24 DOM24 DOX24 DPI24 DPT24 DQE24 DQP24 DRA24 DRL24 DRW24 DSH24 DSS24 DTD24 DTO24 DTZ24 DUK24 DUV24 DVG24 DVR24 DWC24 DWN24 DWY24 DXJ24 DXU24 DYF24 DYQ24 DZB24 DZM24 DZX24 EAI24 EAT24 EBE24 EBP24 ECA24 ECL24 ECW24 EDH24 EDS24 EED24 EEO24 EEZ24 EFK24 EFV24 EGG24 EGR24 EHC24 EHN24 EHY24 EIJ24 EIU24 EJF24 EJQ24 EKB24 EKM24 EKX24 ELI24 ELT24 EME24 EMP24 ENA24 ENL24 ENW24 EOH24 EOS24 EPD24 EPO24 EPZ24 EQK24 EQV24 ERG24 ERR24 ESC24 ESN24 ESY24 ETJ24 ETU24 EUF24 EUQ24 EVB24 EVM24 EVX24 EWI24 EWT24 EXE24 EXP24 EYA24 EYL24 EYW24 EZH24 EZS24 FAD24 FAO24 FAZ24 FBK24 FBV24 FCG24 FCR24 FDC24 FDN24 FDY24 FEJ24 FEU24 FFF24 FFQ24 FGB24 FGM24 FGX24 FHI24 FHT24 FIE24 FIP24 FJA24 FJL24 FJW24 FKH24 FKS24 FLD24 FLO24 FLZ24 FMK24 FMV24 FNG24 FNR24 FOC24 FON24 FOY24 FPJ24 FPU24 FQF24 FQQ24 FRB24 FRM24 FRX24 FSI24 FST24 FTE24 FTP24 FUA24 FUL24 FUW24 FVH24 FVS24 FWD24 FWO24 FWZ24 FXK24 FXV24 FYG24 FYR24 FZC24 FZN24 FZY24 GAJ24 GAU24 GBF24 GBQ24 GCB24 GCM24 GCX24 GDI24 GDT24 GEE24 GEP24 GFA24 GFL24 GFW24 GGH24 GGS24 GHD24 GHO24 GHZ24 GIK24 GIV24 GJG24 GJR24 GKC24 GKN24 GKY24 GLJ24 GLU24 GMF24 GMQ24 GNB24 GNM24 GNX24 GOI24 GOT24 GPE24 GPP24 GQA24 GQL24 GQW24 GRH24 GRS24 GSD24 GSO24 GSZ24 GTK24 GTV24 GUG24 GUR24 GVC24 GVN24 GVY24 GWJ24 GWU24 GXF24 GXQ24 GYB24 GYM24 GYX24 GZI24 GZT24 HAE24 HAP24 HBA24 HBL24 HBW24 HCH24 HCS24 HDD24 HDO24 HDZ24 HEK24 HEV24 HFG24 HFR24 HGC24 HGN24 HGY24 HHJ24 HHU24 HIF24 HIQ24 HJB24 HJM24 HJX24 HKI24 HKT24 HLE24 HLP24 HMA24 HML24 HMW24 HNH24 HNS24 HOD24 HOO24 HOZ24 HPK24 HPV24 HQG24 HQR24 HRC24 HRN24 HRY24 HSJ24 HSU24 HTF24 HTQ24 HUB24 HUM24 HUX24 HVI24 HVT24 HWE24 HWP24 HXA24 HXL24 HXW24 HYH24 HYS24 HZD24 HZO24 HZZ24 IAK24 IAV24 IBG24 IBR24 ICC24 ICN24 ICY24 IDJ24 IDU24 IEF24 IEQ24 IFB24 IFM24 IFX24 IGI24 IGT24 IHE24 IHP24 IIA24 IIL24 IIW24 IJH24 IJS24 IKD24 IKO24 IKZ24 ILK24 ILV24 IMG24 IMR24 INC24 INN24 INY24 IOJ24 IOU24 IPF24 IPQ24 IQB24 IQM24 IQX24 IRI24 IRT24 ISE24 ISP24 ITA24 ITL24 ITW24 IUH24 IUS24 IVD24 IVO24 IVZ24 IWK24 IWV24 IXG24 IXR24 IYC24 IYN24 IYY24 IZJ24 IZU24 JAF24 JAQ24 JBB24 JBM24 JBX24 JCI24 JCT24 JDE24 JDP24 JEA24 JEL24 JEW24 JFH24 JFS24 JGD24 JGO24 JGZ24 JHK24 JHV24 JIG24 JIR24 JJC24 JJN24 JJY24 JKJ24 JKU24 JLF24 JLQ24 JMB24 JMM24 JMX24 JNI24 JNT24 JOE24 JOP24 JPA24 JPL24 JPW24 JQH24 JQS24 JRD24 JRO24 JRZ24 JSK24 JSV24 JTG24 JTR24 JUC24 JUN24 JUY24 JVJ24 JVU24 JWF24 JWQ24 JXB24 JXM24 JXX24 JYI24 JYT24 JZE24 JZP24 KAA24 KAL24 KAW24 KBH24 KBS24 KCD24 KCO24 KCZ24 KDK24 KDV24 KEG24 KER24 KFC24 KFN24 KFY24 KGJ24 KGU24 KHF24 KHQ24 KIB24 KIM24 KIX24 KJI24 KJT24 KKE24 KKP24 KLA24 KLL24 KLW24 KMH24 KMS24 KND24 KNO24 KNZ24 KOK24 KOV24 KPG24 KPR24 KQC24 KQN24 KQY24 KRJ24 KRU24 KSF24 KSQ24 KTB24 KTM24 KTX24 KUI24 KUT24 KVE24 KVP24 KWA24 KWL24 KWW24 KXH24 KXS24 KYD24 KYO24 KYZ24 KZK24 KZV24 LAG24 LAR24 LBC24 LBN24 LBY24 LCJ24 LCU24 LDF24 LDQ24 LEB24 LEM24 LEX24 LFI24 LFT24 LGE24 LGP24 LHA24 LHL24 LHW24 LIH24 LIS24 LJD24 LJO24 LJZ24 LKK24 LKV24 LLG24 LLR24 LMC24 LMN24 LMY24 LNJ24 LNU24 LOF24 LOQ24 LPB24 LPM24 LPX24 LQI24 LQT24 LRE24 LRP24 LSA24 LSL24 LSW24 LTH24 LTS24 LUD24 LUO24 LUZ24 LVK24 LVV24 LWG24 LWR24 LXC24 LXN24 LXY24 LYJ24 LYU24 LZF24 LZQ24 MAB24 MAM24 MAX24 MBI24 MBT24 MCE24 MCP24 MDA24 MDL24 MDW24 MEH24 MES24 MFD24 MFO24 MFZ24 MGK24 MGV24 MHG24 MHR24 MIC24 MIN24 MIY24 MJJ24 MJU24 MKF24 MKQ24 MLB24 MLM24 MLX24 MMI24 MMT24 MNE24 MNP24 MOA24 MOL24 MOW24 MPH24 MPS24 MQD24 MQO24 MQZ24 MRK24 MRV24 MSG24 MSR24 MTC24 MTN24 MTY24 MUJ24 MUU24 MVF24 MVQ24 MWB24 MWM24 MWX24 MXI24 MXT24 MYE24 MYP24 MZA24 MZL24 MZW24 NAH24 NAS24 NBD24 NBO24 NBZ24 NCK24 NCV24 NDG24 NDR24 NEC24 NEN24 NEY24 NFJ24 NFU24 NGF24 NGQ24 NHB24 NHM24 NHX24 NII24 NIT24 NJE24 NJP24 NKA24 NKL24 NKW24 NLH24 NLS24 NMD24 NMO24 NMZ24 NNK24 NNV24 NOG24 NOR24 NPC24 NPN24 NPY24 NQJ24 NQU24 NRF24 NRQ24 NSB24 NSM24 NSX24 NTI24 NTT24 NUE24 NUP24 NVA24 NVL24 NVW24 NWH24 NWS24 NXD24 NXO24 NXZ24 NYK24 NYV24 NZG24 NZR24 OAC24 OAN24 OAY24 OBJ24 OBU24 OCF24 OCQ24 ODB24 ODM24 ODX24 OEI24 OET24 OFE24 OFP24 OGA24 OGL24 OGW24 OHH24 OHS24 OID24 OIO24 OIZ24 OJK24 OJV24 OKG24 OKR24 OLC24 OLN24 OLY24 OMJ24 OMU24 ONF24 ONQ24 OOB24 OOM24 OOX24 OPI24 OPT24 OQE24 OQP24 ORA24 ORL24 ORW24 OSH24 OSS24 OTD24 OTO24 OTZ24 OUK24 OUV24 OVG24 OVR24 OWC24 OWN24 OWY24 OXJ24 OXU24 OYF24 OYQ24 OZB24 OZM24 OZX24 PAI24 PAT24 PBE24 PBP24 PCA24 PCL24 PCW24 PDH24 PDS24 PED24 PEO24 PEZ24 PFK24 PFV24 PGG24 PGR24 PHC24 PHN24 PHY24 PIJ24 PIU24 PJF24 PJQ24 PKB24 PKM24 PKX24 PLI24 PLT24 PME24 PMP24 PNA24 PNL24 PNW24 POH24 POS24 PPD24 PPO24 PPZ24 PQK24 PQV24 PRG24 PRR24 PSC24 PSN24 PSY24 PTJ24 PTU24 PUF24 PUQ24 PVB24 PVM24 PVX24 PWI24 PWT24 PXE24 PXP24 PYA24 PYL24 PYW24 PZH24 PZS24 QAD24 QAO24 QAZ24 QBK24 QBV24 QCG24 QCR24 QDC24 QDN24 QDY24 QEJ24 QEU24 QFF24 QFQ24 QGB24 QGM24 QGX24 QHI24 QHT24 QIE24 QIP24 QJA24 QJL24 QJW24 QKH24 QKS24 QLD24 QLO24 QLZ24 QMK24 QMV24 QNG24 QNR24 QOC24 QON24 QOY24 QPJ24 QPU24 QQF24 QQQ24 QRB24 QRM24 QRX24 QSI24 QST24 QTE24 QTP24 QUA24 QUL24 QUW24 QVH24 QVS24 QWD24 QWO24 QWZ24 QXK24 QXV24 QYG24 QYR24 QZC24 QZN24 QZY24 RAJ24 RAU24 RBF24 RBQ24 RCB24 RCM24 RCX24 RDI24 RDT24 REE24 REP24 RFA24 RFL24 RFW24 RGH24 RGS24 RHD24 RHO24 RHZ24 RIK24 RIV24 RJG24 RJR24 RKC24 RKN24 RKY24 RLJ24 RLU24 RMF24 RMQ24 RNB24 RNM24 RNX24 ROI24 ROT24 RPE24 RPP24 RQA24 RQL24 RQW24 RRH24 RRS24 RSD24 RSO24 RSZ24 RTK24 RTV24 RUG24 RUR24 RVC24 RVN24 RVY24 RWJ24 RWU24 RXF24 RXQ24 RYB24 RYM24 RYX24 RZI24 RZT24 SAE24 SAP24 SBA24 SBL24 SBW24 SCH24 SCS24 SDD24 SDO24 SDZ24 SEK24 SEV24 SFG24 SFR24 SGC24 SGN24 SGY24 SHJ24 SHU24 SIF24 SIQ24 SJB24 SJM24 SJX24 SKI24 SKT24 SLE24 SLP24 SMA24 SML24 SMW24 SNH24 SNS24 SOD24 SOO24 SOZ24 SPK24 SPV24 SQG24 SQR24 SRC24 SRN24 SRY24 SSJ24 SSU24 STF24 STQ24 SUB24 SUM24 SUX24 SVI24 SVT24 SWE24 SWP24 SXA24 SXL24 SXW24 SYH24 SYS24 SZD24 SZO24 SZZ24 TAK24 TAV24 TBG24 TBR24 TCC24 TCN24 TCY24 TDJ24 TDU24 TEF24 TEQ24 TFB24 TFM24 TFX24 TGI24 TGT24 THE24 THP24 TIA24 TIL24 TIW24 TJH24 TJS24 TKD24 TKO24 TKZ24 TLK24 TLV24 TMG24 TMR24 TNC24 TNN24 TNY24 TOJ24 TOU24 TPF24 TPQ24 TQB24 TQM24 TQX24 TRI24 TRT24 TSE24 TSP24 TTA24 TTL24 TTW24 TUH24 TUS24 TVD24 TVO24 TVZ24 TWK24 TWV24 TXG24 TXR24 TYC24 TYN24 TYY24 TZJ24 TZU24 UAF24 UAQ24 UBB24 UBM24 UBX24 UCI24 UCT24 UDE24 UDP24 UEA24 UEL24 UEW24 UFH24 UFS24 UGD24 UGO24 UGZ24 UHK24 UHV24 UIG24 UIR24 UJC24 UJN24 UJY24 UKJ24 UKU24 ULF24 ULQ24 UMB24 UMM24 UMX24 UNI24 UNT24 UOE24 UOP24 UPA24 UPL24 UPW24 UQH24 UQS24 URD24 URO24 URZ24 USK24 USV24 UTG24 UTR24 UUC24 UUN24 UUY24 UVJ24 UVU24 UWF24 UWQ24 UXB24 UXM24 UXX24 UYI24 UYT24 UZE24 UZP24 VAA24 VAL24 VAW24 VBH24 VBS24 VCD24 VCO24 VCZ24 VDK24 VDV24 VEG24 VER24 VFC24 VFN24 VFY24 VGJ24 VGU24 VHF24 VHQ24 VIB24 VIM24 VIX24 VJI24 VJT24 VKE24 VKP24 VLA24 VLL24 VLW24 VMH24 VMS24 VND24 VNO24 VNZ24 VOK24 VOV24 VPG24 VPR24 VQC24 VQN24 VQY24 VRJ24 VRU24 VSF24 VSQ24 VTB24 VTM24 VTX24 VUI24 VUT24 VVE24 VVP24 VWA24 VWL24 VWW24 VXH24 VXS24 VYD24 VYO24 VYZ24 VZK24 VZV24 WAG24 WAR24 WBC24 WBN24 WBY24 WCJ24 WCU24 WDF24 WDQ24 WEB24 WEM24 WEX24 WFI24 WFT24 WGE24 WGP24 WHA24 WHL24 WHW24 WIH24 WIS24 WJD24 WJO24 WJZ24 WKK24 WKV24 WLG24 WLR24 WMC24 WMN24 WMY24 WNJ24 WNU24 WOF24 WOQ24 WPB24 WPM24 WPX24 WQI24 WQT24 WRE24 WRP24 WSA24 WSL24 WSW24 WTH24 WTS24 WUD24 WUO24 WUZ24 WVK24 WVV24 WWG24 WWR24 WXC24 WXN24 WXY24 WYJ24 WYU24 WZF24 WZQ24 XAB24 XAM24 XAX24 XBI24 XBT24 XCE24 XCP24 XDA24 XDL24 XDW24 XEH24 XES24 I24 AC24 AN24 AY24 BJ24 BU24 CF24 CQ24 DB24 DM24 DX24 EI24 ET24 FE24 FP24 GA24 GL24 GW24 HH24 HS24 ID24 IO24 IZ24 JK24 JV24 KG24 KR24 LC24 LN24 LY24 MJ24 MU24 NF24 NQ24 OB24 OM24 OX24 PI24 PT24 QE24 QP24 RA24 RL24 RW24 SH24 SS24 TD24 TO24 TZ24 UK24 UV24 VG24 VR24 WC24 WN24 WY24 XJ24 XU24 YF24 YQ24 ZB24 ZM24 ZX24 AAI24 AAT24 ABE24 ABP24 ACA24 ACL24 ACW24 ADH24 ADS24 AED24 AEO24 AEZ24 AFK24 AFV24 AGG24 AGR24 AHC24 AHN24 AHY24 AIJ24 AIU24 AJF24 AJQ24 AKB24 AKM24 AKX24 ALI24 ALT24 AME24 AMP24 ANA24 ANL24 ANW24 AOH24 AOS24 APD24 APO24 APZ24 AQK24 AQV24 ARG24 ARR24 ASC24 ASN24 ASY24 ATJ24 ATU24 AUF24 AUQ24 AVB24 AVM24 AVX24 AWI24 AWT24 AXE24 AXP24 AYA24 AYL24 AYW24 AZH24 AZS24 BAD24 BAO24 BAZ24 BBK24 BBV24 BCG24 BCR24 BDC24 BDN24 BDY24 BEJ24 BEU24 BFF24 BFQ24 BGB24 BGM24 BGX24 BHI24 BHT24 BIE24 BIP24 BJA24 BJL24 BJW24 BKH24 BKS24 BLD24 BLO24 BLZ24 BMK24 BMV24 BNG24 BNR24 BOC24 BON24 BOY24 BPJ24 BPU24 BQF24 BQQ24 BRB24 BRM24 BRX24 BSI24 BST24 BTE24 BTP24 BUA24 BUL24 BUW24 BVH24 BVS24 BWD24 BWO24 BWZ24 BXK24 BXV24 BYG24 BYR24 BZC24 BZN24 BZY24 CAJ24 CAU24 CBF24 CBQ24 CCB24 CCM24 CCX24 CDI24 CDT24 CEE24 CEP24 CFA24 CFL24 CFW24 CGH24 CGS24 CHD24 CHO24 CHZ24 CIK24 CIV24 CJG24 CJR24 CKC24 CKN24 CKY24 CLJ24 CLU24 CMF24 CMQ24 CNB24 CNM24 CNX24 COI24 COT24 CPE24 CPP24 CQA24 CQL24 CQW24 CRH24 CRS24 CSD24 CSO24 CSZ24 CTK24 CTV24 CUG24 CUR24 CVC24 CVN24 CVY24 CWJ24 CWU24 CXF24 CXQ24 CYB24 CYM24 CYX24 CZI24 CZT24 DAE24 DAP24 DBA24 DBL24 DBW24 DCH24 DCS24 DDD24 DDO24 DDZ24 DEK24 DEV24 DFG24 DFR24 DGC24 DGN24 DGY24 DHJ24 DHU24 DIF24 DIQ24 DJB24 DJM24 DJX24 DKI24 DKT24 DLE24 DLP24 DMA24 DML24 DMW24 DNH24 DNS24 DOD24 DOO24 DOZ24 DPK24 DPV24 DQG24 DQR24 DRC24 DRN24 DRY24 DSJ24 DSU24 DTF24 DTQ24 DUB24 DUM24 DUX24 DVI24 DVT24 DWE24 DWP24 DXA24 DXL24 DXW24 DYH24 DYS24 DZD24 DZO24 DZZ24 EAK24 EAV24 EBG24 EBR24 ECC24 ECN24 ECY24 EDJ24 EDU24 EEF24 EEQ24 EFB24 EFM24 EFX24 EGI24 EGT24 EHE24 EHP24 EIA24 EIL24 EIW24 EJH24 EJS24 EKD24 EKO24 EKZ24 ELK24 ELV24 EMG24 EMR24 ENC24 ENN24 ENY24 EOJ24 EOU24 EPF24 EPQ24 EQB24 EQM24 EQX24 ERI24 ERT24 ESE24 ESP24 ETA24 ETL24 ETW24 EUH24 EUS24 EVD24 EVO24 EVZ24 EWK24 EWV24 EXG24 EXR24 EYC24 EYN24 EYY24 EZJ24 EZU24 FAF24 FAQ24 FBB24 FBM24 FBX24 FCI24 FCT24 FDE24 FDP24 FEA24 FEL24 FEW24 FFH24 FFS24 FGD24 FGO24 FGZ24 FHK24 FHV24 FIG24 FIR24 FJC24 FJN24 FJY24 FKJ24 FKU24 FLF24 FLQ24 FMB24 FMM24 FMX24 FNI24 FNT24 FOE24 FOP24 FPA24 FPL24 FPW24 FQH24 FQS24 FRD24 FRO24 FRZ24 FSK24 FSV24 FTG24 FTR24 FUC24 FUN24 FUY24 FVJ24 FVU24 FWF24 FWQ24 FXB24 FXM24 FXX24 FYI24 FYT24 FZE24 FZP24 GAA24 GAL24 GAW24 GBH24 GBS24 GCD24 GCO24 GCZ24 GDK24 GDV24 GEG24 GER24 GFC24 GFN24 GFY24 GGJ24 GGU24 GHF24 GHQ24 GIB24 GIM24 GIX24 GJI24 GJT24 GKE24 GKP24 GLA24 GLL24 GLW24 GMH24 GMS24 GND24 GNO24 GNZ24 GOK24 GOV24 GPG24 GPR24 GQC24 GQN24 GQY24 GRJ24 GRU24 GSF24 GSQ24 GTB24 GTM24 GTX24 GUI24 GUT24 GVE24 GVP24 GWA24 GWL24 GWW24 GXH24 GXS24 GYD24 GYO24 GYZ24 GZK24 GZV24 HAG24 HAR24 HBC24 HBN24 HBY24 HCJ24 HCU24 HDF24 HDQ24 HEB24 HEM24 HEX24 HFI24 HFT24 HGE24 HGP24 HHA24 HHL24 HHW24 HIH24 HIS24 HJD24 HJO24 HJZ24 HKK24 HKV24 HLG24 HLR24 HMC24 HMN24 HMY24 HNJ24 HNU24 HOF24 HOQ24 HPB24 HPM24 HPX24 HQI24 HQT24 HRE24 HRP24 HSA24 HSL24 HSW24 HTH24 HTS24 HUD24 HUO24 HUZ24 HVK24 HVV24 HWG24 HWR24 HXC24 HXN24 HXY24 HYJ24 HYU24 HZF24 HZQ24 IAB24 IAM24 IAX24 IBI24 IBT24 ICE24 ICP24 IDA24 IDL24 IDW24 IEH24 IES24 IFD24 IFO24 IFZ24 IGK24 IGV24 IHG24 IHR24 IIC24 IIN24 IIY24 IJJ24 IJU24 IKF24 IKQ24 ILB24 ILM24 ILX24 IMI24 IMT24 INE24 INP24 IOA24 IOL24 IOW24 IPH24 IPS24 IQD24 IQO24 IQZ24 IRK24 IRV24 ISG24 ISR24 ITC24 ITN24 ITY24 IUJ24 IUU24 IVF24 IVQ24 IWB24 IWM24 IWX24 IXI24 IXT24 IYE24 IYP24 IZA24 IZL24 IZW24 JAH24 JAS24 JBD24 JBO24 JBZ24 JCK24 JCV24 JDG24 JDR24 JEC24 JEN24 JEY24 JFJ24 JFU24 JGF24 JGQ24 JHB24 JHM24 JHX24 JII24 JIT24 JJE24 JJP24 JKA24 JKL24 JKW24 JLH24 JLS24 JMD24 JMO24 JMZ24 JNK24 JNV24 JOG24 JOR24 JPC24 JPN24 JPY24 JQJ24 JQU24 JRF24 JRQ24 JSB24 JSM24 JSX24 JTI24 JTT24 JUE24 JUP24 JVA24 JVL24 JVW24 JWH24 JWS24 JXD24 JXO24 JXZ24 JYK24 JYV24 JZG24 JZR24 KAC24 KAN24 KAY24 KBJ24 KBU24 KCF24 KCQ24 KDB24 KDM24 KDX24 KEI24 KET24 KFE24 KFP24 KGA24 KGL24 KGW24 KHH24 KHS24 KID24 KIO24 KIZ24 KJK24 KJV24 KKG24 KKR24 KLC24 KLN24 KLY24 KMJ24 KMU24 KNF24 KNQ24 KOB24 KOM24 KOX24 KPI24 KPT24 KQE24 KQP24 KRA24 KRL24 KRW24 KSH24 KSS24 KTD24 KTO24 KTZ24 KUK24 KUV24 KVG24 KVR24 KWC24 KWN24 KWY24 KXJ24 KXU24 KYF24 KYQ24 KZB24 KZM24 KZX24 LAI24 LAT24 LBE24 LBP24 LCA24 LCL24 LCW24 LDH24 LDS24 LED24 LEO24 LEZ24 LFK24 LFV24 LGG24 LGR24 LHC24 LHN24 LHY24 LIJ24 LIU24 LJF24 LJQ24 LKB24 LKM24 LKX24 LLI24 LLT24 LME24 LMP24 LNA24 LNL24 LNW24 LOH24 LOS24 LPD24 LPO24 LPZ24 LQK24 LQV24 LRG24 LRR24 LSC24 LSN24 LSY24 LTJ24 LTU24 LUF24 LUQ24 LVB24 LVM24 LVX24 LWI24 LWT24 LXE24 LXP24 LYA24 LYL24 LYW24 LZH24 LZS24 MAD24 MAO24 MAZ24 MBK24 MBV24 MCG24 MCR24 MDC24 MDN24 MDY24 MEJ24 MEU24 MFF24 MFQ24 MGB24 MGM24 MGX24 MHI24 MHT24 MIE24 MIP24 MJA24 MJL24 MJW24 MKH24 MKS24 MLD24 MLO24 MLZ24 MMK24 MMV24 MNG24 MNR24 MOC24 MON24 MOY24 MPJ24 MPU24 MQF24 MQQ24 MRB24 MRM24 MRX24 MSI24 MST24 MTE24 MTP24 MUA24 MUL24 MUW24 MVH24 MVS24 MWD24 MWO24 MWZ24 MXK24 MXV24 MYG24 MYR24 MZC24 MZN24 MZY24 NAJ24 NAU24 NBF24 NBQ24 NCB24 NCM24 NCX24 NDI24 NDT24 NEE24 NEP24 NFA24 NFL24 NFW24 NGH24 NGS24 NHD24 NHO24 NHZ24 NIK24 NIV24 NJG24 NJR24 NKC24 NKN24 NKY24 NLJ24 NLU24 NMF24 NMQ24 NNB24 NNM24 NNX24 NOI24 NOT24 NPE24 NPP24 NQA24 NQL24 NQW24 NRH24 NRS24 NSD24 NSO24 NSZ24 NTK24 NTV24 NUG24 NUR24 NVC24 NVN24 NVY24 NWJ24 NWU24 NXF24 NXQ24 NYB24 NYM24 NYX24 NZI24 NZT24 OAE24 OAP24 OBA24 OBL24 OBW24 OCH24 OCS24 ODD24 ODO24 ODZ24 OEK24 OEV24 OFG24 OFR24 OGC24 OGN24 OGY24 OHJ24 OHU24 OIF24 OIQ24 OJB24 OJM24 OJX24 OKI24 OKT24 OLE24 OLP24 OMA24 OML24 OMW24 ONH24 ONS24 OOD24 OOO24 OOZ24 OPK24 OPV24 OQG24 OQR24 ORC24 ORN24 ORY24 OSJ24 OSU24 OTF24 OTQ24 OUB24 OUM24 OUX24 OVI24 OVT24 OWE24 OWP24 OXA24 OXL24 OXW24 OYH24 OYS24 OZD24 OZO24 OZZ24 PAK24 PAV24 PBG24 PBR24 PCC24 PCN24 PCY24 PDJ24 PDU24 PEF24 PEQ24 PFB24 PFM24 PFX24 PGI24 PGT24 PHE24 PHP24 PIA24 PIL24 PIW24 PJH24 PJS24 PKD24 PKO24 PKZ24 PLK24 PLV24 PMG24 PMR24 PNC24 PNN24 PNY24 POJ24 POU24 PPF24 PPQ24 PQB24 PQM24 PQX24 PRI24 PRT24 PSE24 PSP24 PTA24 PTL24 PTW24 PUH24 PUS24 PVD24 PVO24 PVZ24 PWK24 PWV24 PXG24 PXR24 PYC24 PYN24 PYY24 PZJ24 PZU24 QAF24 QAQ24 QBB24 QBM24 QBX24 QCI24 QCT24 QDE24 QDP24 QEA24 QEL24 QEW24 QFH24 QFS24 QGD24 QGO24 QGZ24 QHK24 QHV24 QIG24 QIR24 QJC24 QJN24 QJY24 QKJ24 QKU24 QLF24 QLQ24 QMB24 QMM24 QMX24 QNI24 QNT24 QOE24 QOP24 QPA24 QPL24 QPW24 QQH24 QQS24 QRD24 QRO24 QRZ24 QSK24 QSV24 QTG24 QTR24 QUC24 QUN24 QUY24 QVJ24 QVU24 QWF24 QWQ24 QXB24 QXM24 QXX24 QYI24 QYT24 QZE24 QZP24 RAA24 RAL24 RAW24 RBH24 RBS24 RCD24 RCO24 RCZ24 RDK24 RDV24 REG24 RER24 RFC24 RFN24 RFY24 RGJ24 RGU24 RHF24 RHQ24 RIB24 RIM24 RIX24 RJI24 RJT24 RKE24 RKP24 RLA24 RLL24 RLW24 RMH24 RMS24 RND24 RNO24 RNZ24 ROK24 ROV24 RPG24 RPR24 RQC24 RQN24 RQY24 RRJ24 RRU24 RSF24 RSQ24 RTB24 RTM24 RTX24 RUI24 RUT24 RVE24 RVP24 RWA24 RWL24 RWW24 RXH24 RXS24 RYD24 RYO24 RYZ24 RZK24 RZV24 SAG24 SAR24 SBC24 SBN24 SBY24 SCJ24 SCU24 SDF24 SDQ24 SEB24 SEM24 SEX24 SFI24 SFT24 SGE24 SGP24 SHA24 SHL24 SHW24 SIH24 SIS24 SJD24 SJO24 SJZ24 SKK24 SKV24 SLG24 SLR24 SMC24 SMN24 SMY24 SNJ24 SNU24 SOF24 SOQ24 SPB24 SPM24 SPX24 SQI24 SQT24 SRE24 SRP24 SSA24 SSL24 SSW24 STH24 STS24 SUD24 SUO24 SUZ24 SVK24 SVV24 SWG24 SWR24 SXC24 SXN24 SXY24 SYJ24 SYU24 SZF24 SZQ24 TAB24 TAM24 TAX24 TBI24 TBT24 TCE24 TCP24 TDA24 TDL24 TDW24 TEH24 TES24 TFD24 TFO24 TFZ24 TGK24 TGV24 THG24 THR24 TIC24 TIN24 TIY24 TJJ24 TJU24 TKF24 TKQ24 TLB24 TLM24 TLX24 TMI24 TMT24 TNE24 TNP24 TOA24 TOL24 TOW24 TPH24 TPS24 TQD24 TQO24 TQZ24 TRK24 TRV24 TSG24 TSR24 TTC24 TTN24 TTY24 TUJ24 TUU24 TVF24 TVQ24 TWB24 TWM24 TWX24 TXI24 TXT24 TYE24 TYP24 TZA24 TZL24 TZW24 UAH24 UAS24 UBD24 UBO24 UBZ24 UCK24 UCV24 UDG24 UDR24 UEC24 UEN24 UEY24 UFJ24 UFU24 UGF24 UGQ24 UHB24 UHM24 UHX24 UII24 UIT24 UJE24 UJP24 UKA24 UKL24 UKW24 ULH24 ULS24 UMD24 UMO24 UMZ24 UNK24 UNV24 UOG24 UOR24 UPC24 UPN24 UPY24 UQJ24 UQU24 URF24 URQ24 USB24 USM24 USX24 UTI24 UTT24 UUE24 UUP24 UVA24 UVL24 UVW24 UWH24 UWS24 UXD24 UXO24 UXZ24 UYK24 UYV24 UZG24 UZR24 VAC24 VAN24 VAY24 VBJ24 VBU24 VCF24 VCQ24 VDB24 VDM24 VDX24 VEI24 VET24 VFE24 VFP24 VGA24 VGL24 VGW24 VHH24 VHS24 VID24 VIO24 VIZ24 VJK24 VJV24 VKG24 VKR24 VLC24 VLN24 VLY24 VMJ24 VMU24 VNF24 VNQ24 VOB24 VOM24 VOX24 VPI24 VPT24 VQE24 VQP24 VRA24 VRL24 VRW24 VSH24 VSS24 VTD24 VTO24 VTZ24 VUK24 VUV24 VVG24 VVR24 VWC24 VWN24 VWY24 VXJ24 VXU24 VYF24 VYQ24 VZB24 VZM24 VZX24 WAI24 WAT24 WBE24 WBP24 WCA24 WCL24 WCW24 WDH24 WDS24 WED24 WEO24 WEZ24 WFK24 WFV24 WGG24 WGR24 WHC24 WHN24 WHY24 WIJ24 WIU24 WJF24 WJQ24 WKB24 WKM24 WKX24 WLI24 WLT24 WME24 WMP24 WNA24 WNL24 WNW24 WOH24 WOS24 WPD24 WPO24 WPZ24 WQK24 WQV24 WRG24 WRR24 WSC24 WSN24 WSY24 WTJ24 WTU24 WUF24 WUQ24 WVB24 WVM24 WVX24 WWI24 WWT24 WXE24 WXP24 WYA24 WYL24 WYW24 WZH24 WZS24 XAD24 XAO24 XAZ24 XBK24 XBV24 XCG24 XCR24 XDC24 XDN24 XDY24 XEJ24 XEU24 M25:M27 G62:I64 G295:I297 I13:I14 I310:I311 I39 M43 G43:I43 G299:I307 G75:I75 G54:I55 G52:I52 G283:I293 G159:I189 M9:M23 G149:I153 G80:I90 G10:I12 G313:I323 M38:M41 G40:I41 M29:M36 G32:I38 G193:I198 G200:I207 M138:N198 G211:I281 M200:N213 M214:M281 G325:I370 M283:M370 N214:N370 J200:J370 G112:I146 M45:M137 N9:N137 J10:J198">
    <cfRule type="expression" dxfId="18" priority="19">
      <formula>ISNA(D9)</formula>
    </cfRule>
  </conditionalFormatting>
  <conditionalFormatting sqref="G45 I45 G46:I46 G47 I47 G48:I49 G53:I53 G71:I71 G56:I59">
    <cfRule type="expression" dxfId="17" priority="16">
      <formula>ISNA(G45)</formula>
    </cfRule>
  </conditionalFormatting>
  <conditionalFormatting sqref="G66 I66 G67:I68">
    <cfRule type="expression" dxfId="16" priority="15">
      <formula>ISNA(G66)</formula>
    </cfRule>
  </conditionalFormatting>
  <conditionalFormatting sqref="G20:I20 G31:I31 G25:I29 L28:M28 G23:I23 G21:G22 I21:I22">
    <cfRule type="expression" dxfId="15" priority="17">
      <formula>ISNA(G20)</formula>
    </cfRule>
  </conditionalFormatting>
  <conditionalFormatting sqref="G155:I157 G298:I298 G294:I294">
    <cfRule type="expression" dxfId="14" priority="11">
      <formula>ISNA(G155)</formula>
    </cfRule>
  </conditionalFormatting>
  <conditionalFormatting sqref="G312:I312">
    <cfRule type="expression" dxfId="13" priority="18">
      <formula>ISNA(G312)</formula>
    </cfRule>
  </conditionalFormatting>
  <conditionalFormatting sqref="G15:I19 G154:I154 G14:H14">
    <cfRule type="expression" dxfId="12" priority="12">
      <formula>ISNA(G14)</formula>
    </cfRule>
  </conditionalFormatting>
  <conditionalFormatting sqref="H44:I44 G50:I51 G60:I61 G69:I69 G94:I94 G109:I111 G309:I309">
    <cfRule type="expression" dxfId="11" priority="20">
      <formula>ISNA(G44)</formula>
    </cfRule>
  </conditionalFormatting>
  <conditionalFormatting sqref="G72:I74 G77:I78 G93:I93">
    <cfRule type="expression" dxfId="10" priority="14">
      <formula>ISNA(G72)</formula>
    </cfRule>
  </conditionalFormatting>
  <conditionalFormatting sqref="G96:I100">
    <cfRule type="expression" dxfId="9" priority="8">
      <formula>ISNA(G96)</formula>
    </cfRule>
  </conditionalFormatting>
  <conditionalFormatting sqref="G102:I104">
    <cfRule type="expression" dxfId="8" priority="13">
      <formula>ISNA(G102)</formula>
    </cfRule>
  </conditionalFormatting>
  <conditionalFormatting sqref="H190:I192">
    <cfRule type="expression" dxfId="7" priority="9">
      <formula>ISNA(H190)</formula>
    </cfRule>
  </conditionalFormatting>
  <conditionalFormatting sqref="I76 H310:H311 D324 G324:I324">
    <cfRule type="expression" dxfId="6" priority="10">
      <formula>ISNA(D76)</formula>
    </cfRule>
  </conditionalFormatting>
  <conditionalFormatting sqref="L24:M24 V24:W24 AF24:AH24 AQ24:AS24 BB24:BD24 BM24:BO24 BX24:BZ24 CI24:CK24 CT24:CV24 DE24:DG24 DP24:DR24 EA24:EC24 EL24:EN24 EW24:EY24 FH24:FJ24 FS24:FU24 GD24:GF24 GO24:GQ24 GZ24:HB24 HK24:HM24 HV24:HX24 IG24:II24 IR24:IT24 JC24:JE24 JN24:JP24 JY24:KA24 KJ24:KL24 KU24:KW24 LF24:LH24 LQ24:LS24 MB24:MD24 MM24:MO24 MX24:MZ24 NI24:NK24 NT24:NV24 OE24:OG24 OP24:OR24 PA24:PC24 PL24:PN24 PW24:PY24 QH24:QJ24 QS24:QU24 RD24:RF24 RO24:RQ24 RZ24:SB24 SK24:SM24 SV24:SX24 TG24:TI24 TR24:TT24 UC24:UE24 UN24:UP24 UY24:VA24 VJ24:VL24 VU24:VW24 WF24:WH24 WQ24:WS24 XB24:XD24 XM24:XO24 XX24:XZ24 YI24:YK24 YT24:YV24 ZE24:ZG24 ZP24:ZR24 AAA24:AAC24 AAL24:AAN24 AAW24:AAY24 ABH24:ABJ24 ABS24:ABU24 ACD24:ACF24 ACO24:ACQ24 ACZ24:ADB24 ADK24:ADM24 ADV24:ADX24 AEG24:AEI24 AER24:AET24 AFC24:AFE24 AFN24:AFP24 AFY24:AGA24 AGJ24:AGL24 AGU24:AGW24 AHF24:AHH24 AHQ24:AHS24 AIB24:AID24 AIM24:AIO24 AIX24:AIZ24 AJI24:AJK24 AJT24:AJV24 AKE24:AKG24 AKP24:AKR24 ALA24:ALC24 ALL24:ALN24 ALW24:ALY24 AMH24:AMJ24 AMS24:AMU24 AND24:ANF24 ANO24:ANQ24 ANZ24:AOB24 AOK24:AOM24 AOV24:AOX24 APG24:API24 APR24:APT24 AQC24:AQE24 AQN24:AQP24 AQY24:ARA24 ARJ24:ARL24 ARU24:ARW24 ASF24:ASH24 ASQ24:ASS24 ATB24:ATD24 ATM24:ATO24 ATX24:ATZ24 AUI24:AUK24 AUT24:AUV24 AVE24:AVG24 AVP24:AVR24 AWA24:AWC24 AWL24:AWN24 AWW24:AWY24 AXH24:AXJ24 AXS24:AXU24 AYD24:AYF24 AYO24:AYQ24 AYZ24:AZB24 AZK24:AZM24 AZV24:AZX24 BAG24:BAI24 BAR24:BAT24 BBC24:BBE24 BBN24:BBP24 BBY24:BCA24 BCJ24:BCL24 BCU24:BCW24 BDF24:BDH24 BDQ24:BDS24 BEB24:BED24 BEM24:BEO24 BEX24:BEZ24 BFI24:BFK24 BFT24:BFV24 BGE24:BGG24 BGP24:BGR24 BHA24:BHC24 BHL24:BHN24 BHW24:BHY24 BIH24:BIJ24 BIS24:BIU24 BJD24:BJF24 BJO24:BJQ24 BJZ24:BKB24 BKK24:BKM24 BKV24:BKX24 BLG24:BLI24 BLR24:BLT24 BMC24:BME24 BMN24:BMP24 BMY24:BNA24 BNJ24:BNL24 BNU24:BNW24 BOF24:BOH24 BOQ24:BOS24 BPB24:BPD24 BPM24:BPO24 BPX24:BPZ24 BQI24:BQK24 BQT24:BQV24 BRE24:BRG24 BRP24:BRR24 BSA24:BSC24 BSL24:BSN24 BSW24:BSY24 BTH24:BTJ24 BTS24:BTU24 BUD24:BUF24 BUO24:BUQ24 BUZ24:BVB24 BVK24:BVM24 BVV24:BVX24 BWG24:BWI24 BWR24:BWT24 BXC24:BXE24 BXN24:BXP24 BXY24:BYA24 BYJ24:BYL24 BYU24:BYW24 BZF24:BZH24 BZQ24:BZS24 CAB24:CAD24 CAM24:CAO24 CAX24:CAZ24 CBI24:CBK24 CBT24:CBV24 CCE24:CCG24 CCP24:CCR24 CDA24:CDC24 CDL24:CDN24 CDW24:CDY24 CEH24:CEJ24 CES24:CEU24 CFD24:CFF24 CFO24:CFQ24 CFZ24:CGB24 CGK24:CGM24 CGV24:CGX24 CHG24:CHI24 CHR24:CHT24 CIC24:CIE24 CIN24:CIP24 CIY24:CJA24 CJJ24:CJL24 CJU24:CJW24 CKF24:CKH24 CKQ24:CKS24 CLB24:CLD24 CLM24:CLO24 CLX24:CLZ24 CMI24:CMK24 CMT24:CMV24 CNE24:CNG24 CNP24:CNR24 COA24:COC24 COL24:CON24 COW24:COY24 CPH24:CPJ24 CPS24:CPU24 CQD24:CQF24 CQO24:CQQ24 CQZ24:CRB24 CRK24:CRM24 CRV24:CRX24 CSG24:CSI24 CSR24:CST24 CTC24:CTE24 CTN24:CTP24 CTY24:CUA24 CUJ24:CUL24 CUU24:CUW24 CVF24:CVH24 CVQ24:CVS24 CWB24:CWD24 CWM24:CWO24 CWX24:CWZ24 CXI24:CXK24 CXT24:CXV24 CYE24:CYG24 CYP24:CYR24 CZA24:CZC24 CZL24:CZN24 CZW24:CZY24 DAH24:DAJ24 DAS24:DAU24 DBD24:DBF24 DBO24:DBQ24 DBZ24:DCB24 DCK24:DCM24 DCV24:DCX24 DDG24:DDI24 DDR24:DDT24 DEC24:DEE24 DEN24:DEP24 DEY24:DFA24 DFJ24:DFL24 DFU24:DFW24 DGF24:DGH24 DGQ24:DGS24 DHB24:DHD24 DHM24:DHO24 DHX24:DHZ24 DII24:DIK24 DIT24:DIV24 DJE24:DJG24 DJP24:DJR24 DKA24:DKC24 DKL24:DKN24 DKW24:DKY24 DLH24:DLJ24 DLS24:DLU24 DMD24:DMF24 DMO24:DMQ24 DMZ24:DNB24 DNK24:DNM24 DNV24:DNX24 DOG24:DOI24 DOR24:DOT24 DPC24:DPE24 DPN24:DPP24 DPY24:DQA24 DQJ24:DQL24 DQU24:DQW24 DRF24:DRH24 DRQ24:DRS24 DSB24:DSD24 DSM24:DSO24 DSX24:DSZ24 DTI24:DTK24 DTT24:DTV24 DUE24:DUG24 DUP24:DUR24 DVA24:DVC24 DVL24:DVN24 DVW24:DVY24 DWH24:DWJ24 DWS24:DWU24 DXD24:DXF24 DXO24:DXQ24 DXZ24:DYB24 DYK24:DYM24 DYV24:DYX24 DZG24:DZI24 DZR24:DZT24 EAC24:EAE24 EAN24:EAP24 EAY24:EBA24 EBJ24:EBL24 EBU24:EBW24 ECF24:ECH24 ECQ24:ECS24 EDB24:EDD24 EDM24:EDO24 EDX24:EDZ24 EEI24:EEK24 EET24:EEV24 EFE24:EFG24 EFP24:EFR24 EGA24:EGC24 EGL24:EGN24 EGW24:EGY24 EHH24:EHJ24 EHS24:EHU24 EID24:EIF24 EIO24:EIQ24 EIZ24:EJB24 EJK24:EJM24 EJV24:EJX24 EKG24:EKI24 EKR24:EKT24 ELC24:ELE24 ELN24:ELP24 ELY24:EMA24 EMJ24:EML24 EMU24:EMW24 ENF24:ENH24 ENQ24:ENS24 EOB24:EOD24 EOM24:EOO24 EOX24:EOZ24 EPI24:EPK24 EPT24:EPV24 EQE24:EQG24 EQP24:EQR24 ERA24:ERC24 ERL24:ERN24 ERW24:ERY24 ESH24:ESJ24 ESS24:ESU24 ETD24:ETF24 ETO24:ETQ24 ETZ24:EUB24 EUK24:EUM24 EUV24:EUX24 EVG24:EVI24 EVR24:EVT24 EWC24:EWE24 EWN24:EWP24 EWY24:EXA24 EXJ24:EXL24 EXU24:EXW24 EYF24:EYH24 EYQ24:EYS24 EZB24:EZD24 EZM24:EZO24 EZX24:EZZ24 FAI24:FAK24 FAT24:FAV24 FBE24:FBG24 FBP24:FBR24 FCA24:FCC24 FCL24:FCN24 FCW24:FCY24 FDH24:FDJ24 FDS24:FDU24 FED24:FEF24 FEO24:FEQ24 FEZ24:FFB24 FFK24:FFM24 FFV24:FFX24 FGG24:FGI24 FGR24:FGT24 FHC24:FHE24 FHN24:FHP24 FHY24:FIA24 FIJ24:FIL24 FIU24:FIW24 FJF24:FJH24 FJQ24:FJS24 FKB24:FKD24 FKM24:FKO24 FKX24:FKZ24 FLI24:FLK24 FLT24:FLV24 FME24:FMG24 FMP24:FMR24 FNA24:FNC24 FNL24:FNN24 FNW24:FNY24 FOH24:FOJ24 FOS24:FOU24 FPD24:FPF24 FPO24:FPQ24 FPZ24:FQB24 FQK24:FQM24 FQV24:FQX24 FRG24:FRI24 FRR24:FRT24 FSC24:FSE24 FSN24:FSP24 FSY24:FTA24 FTJ24:FTL24 FTU24:FTW24 FUF24:FUH24 FUQ24:FUS24 FVB24:FVD24 FVM24:FVO24 FVX24:FVZ24 FWI24:FWK24 FWT24:FWV24 FXE24:FXG24 FXP24:FXR24 FYA24:FYC24 FYL24:FYN24 FYW24:FYY24 FZH24:FZJ24 FZS24:FZU24 GAD24:GAF24 GAO24:GAQ24 GAZ24:GBB24 GBK24:GBM24 GBV24:GBX24 GCG24:GCI24 GCR24:GCT24 GDC24:GDE24 GDN24:GDP24 GDY24:GEA24 GEJ24:GEL24 GEU24:GEW24 GFF24:GFH24 GFQ24:GFS24 GGB24:GGD24 GGM24:GGO24 GGX24:GGZ24 GHI24:GHK24 GHT24:GHV24 GIE24:GIG24 GIP24:GIR24 GJA24:GJC24 GJL24:GJN24 GJW24:GJY24 GKH24:GKJ24 GKS24:GKU24 GLD24:GLF24 GLO24:GLQ24 GLZ24:GMB24 GMK24:GMM24 GMV24:GMX24 GNG24:GNI24 GNR24:GNT24 GOC24:GOE24 GON24:GOP24 GOY24:GPA24 GPJ24:GPL24 GPU24:GPW24 GQF24:GQH24 GQQ24:GQS24 GRB24:GRD24 GRM24:GRO24 GRX24:GRZ24 GSI24:GSK24 GST24:GSV24 GTE24:GTG24 GTP24:GTR24 GUA24:GUC24 GUL24:GUN24 GUW24:GUY24 GVH24:GVJ24 GVS24:GVU24 GWD24:GWF24 GWO24:GWQ24 GWZ24:GXB24 GXK24:GXM24 GXV24:GXX24 GYG24:GYI24 GYR24:GYT24 GZC24:GZE24 GZN24:GZP24 GZY24:HAA24 HAJ24:HAL24 HAU24:HAW24 HBF24:HBH24 HBQ24:HBS24 HCB24:HCD24 HCM24:HCO24 HCX24:HCZ24 HDI24:HDK24 HDT24:HDV24 HEE24:HEG24 HEP24:HER24 HFA24:HFC24 HFL24:HFN24 HFW24:HFY24 HGH24:HGJ24 HGS24:HGU24 HHD24:HHF24 HHO24:HHQ24 HHZ24:HIB24 HIK24:HIM24 HIV24:HIX24 HJG24:HJI24 HJR24:HJT24 HKC24:HKE24 HKN24:HKP24 HKY24:HLA24 HLJ24:HLL24 HLU24:HLW24 HMF24:HMH24 HMQ24:HMS24 HNB24:HND24 HNM24:HNO24 HNX24:HNZ24 HOI24:HOK24 HOT24:HOV24 HPE24:HPG24 HPP24:HPR24 HQA24:HQC24 HQL24:HQN24 HQW24:HQY24 HRH24:HRJ24 HRS24:HRU24 HSD24:HSF24 HSO24:HSQ24 HSZ24:HTB24 HTK24:HTM24 HTV24:HTX24 HUG24:HUI24 HUR24:HUT24 HVC24:HVE24 HVN24:HVP24 HVY24:HWA24 HWJ24:HWL24 HWU24:HWW24 HXF24:HXH24 HXQ24:HXS24 HYB24:HYD24 HYM24:HYO24 HYX24:HYZ24 HZI24:HZK24 HZT24:HZV24 IAE24:IAG24 IAP24:IAR24 IBA24:IBC24 IBL24:IBN24 IBW24:IBY24 ICH24:ICJ24 ICS24:ICU24 IDD24:IDF24 IDO24:IDQ24 IDZ24:IEB24 IEK24:IEM24 IEV24:IEX24 IFG24:IFI24 IFR24:IFT24 IGC24:IGE24 IGN24:IGP24 IGY24:IHA24 IHJ24:IHL24 IHU24:IHW24 IIF24:IIH24 IIQ24:IIS24 IJB24:IJD24 IJM24:IJO24 IJX24:IJZ24 IKI24:IKK24 IKT24:IKV24 ILE24:ILG24 ILP24:ILR24 IMA24:IMC24 IML24:IMN24 IMW24:IMY24 INH24:INJ24 INS24:INU24 IOD24:IOF24 IOO24:IOQ24 IOZ24:IPB24 IPK24:IPM24 IPV24:IPX24 IQG24:IQI24 IQR24:IQT24 IRC24:IRE24 IRN24:IRP24 IRY24:ISA24 ISJ24:ISL24 ISU24:ISW24 ITF24:ITH24 ITQ24:ITS24 IUB24:IUD24 IUM24:IUO24 IUX24:IUZ24 IVI24:IVK24 IVT24:IVV24 IWE24:IWG24 IWP24:IWR24 IXA24:IXC24 IXL24:IXN24 IXW24:IXY24 IYH24:IYJ24 IYS24:IYU24 IZD24:IZF24 IZO24:IZQ24 IZZ24:JAB24 JAK24:JAM24 JAV24:JAX24 JBG24:JBI24 JBR24:JBT24 JCC24:JCE24 JCN24:JCP24 JCY24:JDA24 JDJ24:JDL24 JDU24:JDW24 JEF24:JEH24 JEQ24:JES24 JFB24:JFD24 JFM24:JFO24 JFX24:JFZ24 JGI24:JGK24 JGT24:JGV24 JHE24:JHG24 JHP24:JHR24 JIA24:JIC24 JIL24:JIN24 JIW24:JIY24 JJH24:JJJ24 JJS24:JJU24 JKD24:JKF24 JKO24:JKQ24 JKZ24:JLB24 JLK24:JLM24 JLV24:JLX24 JMG24:JMI24 JMR24:JMT24 JNC24:JNE24 JNN24:JNP24 JNY24:JOA24 JOJ24:JOL24 JOU24:JOW24 JPF24:JPH24 JPQ24:JPS24 JQB24:JQD24 JQM24:JQO24 JQX24:JQZ24 JRI24:JRK24 JRT24:JRV24 JSE24:JSG24 JSP24:JSR24 JTA24:JTC24 JTL24:JTN24 JTW24:JTY24 JUH24:JUJ24 JUS24:JUU24 JVD24:JVF24 JVO24:JVQ24 JVZ24:JWB24 JWK24:JWM24 JWV24:JWX24 JXG24:JXI24 JXR24:JXT24 JYC24:JYE24 JYN24:JYP24 JYY24:JZA24 JZJ24:JZL24 JZU24:JZW24 KAF24:KAH24 KAQ24:KAS24 KBB24:KBD24 KBM24:KBO24 KBX24:KBZ24 KCI24:KCK24 KCT24:KCV24 KDE24:KDG24 KDP24:KDR24 KEA24:KEC24 KEL24:KEN24 KEW24:KEY24 KFH24:KFJ24 KFS24:KFU24 KGD24:KGF24 KGO24:KGQ24 KGZ24:KHB24 KHK24:KHM24 KHV24:KHX24 KIG24:KII24 KIR24:KIT24 KJC24:KJE24 KJN24:KJP24 KJY24:KKA24 KKJ24:KKL24 KKU24:KKW24 KLF24:KLH24 KLQ24:KLS24 KMB24:KMD24 KMM24:KMO24 KMX24:KMZ24 KNI24:KNK24 KNT24:KNV24 KOE24:KOG24 KOP24:KOR24 KPA24:KPC24 KPL24:KPN24 KPW24:KPY24 KQH24:KQJ24 KQS24:KQU24 KRD24:KRF24 KRO24:KRQ24 KRZ24:KSB24 KSK24:KSM24 KSV24:KSX24 KTG24:KTI24 KTR24:KTT24 KUC24:KUE24 KUN24:KUP24 KUY24:KVA24 KVJ24:KVL24 KVU24:KVW24 KWF24:KWH24 KWQ24:KWS24 KXB24:KXD24 KXM24:KXO24 KXX24:KXZ24 KYI24:KYK24 KYT24:KYV24 KZE24:KZG24 KZP24:KZR24 LAA24:LAC24 LAL24:LAN24 LAW24:LAY24 LBH24:LBJ24 LBS24:LBU24 LCD24:LCF24 LCO24:LCQ24 LCZ24:LDB24 LDK24:LDM24 LDV24:LDX24 LEG24:LEI24 LER24:LET24 LFC24:LFE24 LFN24:LFP24 LFY24:LGA24 LGJ24:LGL24 LGU24:LGW24 LHF24:LHH24 LHQ24:LHS24 LIB24:LID24 LIM24:LIO24 LIX24:LIZ24 LJI24:LJK24 LJT24:LJV24 LKE24:LKG24 LKP24:LKR24 LLA24:LLC24 LLL24:LLN24 LLW24:LLY24 LMH24:LMJ24 LMS24:LMU24 LND24:LNF24 LNO24:LNQ24 LNZ24:LOB24 LOK24:LOM24 LOV24:LOX24 LPG24:LPI24 LPR24:LPT24 LQC24:LQE24 LQN24:LQP24 LQY24:LRA24 LRJ24:LRL24 LRU24:LRW24 LSF24:LSH24 LSQ24:LSS24 LTB24:LTD24 LTM24:LTO24 LTX24:LTZ24 LUI24:LUK24 LUT24:LUV24 LVE24:LVG24 LVP24:LVR24 LWA24:LWC24 LWL24:LWN24 LWW24:LWY24 LXH24:LXJ24 LXS24:LXU24 LYD24:LYF24 LYO24:LYQ24 LYZ24:LZB24 LZK24:LZM24 LZV24:LZX24 MAG24:MAI24 MAR24:MAT24 MBC24:MBE24 MBN24:MBP24 MBY24:MCA24 MCJ24:MCL24 MCU24:MCW24 MDF24:MDH24 MDQ24:MDS24 MEB24:MED24 MEM24:MEO24 MEX24:MEZ24 MFI24:MFK24 MFT24:MFV24 MGE24:MGG24 MGP24:MGR24 MHA24:MHC24 MHL24:MHN24 MHW24:MHY24 MIH24:MIJ24 MIS24:MIU24 MJD24:MJF24 MJO24:MJQ24 MJZ24:MKB24 MKK24:MKM24 MKV24:MKX24 MLG24:MLI24 MLR24:MLT24 MMC24:MME24 MMN24:MMP24 MMY24:MNA24 MNJ24:MNL24 MNU24:MNW24 MOF24:MOH24 MOQ24:MOS24 MPB24:MPD24 MPM24:MPO24 MPX24:MPZ24 MQI24:MQK24 MQT24:MQV24 MRE24:MRG24 MRP24:MRR24 MSA24:MSC24 MSL24:MSN24 MSW24:MSY24 MTH24:MTJ24 MTS24:MTU24 MUD24:MUF24 MUO24:MUQ24 MUZ24:MVB24 MVK24:MVM24 MVV24:MVX24 MWG24:MWI24 MWR24:MWT24 MXC24:MXE24 MXN24:MXP24 MXY24:MYA24 MYJ24:MYL24 MYU24:MYW24 MZF24:MZH24 MZQ24:MZS24 NAB24:NAD24 NAM24:NAO24 NAX24:NAZ24 NBI24:NBK24 NBT24:NBV24 NCE24:NCG24 NCP24:NCR24 NDA24:NDC24 NDL24:NDN24 NDW24:NDY24 NEH24:NEJ24 NES24:NEU24 NFD24:NFF24 NFO24:NFQ24 NFZ24:NGB24 NGK24:NGM24 NGV24:NGX24 NHG24:NHI24 NHR24:NHT24 NIC24:NIE24 NIN24:NIP24 NIY24:NJA24 NJJ24:NJL24 NJU24:NJW24 NKF24:NKH24 NKQ24:NKS24 NLB24:NLD24 NLM24:NLO24 NLX24:NLZ24 NMI24:NMK24 NMT24:NMV24 NNE24:NNG24 NNP24:NNR24 NOA24:NOC24 NOL24:NON24 NOW24:NOY24 NPH24:NPJ24 NPS24:NPU24 NQD24:NQF24 NQO24:NQQ24 NQZ24:NRB24 NRK24:NRM24 NRV24:NRX24 NSG24:NSI24 NSR24:NST24 NTC24:NTE24 NTN24:NTP24 NTY24:NUA24 NUJ24:NUL24 NUU24:NUW24 NVF24:NVH24 NVQ24:NVS24 NWB24:NWD24 NWM24:NWO24 NWX24:NWZ24 NXI24:NXK24 NXT24:NXV24 NYE24:NYG24 NYP24:NYR24 NZA24:NZC24 NZL24:NZN24 NZW24:NZY24 OAH24:OAJ24 OAS24:OAU24 OBD24:OBF24 OBO24:OBQ24 OBZ24:OCB24 OCK24:OCM24 OCV24:OCX24 ODG24:ODI24 ODR24:ODT24 OEC24:OEE24 OEN24:OEP24 OEY24:OFA24 OFJ24:OFL24 OFU24:OFW24 OGF24:OGH24 OGQ24:OGS24 OHB24:OHD24 OHM24:OHO24 OHX24:OHZ24 OII24:OIK24 OIT24:OIV24 OJE24:OJG24 OJP24:OJR24 OKA24:OKC24 OKL24:OKN24 OKW24:OKY24 OLH24:OLJ24 OLS24:OLU24 OMD24:OMF24 OMO24:OMQ24 OMZ24:ONB24 ONK24:ONM24 ONV24:ONX24 OOG24:OOI24 OOR24:OOT24 OPC24:OPE24 OPN24:OPP24 OPY24:OQA24 OQJ24:OQL24 OQU24:OQW24 ORF24:ORH24 ORQ24:ORS24 OSB24:OSD24 OSM24:OSO24 OSX24:OSZ24 OTI24:OTK24 OTT24:OTV24 OUE24:OUG24 OUP24:OUR24 OVA24:OVC24 OVL24:OVN24 OVW24:OVY24 OWH24:OWJ24 OWS24:OWU24 OXD24:OXF24 OXO24:OXQ24 OXZ24:OYB24 OYK24:OYM24 OYV24:OYX24 OZG24:OZI24 OZR24:OZT24 PAC24:PAE24 PAN24:PAP24 PAY24:PBA24 PBJ24:PBL24 PBU24:PBW24 PCF24:PCH24 PCQ24:PCS24 PDB24:PDD24 PDM24:PDO24 PDX24:PDZ24 PEI24:PEK24 PET24:PEV24 PFE24:PFG24 PFP24:PFR24 PGA24:PGC24 PGL24:PGN24 PGW24:PGY24 PHH24:PHJ24 PHS24:PHU24 PID24:PIF24 PIO24:PIQ24 PIZ24:PJB24 PJK24:PJM24 PJV24:PJX24 PKG24:PKI24 PKR24:PKT24 PLC24:PLE24 PLN24:PLP24 PLY24:PMA24 PMJ24:PML24 PMU24:PMW24 PNF24:PNH24 PNQ24:PNS24 POB24:POD24 POM24:POO24 POX24:POZ24 PPI24:PPK24 PPT24:PPV24 PQE24:PQG24 PQP24:PQR24 PRA24:PRC24 PRL24:PRN24 PRW24:PRY24 PSH24:PSJ24 PSS24:PSU24 PTD24:PTF24 PTO24:PTQ24 PTZ24:PUB24 PUK24:PUM24 PUV24:PUX24 PVG24:PVI24 PVR24:PVT24 PWC24:PWE24 PWN24:PWP24 PWY24:PXA24 PXJ24:PXL24 PXU24:PXW24 PYF24:PYH24 PYQ24:PYS24 PZB24:PZD24 PZM24:PZO24 PZX24:PZZ24 QAI24:QAK24 QAT24:QAV24 QBE24:QBG24 QBP24:QBR24 QCA24:QCC24 QCL24:QCN24 QCW24:QCY24 QDH24:QDJ24 QDS24:QDU24 QED24:QEF24 QEO24:QEQ24 QEZ24:QFB24 QFK24:QFM24 QFV24:QFX24 QGG24:QGI24 QGR24:QGT24 QHC24:QHE24 QHN24:QHP24 QHY24:QIA24 QIJ24:QIL24 QIU24:QIW24 QJF24:QJH24 QJQ24:QJS24 QKB24:QKD24 QKM24:QKO24 QKX24:QKZ24 QLI24:QLK24 QLT24:QLV24 QME24:QMG24 QMP24:QMR24 QNA24:QNC24 QNL24:QNN24 QNW24:QNY24 QOH24:QOJ24 QOS24:QOU24 QPD24:QPF24 QPO24:QPQ24 QPZ24:QQB24 QQK24:QQM24 QQV24:QQX24 QRG24:QRI24 QRR24:QRT24 QSC24:QSE24 QSN24:QSP24 QSY24:QTA24 QTJ24:QTL24 QTU24:QTW24 QUF24:QUH24 QUQ24:QUS24 QVB24:QVD24 QVM24:QVO24 QVX24:QVZ24 QWI24:QWK24 QWT24:QWV24 QXE24:QXG24 QXP24:QXR24 QYA24:QYC24 QYL24:QYN24 QYW24:QYY24 QZH24:QZJ24 QZS24:QZU24 RAD24:RAF24 RAO24:RAQ24 RAZ24:RBB24 RBK24:RBM24 RBV24:RBX24 RCG24:RCI24 RCR24:RCT24 RDC24:RDE24 RDN24:RDP24 RDY24:REA24 REJ24:REL24 REU24:REW24 RFF24:RFH24 RFQ24:RFS24 RGB24:RGD24 RGM24:RGO24 RGX24:RGZ24 RHI24:RHK24 RHT24:RHV24 RIE24:RIG24 RIP24:RIR24 RJA24:RJC24 RJL24:RJN24 RJW24:RJY24 RKH24:RKJ24 RKS24:RKU24 RLD24:RLF24 RLO24:RLQ24 RLZ24:RMB24 RMK24:RMM24 RMV24:RMX24 RNG24:RNI24 RNR24:RNT24 ROC24:ROE24 RON24:ROP24 ROY24:RPA24 RPJ24:RPL24 RPU24:RPW24 RQF24:RQH24 RQQ24:RQS24 RRB24:RRD24 RRM24:RRO24 RRX24:RRZ24 RSI24:RSK24 RST24:RSV24 RTE24:RTG24 RTP24:RTR24 RUA24:RUC24 RUL24:RUN24 RUW24:RUY24 RVH24:RVJ24 RVS24:RVU24 RWD24:RWF24 RWO24:RWQ24 RWZ24:RXB24 RXK24:RXM24 RXV24:RXX24 RYG24:RYI24 RYR24:RYT24 RZC24:RZE24 RZN24:RZP24 RZY24:SAA24 SAJ24:SAL24 SAU24:SAW24 SBF24:SBH24 SBQ24:SBS24 SCB24:SCD24 SCM24:SCO24 SCX24:SCZ24 SDI24:SDK24 SDT24:SDV24 SEE24:SEG24 SEP24:SER24 SFA24:SFC24 SFL24:SFN24 SFW24:SFY24 SGH24:SGJ24 SGS24:SGU24 SHD24:SHF24 SHO24:SHQ24 SHZ24:SIB24 SIK24:SIM24 SIV24:SIX24 SJG24:SJI24 SJR24:SJT24 SKC24:SKE24 SKN24:SKP24 SKY24:SLA24 SLJ24:SLL24 SLU24:SLW24 SMF24:SMH24 SMQ24:SMS24 SNB24:SND24 SNM24:SNO24 SNX24:SNZ24 SOI24:SOK24 SOT24:SOV24 SPE24:SPG24 SPP24:SPR24 SQA24:SQC24 SQL24:SQN24 SQW24:SQY24 SRH24:SRJ24 SRS24:SRU24 SSD24:SSF24 SSO24:SSQ24 SSZ24:STB24 STK24:STM24 STV24:STX24 SUG24:SUI24 SUR24:SUT24 SVC24:SVE24 SVN24:SVP24 SVY24:SWA24 SWJ24:SWL24 SWU24:SWW24 SXF24:SXH24 SXQ24:SXS24 SYB24:SYD24 SYM24:SYO24 SYX24:SYZ24 SZI24:SZK24 SZT24:SZV24 TAE24:TAG24 TAP24:TAR24 TBA24:TBC24 TBL24:TBN24 TBW24:TBY24 TCH24:TCJ24 TCS24:TCU24 TDD24:TDF24 TDO24:TDQ24 TDZ24:TEB24 TEK24:TEM24 TEV24:TEX24 TFG24:TFI24 TFR24:TFT24 TGC24:TGE24 TGN24:TGP24 TGY24:THA24 THJ24:THL24 THU24:THW24 TIF24:TIH24 TIQ24:TIS24 TJB24:TJD24 TJM24:TJO24 TJX24:TJZ24 TKI24:TKK24 TKT24:TKV24 TLE24:TLG24 TLP24:TLR24 TMA24:TMC24 TML24:TMN24 TMW24:TMY24 TNH24:TNJ24 TNS24:TNU24 TOD24:TOF24 TOO24:TOQ24 TOZ24:TPB24 TPK24:TPM24 TPV24:TPX24 TQG24:TQI24 TQR24:TQT24 TRC24:TRE24 TRN24:TRP24 TRY24:TSA24 TSJ24:TSL24 TSU24:TSW24 TTF24:TTH24 TTQ24:TTS24 TUB24:TUD24 TUM24:TUO24 TUX24:TUZ24 TVI24:TVK24 TVT24:TVV24 TWE24:TWG24 TWP24:TWR24 TXA24:TXC24 TXL24:TXN24 TXW24:TXY24 TYH24:TYJ24 TYS24:TYU24 TZD24:TZF24 TZO24:TZQ24 TZZ24:UAB24 UAK24:UAM24 UAV24:UAX24 UBG24:UBI24 UBR24:UBT24 UCC24:UCE24 UCN24:UCP24 UCY24:UDA24 UDJ24:UDL24 UDU24:UDW24 UEF24:UEH24 UEQ24:UES24 UFB24:UFD24 UFM24:UFO24 UFX24:UFZ24 UGI24:UGK24 UGT24:UGV24 UHE24:UHG24 UHP24:UHR24 UIA24:UIC24 UIL24:UIN24 UIW24:UIY24 UJH24:UJJ24 UJS24:UJU24 UKD24:UKF24 UKO24:UKQ24 UKZ24:ULB24 ULK24:ULM24 ULV24:ULX24 UMG24:UMI24 UMR24:UMT24 UNC24:UNE24 UNN24:UNP24 UNY24:UOA24 UOJ24:UOL24 UOU24:UOW24 UPF24:UPH24 UPQ24:UPS24 UQB24:UQD24 UQM24:UQO24 UQX24:UQZ24 URI24:URK24 URT24:URV24 USE24:USG24 USP24:USR24 UTA24:UTC24 UTL24:UTN24 UTW24:UTY24 UUH24:UUJ24 UUS24:UUU24 UVD24:UVF24 UVO24:UVQ24 UVZ24:UWB24 UWK24:UWM24 UWV24:UWX24 UXG24:UXI24 UXR24:UXT24 UYC24:UYE24 UYN24:UYP24 UYY24:UZA24 UZJ24:UZL24 UZU24:UZW24 VAF24:VAH24 VAQ24:VAS24 VBB24:VBD24 VBM24:VBO24 VBX24:VBZ24 VCI24:VCK24 VCT24:VCV24 VDE24:VDG24 VDP24:VDR24 VEA24:VEC24 VEL24:VEN24 VEW24:VEY24 VFH24:VFJ24 VFS24:VFU24 VGD24:VGF24 VGO24:VGQ24 VGZ24:VHB24 VHK24:VHM24 VHV24:VHX24 VIG24:VII24 VIR24:VIT24 VJC24:VJE24 VJN24:VJP24 VJY24:VKA24 VKJ24:VKL24 VKU24:VKW24 VLF24:VLH24 VLQ24:VLS24 VMB24:VMD24 VMM24:VMO24 VMX24:VMZ24 VNI24:VNK24 VNT24:VNV24 VOE24:VOG24 VOP24:VOR24 VPA24:VPC24 VPL24:VPN24 VPW24:VPY24 VQH24:VQJ24 VQS24:VQU24 VRD24:VRF24 VRO24:VRQ24 VRZ24:VSB24 VSK24:VSM24 VSV24:VSX24 VTG24:VTI24 VTR24:VTT24 VUC24:VUE24 VUN24:VUP24 VUY24:VVA24 VVJ24:VVL24 VVU24:VVW24 VWF24:VWH24 VWQ24:VWS24 VXB24:VXD24 VXM24:VXO24 VXX24:VXZ24 VYI24:VYK24 VYT24:VYV24 VZE24:VZG24 VZP24:VZR24 WAA24:WAC24 WAL24:WAN24 WAW24:WAY24 WBH24:WBJ24 WBS24:WBU24 WCD24:WCF24 WCO24:WCQ24 WCZ24:WDB24 WDK24:WDM24 WDV24:WDX24 WEG24:WEI24 WER24:WET24 WFC24:WFE24 WFN24:WFP24 WFY24:WGA24 WGJ24:WGL24 WGU24:WGW24 WHF24:WHH24 WHQ24:WHS24 WIB24:WID24 WIM24:WIO24 WIX24:WIZ24 WJI24:WJK24 WJT24:WJV24 WKE24:WKG24 WKP24:WKR24 WLA24:WLC24 WLL24:WLN24 WLW24:WLY24 WMH24:WMJ24 WMS24:WMU24 WND24:WNF24 WNO24:WNQ24 WNZ24:WOB24 WOK24:WOM24 WOV24:WOX24 WPG24:WPI24 WPR24:WPT24 WQC24:WQE24 WQN24:WQP24 WQY24:WRA24 WRJ24:WRL24 WRU24:WRW24 WSF24:WSH24 WSQ24:WSS24 WTB24:WTD24 WTM24:WTO24 WTX24:WTZ24 WUI24:WUK24 WUT24:WUV24 WVE24:WVG24 WVP24:WVR24 WWA24:WWC24 WWL24:WWN24 WWW24:WWY24 WXH24:WXJ24 WXS24:WXU24 WYD24:WYF24 WYO24:WYQ24 WYZ24:WZB24 WZK24:WZM24 WZV24:WZX24 XAG24:XAI24 XAR24:XAT24 XBC24:XBE24 XBN24:XBP24 XBY24:XCA24 XCJ24:XCL24 XCU24:XCW24 XDF24:XDH24 XDQ24:XDS24 XEB24:XED24 XEM24:XEO24 XEX24:XEZ24 A24:C24">
    <cfRule type="expression" dxfId="5" priority="7">
      <formula>ISNA(A24)</formula>
    </cfRule>
  </conditionalFormatting>
  <conditionalFormatting sqref="L37:M37">
    <cfRule type="expression" dxfId="4" priority="6">
      <formula>ISNA(L37)</formula>
    </cfRule>
  </conditionalFormatting>
  <conditionalFormatting sqref="L42:M42">
    <cfRule type="expression" dxfId="3" priority="5">
      <formula>ISNA(L42)</formula>
    </cfRule>
  </conditionalFormatting>
  <conditionalFormatting sqref="L44:M44">
    <cfRule type="expression" dxfId="2" priority="4">
      <formula>ISNA(L44)</formula>
    </cfRule>
  </conditionalFormatting>
  <conditionalFormatting sqref="H21">
    <cfRule type="expression" dxfId="1" priority="2">
      <formula>ISNA(H21)</formula>
    </cfRule>
  </conditionalFormatting>
  <conditionalFormatting sqref="H22">
    <cfRule type="expression" dxfId="0" priority="1">
      <formula>ISNA(H22)</formula>
    </cfRule>
  </conditionalFormatting>
  <printOptions horizontalCentered="1"/>
  <pageMargins left="0.25" right="0.25" top="0.75" bottom="0.75" header="0.3" footer="0.3"/>
  <pageSetup paperSize="5" scale="60" fitToHeight="0" orientation="landscape" r:id="rId1"/>
  <rowBreaks count="5" manualBreakCount="5">
    <brk id="64" min="1" max="16" man="1"/>
    <brk id="136" min="1" max="16" man="1"/>
    <brk id="208" min="1" max="16" man="1"/>
    <brk id="280" min="1" max="16" man="1"/>
    <brk id="352"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NOMINA FIJA</vt:lpstr>
      <vt:lpstr>'NOMINA FIJA'!Área_de_impresión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Carmen Heredia</cp:lastModifiedBy>
  <cp:lastPrinted>2025-12-04T16:01:01Z</cp:lastPrinted>
  <dcterms:created xsi:type="dcterms:W3CDTF">2025-02-19T16:55:38Z</dcterms:created>
  <dcterms:modified xsi:type="dcterms:W3CDTF">2025-12-04T16:08:08Z</dcterms:modified>
</cp:coreProperties>
</file>