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01\Desktop\OAI -2025\10 OCTUBRE\NOMINA\NOMINA LIST  -EDITAD\"/>
    </mc:Choice>
  </mc:AlternateContent>
  <bookViews>
    <workbookView xWindow="0" yWindow="0" windowWidth="20490" windowHeight="7350"/>
  </bookViews>
  <sheets>
    <sheet name="PENSION" sheetId="2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  <c r="K17" i="2"/>
  <c r="J17" i="2"/>
  <c r="I17" i="2"/>
  <c r="H17" i="2"/>
  <c r="N17" i="2" l="1"/>
  <c r="O17" i="2" s="1"/>
  <c r="L16" i="2"/>
  <c r="K16" i="2"/>
  <c r="J16" i="2"/>
  <c r="I16" i="2"/>
  <c r="H16" i="2"/>
  <c r="N16" i="2" l="1"/>
  <c r="O16" i="2" s="1"/>
  <c r="N15" i="2"/>
  <c r="O15" i="2" s="1"/>
</calcChain>
</file>

<file path=xl/sharedStrings.xml><?xml version="1.0" encoding="utf-8"?>
<sst xmlns="http://schemas.openxmlformats.org/spreadsheetml/2006/main" count="35" uniqueCount="31">
  <si>
    <t>FIJO</t>
  </si>
  <si>
    <t>ARCHIVISTA</t>
  </si>
  <si>
    <t>DIV. INST.MET. EST. CONVENCIONALES</t>
  </si>
  <si>
    <t>CARLIXTA  PAULINO GARCIA</t>
  </si>
  <si>
    <t>FIJA</t>
  </si>
  <si>
    <t>DIGITADORA</t>
  </si>
  <si>
    <t>DEPARTAMENTO DE CLIMATOLOGIA</t>
  </si>
  <si>
    <t>AGUSTINA MOJICA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</si>
  <si>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</si>
  <si>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</si>
  <si>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</si>
  <si>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</si>
  <si>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</si>
  <si>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</si>
  <si>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</si>
  <si>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</si>
  <si>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</si>
  <si>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</si>
  <si>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</si>
  <si>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</si>
  <si>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</si>
  <si>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</si>
  <si>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</si>
  <si>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</si>
  <si>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JULIANA GOMEZ POLANCO</t>
  </si>
  <si>
    <t>EST. CLIMATOLOGICA - GASPAR HERNANDEZ</t>
  </si>
  <si>
    <t>OBS. CLIM. GASPAR HERNANDEZ</t>
  </si>
  <si>
    <t>MIGUEL ELIAS CRISTO REYES</t>
  </si>
  <si>
    <t xml:space="preserve">DIV. TELECOMUNICACIONES </t>
  </si>
  <si>
    <t>ENC. DIV. TELECOMUNICACIONES</t>
  </si>
  <si>
    <t>PERSONAL EN PROCESO DE JUBILACIÓN Y PENSIÓN 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</si>
</sst>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3" fillId="0" borderId="1" xfId="1" applyNumberFormat="1" applyFont="1" applyFill="1" applyBorder="1" applyAlignment="1">
      <alignment horizontal="right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 wrapText="1"/>
    </xf>
    <xf numFmtId="4" fontId="4" fillId="2" borderId="1" xfId="1" applyNumberFormat="1" applyFont="1" applyFill="1" applyBorder="1" applyAlignment="1">
      <alignment horizontal="center" vertical="center"/>
    </xf>
    <xf numFmtId="0" fontId="2" fillId="0" borderId="0" xfId="3" applyFont="1" applyFill="1"/>
    <xf numFmtId="49" fontId="2" fillId="0" borderId="1" xfId="3" applyNumberFormat="1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horizontal="left"/>
    </xf>
    <xf numFmtId="4" fontId="2" fillId="0" borderId="1" xfId="4" applyNumberFormat="1" applyFont="1" applyFill="1" applyBorder="1" applyAlignment="1">
      <alignment horizontal="right"/>
    </xf>
    <xf numFmtId="4" fontId="2" fillId="0" borderId="1" xfId="4" applyNumberFormat="1" applyFont="1" applyFill="1" applyBorder="1" applyAlignment="1"/>
    <xf numFmtId="49" fontId="2" fillId="0" borderId="1" xfId="3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</cellXfs>
  <cellStyles count="5">
    <cellStyle name="Millares 2 3" xfId="4"/>
    <cellStyle name="Millares 4" xfId="2"/>
    <cellStyle name="Normal" xfId="0" builtinId="0"/>
    <cellStyle name="Normal 2 2" xfId="3"/>
    <cellStyle name="Normal 3" xfId="1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944656</xdr:colOff>
      <xdr:row>0</xdr:row>
      <xdr:rowOff>173542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222" y="173542"/>
          <a:ext cx="3237510" cy="1234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01/Desktop/nomina%20para%20starling/Copia%20de%20Copia%20de%20NOMINA%20FIJA%20SEPT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01/Desktop/OAI%20-2025/10%20OCTUBRE/NOMINA/NOMINA-%20CON%20ERRORES%20-NO%20USAR/Copia%20de%20Copia%20de%20NOMINA%20FIJA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80">
          <cell r="I380">
            <v>19352.5</v>
          </cell>
          <cell r="J380">
            <v>10</v>
          </cell>
        </row>
        <row r="381">
          <cell r="I381">
            <v>0</v>
          </cell>
          <cell r="J381">
            <v>0</v>
          </cell>
        </row>
        <row r="387">
          <cell r="F387">
            <v>3.04E-2</v>
          </cell>
        </row>
        <row r="388">
          <cell r="F38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76">
          <cell r="I376">
            <v>19352.5</v>
          </cell>
          <cell r="J376">
            <v>20</v>
          </cell>
        </row>
        <row r="377">
          <cell r="I377">
            <v>19352.5</v>
          </cell>
          <cell r="J377">
            <v>10</v>
          </cell>
        </row>
        <row r="383">
          <cell r="F383">
            <v>2.87E-2</v>
          </cell>
        </row>
        <row r="384">
          <cell r="F384">
            <v>3.04E-2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topLeftCell="A10" zoomScale="98" zoomScaleNormal="98" workbookViewId="0">
      <selection activeCell="C24" sqref="C24"/>
    </sheetView>
  </sheetViews>
  <sheetFormatPr baseColWidth="10" defaultColWidth="8" defaultRowHeight="12.75" x14ac:dyDescent="0.25"/>
  <cols>
    <col min="1" max="1" width="35.140625" style="1" customWidth="1"/>
    <col min="2" max="2" width="30" style="1" customWidth="1"/>
    <col min="3" max="3" width="29.42578125" style="1" customWidth="1"/>
    <col min="4" max="4" width="11.42578125" style="1" customWidth="1"/>
    <col min="5" max="5" width="10" style="1" bestFit="1" customWidth="1"/>
    <col min="6" max="6" width="8.85546875" style="2" customWidth="1"/>
    <col min="7" max="7" width="7.5703125" style="2" customWidth="1"/>
    <col min="8" max="8" width="8.7109375" style="2" customWidth="1"/>
    <col min="9" max="9" width="9.140625" style="2" customWidth="1"/>
    <col min="10" max="11" width="8.28515625" style="2" bestFit="1" customWidth="1"/>
    <col min="12" max="12" width="10.7109375" style="2" customWidth="1"/>
    <col min="13" max="13" width="8.85546875" style="2" bestFit="1" customWidth="1"/>
    <col min="14" max="14" width="9.140625" style="2" bestFit="1" customWidth="1"/>
    <col min="15" max="15" width="11.85546875" style="2" customWidth="1"/>
    <col min="16" max="16384" width="8" style="1"/>
  </cols>
  <sheetData>
    <row r="1" spans="1:15" ht="29.1" customHeight="1" x14ac:dyDescent="0.25"/>
    <row r="2" spans="1:15" ht="9" customHeight="1" x14ac:dyDescent="0.25"/>
    <row r="3" spans="1:15" ht="6.75" customHeight="1" x14ac:dyDescent="0.25"/>
    <row r="4" spans="1:15" ht="13.5" customHeight="1" x14ac:dyDescent="0.25"/>
    <row r="5" spans="1:15" ht="15" customHeight="1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0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2" customHeight="1" x14ac:dyDescent="0.25"/>
    <row r="8" spans="1:15" ht="16.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6.5" customHeight="1" x14ac:dyDescent="0.25">
      <c r="A9" s="20" t="s">
        <v>30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1.25" customHeight="1" x14ac:dyDescent="0.25"/>
    <row r="11" spans="1:15" ht="9.75" customHeight="1" x14ac:dyDescent="0.25">
      <c r="A11" s="21" t="s">
        <v>13</v>
      </c>
      <c r="B11" s="22" t="s">
        <v>23</v>
      </c>
      <c r="C11" s="21" t="s">
        <v>22</v>
      </c>
      <c r="D11" s="21" t="s">
        <v>21</v>
      </c>
      <c r="E11" s="21" t="s">
        <v>20</v>
      </c>
      <c r="F11" s="23" t="s">
        <v>19</v>
      </c>
      <c r="G11" s="24" t="s">
        <v>18</v>
      </c>
      <c r="H11" s="23" t="s">
        <v>17</v>
      </c>
      <c r="I11" s="23"/>
      <c r="J11" s="23"/>
      <c r="K11" s="23"/>
      <c r="L11" s="23"/>
      <c r="M11" s="25" t="s">
        <v>16</v>
      </c>
      <c r="N11" s="23" t="s">
        <v>15</v>
      </c>
      <c r="O11" s="23" t="s">
        <v>14</v>
      </c>
    </row>
    <row r="12" spans="1:15" ht="15" customHeight="1" x14ac:dyDescent="0.25">
      <c r="A12" s="21"/>
      <c r="B12" s="22"/>
      <c r="C12" s="21"/>
      <c r="D12" s="21"/>
      <c r="E12" s="21"/>
      <c r="F12" s="23"/>
      <c r="G12" s="24"/>
      <c r="H12" s="26" t="s">
        <v>13</v>
      </c>
      <c r="I12" s="26"/>
      <c r="J12" s="26" t="s">
        <v>12</v>
      </c>
      <c r="K12" s="26"/>
      <c r="L12" s="26"/>
      <c r="M12" s="25"/>
      <c r="N12" s="23"/>
      <c r="O12" s="23"/>
    </row>
    <row r="13" spans="1:15" ht="12" customHeight="1" x14ac:dyDescent="0.25">
      <c r="A13" s="21"/>
      <c r="B13" s="22"/>
      <c r="C13" s="21"/>
      <c r="D13" s="21"/>
      <c r="E13" s="21"/>
      <c r="F13" s="23"/>
      <c r="G13" s="24"/>
      <c r="H13" s="11" t="s">
        <v>9</v>
      </c>
      <c r="I13" s="11" t="s">
        <v>11</v>
      </c>
      <c r="J13" s="11" t="s">
        <v>10</v>
      </c>
      <c r="K13" s="11" t="s">
        <v>9</v>
      </c>
      <c r="L13" s="11" t="s">
        <v>8</v>
      </c>
      <c r="M13" s="25"/>
      <c r="N13" s="23"/>
      <c r="O13" s="23"/>
    </row>
    <row r="14" spans="1:15" x14ac:dyDescent="0.2">
      <c r="A14" s="10" t="s">
        <v>7</v>
      </c>
      <c r="B14" s="9" t="s">
        <v>6</v>
      </c>
      <c r="C14" s="9" t="s">
        <v>5</v>
      </c>
      <c r="D14" s="8" t="s">
        <v>4</v>
      </c>
      <c r="E14" s="7">
        <v>25399.67</v>
      </c>
      <c r="F14" s="7">
        <v>0</v>
      </c>
      <c r="G14" s="7">
        <v>25</v>
      </c>
      <c r="H14" s="7">
        <v>728.97</v>
      </c>
      <c r="I14" s="3">
        <v>772.15</v>
      </c>
      <c r="J14" s="3">
        <v>1800.84</v>
      </c>
      <c r="K14" s="7">
        <v>1803.38</v>
      </c>
      <c r="L14" s="3">
        <v>292.10000000000002</v>
      </c>
      <c r="M14" s="7">
        <v>10638.1</v>
      </c>
      <c r="N14" s="3">
        <v>12164.22</v>
      </c>
      <c r="O14" s="3">
        <v>13235.45</v>
      </c>
    </row>
    <row r="15" spans="1:15" x14ac:dyDescent="0.2">
      <c r="A15" s="6" t="s">
        <v>3</v>
      </c>
      <c r="B15" s="6" t="s">
        <v>2</v>
      </c>
      <c r="C15" s="6" t="s">
        <v>1</v>
      </c>
      <c r="D15" s="5" t="s">
        <v>0</v>
      </c>
      <c r="E15" s="4">
        <v>25000</v>
      </c>
      <c r="F15" s="4">
        <v>0</v>
      </c>
      <c r="G15" s="4">
        <v>25</v>
      </c>
      <c r="H15" s="4">
        <v>717.5</v>
      </c>
      <c r="I15" s="4">
        <v>760</v>
      </c>
      <c r="J15" s="4">
        <v>1772.5</v>
      </c>
      <c r="K15" s="4">
        <v>1775</v>
      </c>
      <c r="L15" s="4">
        <v>287.5</v>
      </c>
      <c r="M15" s="4">
        <v>10243.75</v>
      </c>
      <c r="N15" s="3">
        <f>F15+G15+H15+I15+M15</f>
        <v>11746.25</v>
      </c>
      <c r="O15" s="3">
        <f>E15-N15</f>
        <v>13253.75</v>
      </c>
    </row>
    <row r="16" spans="1:15" s="12" customFormat="1" ht="12" x14ac:dyDescent="0.2">
      <c r="A16" s="13" t="s">
        <v>24</v>
      </c>
      <c r="B16" s="14" t="s">
        <v>25</v>
      </c>
      <c r="C16" s="14" t="s">
        <v>26</v>
      </c>
      <c r="D16" s="17" t="s">
        <v>0</v>
      </c>
      <c r="E16" s="15">
        <v>15000</v>
      </c>
      <c r="F16" s="15">
        <v>0</v>
      </c>
      <c r="G16" s="15">
        <v>25</v>
      </c>
      <c r="H16" s="15">
        <f>IF(E16&lt;='[1]NOMINA FIJA'!$I$380*'[1]NOMINA FIJA'!$J$380,E16*'[1]NOMINA FIJA'!$F$387,('[1]NOMINA FIJA'!$I$380*'[1]NOMINA FIJA'!$J$380)*'[1]NOMINA FIJA'!$F$387)</f>
        <v>456</v>
      </c>
      <c r="I16" s="16">
        <f>IF(E16&lt;='[1]NOMINA FIJA'!$I$381*'[1]NOMINA FIJA'!$J$381,E16*'[1]NOMINA FIJA'!$F$388,('[1]NOMINA FIJA'!$I$381*'[1]NOMINA FIJA'!$J$381)*'[1]NOMINA FIJA'!$F$388)</f>
        <v>0</v>
      </c>
      <c r="J16" s="16">
        <f>E16*7.09%</f>
        <v>1063.5</v>
      </c>
      <c r="K16" s="15">
        <f>E16*7.1%</f>
        <v>1065</v>
      </c>
      <c r="L16" s="15">
        <f>IF(E16&gt;77410,890.22,E16*1.15%)</f>
        <v>172.5</v>
      </c>
      <c r="M16" s="16">
        <v>100</v>
      </c>
      <c r="N16" s="16">
        <f>F16+G16+H16+I16+M16</f>
        <v>581</v>
      </c>
      <c r="O16" s="16">
        <f>E16-N16</f>
        <v>14419</v>
      </c>
    </row>
    <row r="17" spans="1:15" x14ac:dyDescent="0.2">
      <c r="A17" s="13" t="s">
        <v>27</v>
      </c>
      <c r="B17" s="14" t="s">
        <v>28</v>
      </c>
      <c r="C17" s="14" t="s">
        <v>29</v>
      </c>
      <c r="D17" s="17" t="s">
        <v>0</v>
      </c>
      <c r="E17" s="15">
        <v>45000</v>
      </c>
      <c r="F17" s="15">
        <v>1148.33</v>
      </c>
      <c r="G17" s="15">
        <v>25</v>
      </c>
      <c r="H17" s="15">
        <f>IF(E17&lt;='[2]NOMINA FIJA'!$I$376*'[2]NOMINA FIJA'!$J$376,E17*'[2]NOMINA FIJA'!$F$383,('[2]NOMINA FIJA'!$I$376*'[2]NOMINA FIJA'!$J$376)*'[2]NOMINA FIJA'!$F$383)</f>
        <v>1291.5</v>
      </c>
      <c r="I17" s="16">
        <f>IF(E17&lt;='[2]NOMINA FIJA'!$I$377*'[2]NOMINA FIJA'!$J$377,E17*'[2]NOMINA FIJA'!$F$384,('[2]NOMINA FIJA'!$I$377*'[2]NOMINA FIJA'!$J$377)*'[2]NOMINA FIJA'!$F$384)</f>
        <v>1368</v>
      </c>
      <c r="J17" s="16">
        <f>E17*7.09%</f>
        <v>3190.5</v>
      </c>
      <c r="K17" s="15">
        <f>E17*7.1%</f>
        <v>3194.9999999999995</v>
      </c>
      <c r="L17" s="15">
        <f>IF(E17&gt;77410,890.22,E17*1.15%)</f>
        <v>517.5</v>
      </c>
      <c r="M17" s="16">
        <v>15641.91</v>
      </c>
      <c r="N17" s="16">
        <f>F17+G17+H17+I17+M17</f>
        <v>19474.739999999998</v>
      </c>
      <c r="O17" s="16">
        <f>E17-N17</f>
        <v>25525.260000000002</v>
      </c>
    </row>
    <row r="19" spans="1:15" s="12" customFormat="1" ht="12" x14ac:dyDescent="0.2"/>
    <row r="20" spans="1:15" s="12" customFormat="1" ht="12" x14ac:dyDescent="0.2"/>
  </sheetData>
  <mergeCells count="17">
    <mergeCell ref="J12:L12"/>
    <mergeCell ref="A5:O5"/>
    <mergeCell ref="A6:O6"/>
    <mergeCell ref="A8:O8"/>
    <mergeCell ref="A9:O9"/>
    <mergeCell ref="A11:A13"/>
    <mergeCell ref="B11:B13"/>
    <mergeCell ref="C11:C13"/>
    <mergeCell ref="D11:D13"/>
    <mergeCell ref="E11:E13"/>
    <mergeCell ref="F11:F13"/>
    <mergeCell ref="G11:G13"/>
    <mergeCell ref="H11:L11"/>
    <mergeCell ref="M11:M13"/>
    <mergeCell ref="N11:N13"/>
    <mergeCell ref="O11:O13"/>
    <mergeCell ref="H12:I12"/>
  </mergeCells>
  <conditionalFormatting sqref="M14 K14 E14:H14">
    <cfRule type="expression" dxfId="2" priority="4">
      <formula>ISNA(E14)</formula>
    </cfRule>
  </conditionalFormatting>
  <conditionalFormatting sqref="K16:L16 E16:H16">
    <cfRule type="expression" dxfId="1" priority="2">
      <formula>ISNA(E16)</formula>
    </cfRule>
  </conditionalFormatting>
  <conditionalFormatting sqref="K17:L17 E17:H17">
    <cfRule type="expression" dxfId="0" priority="1">
      <formula>ISNA(E17)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Stalin Rivera</cp:lastModifiedBy>
  <cp:lastPrinted>2025-11-20T16:32:38Z</cp:lastPrinted>
  <dcterms:created xsi:type="dcterms:W3CDTF">2025-02-19T16:54:05Z</dcterms:created>
  <dcterms:modified xsi:type="dcterms:W3CDTF">2025-11-20T16:33:48Z</dcterms:modified>
</cp:coreProperties>
</file>