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ai01\Desktop\OAI -2025\10 OCTUBRE\NOMINA\NOMINA LIST  -EDITAD\"/>
    </mc:Choice>
  </mc:AlternateContent>
  <bookViews>
    <workbookView xWindow="0" yWindow="0" windowWidth="20490" windowHeight="7350"/>
  </bookViews>
  <sheets>
    <sheet name="NOMINA FIJA" sheetId="2" r:id="rId1"/>
  </sheets>
  <definedNames>
    <definedName name="_xlnm._FilterDatabase" localSheetId="0" hidden="1">'NOMINA FIJA'!$B$3:$B$414</definedName>
    <definedName name="_xlnm.Print_Area" localSheetId="0">'NOMINA FIJA'!$B$1:$Q$403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5" i="2" l="1"/>
  <c r="K35" i="2"/>
  <c r="L35" i="2"/>
  <c r="M35" i="2"/>
  <c r="N35" i="2"/>
  <c r="P35" i="2" l="1"/>
  <c r="Q35" i="2" s="1"/>
  <c r="J301" i="2"/>
  <c r="K301" i="2"/>
  <c r="L301" i="2"/>
  <c r="M301" i="2"/>
  <c r="N301" i="2"/>
  <c r="P301" i="2" l="1"/>
  <c r="Q301" i="2" s="1"/>
  <c r="J36" i="2"/>
  <c r="K36" i="2"/>
  <c r="L36" i="2"/>
  <c r="M36" i="2"/>
  <c r="N36" i="2"/>
  <c r="P36" i="2" l="1"/>
  <c r="Q36" i="2" s="1"/>
  <c r="J222" i="2"/>
  <c r="K222" i="2"/>
  <c r="L222" i="2"/>
  <c r="M222" i="2"/>
  <c r="N222" i="2"/>
  <c r="P222" i="2" l="1"/>
  <c r="Q222" i="2" s="1"/>
  <c r="J303" i="2"/>
  <c r="K303" i="2"/>
  <c r="L303" i="2"/>
  <c r="M303" i="2"/>
  <c r="N303" i="2"/>
  <c r="P303" i="2" l="1"/>
  <c r="Q303" i="2" s="1"/>
  <c r="J157" i="2"/>
  <c r="K157" i="2"/>
  <c r="L157" i="2"/>
  <c r="M157" i="2"/>
  <c r="N157" i="2"/>
  <c r="J216" i="2"/>
  <c r="K216" i="2"/>
  <c r="L216" i="2"/>
  <c r="M216" i="2"/>
  <c r="N216" i="2"/>
  <c r="J196" i="2"/>
  <c r="K196" i="2"/>
  <c r="L196" i="2"/>
  <c r="M196" i="2"/>
  <c r="N196" i="2"/>
  <c r="P216" i="2" l="1"/>
  <c r="Q216" i="2" s="1"/>
  <c r="P196" i="2"/>
  <c r="Q196" i="2" s="1"/>
  <c r="P157" i="2"/>
  <c r="Q157" i="2" s="1"/>
  <c r="J209" i="2"/>
  <c r="K209" i="2"/>
  <c r="L209" i="2"/>
  <c r="M209" i="2"/>
  <c r="N209" i="2"/>
  <c r="J156" i="2"/>
  <c r="K156" i="2"/>
  <c r="L156" i="2"/>
  <c r="M156" i="2"/>
  <c r="N156" i="2"/>
  <c r="J100" i="2"/>
  <c r="K100" i="2"/>
  <c r="L100" i="2"/>
  <c r="M100" i="2"/>
  <c r="N100" i="2"/>
  <c r="P209" i="2" l="1"/>
  <c r="Q209" i="2" s="1"/>
  <c r="P156" i="2"/>
  <c r="Q156" i="2" s="1"/>
  <c r="P100" i="2"/>
  <c r="Q100" i="2" s="1"/>
  <c r="J22" i="2"/>
  <c r="K22" i="2"/>
  <c r="L22" i="2"/>
  <c r="M22" i="2"/>
  <c r="N22" i="2"/>
  <c r="J21" i="2"/>
  <c r="K21" i="2"/>
  <c r="L21" i="2"/>
  <c r="M21" i="2"/>
  <c r="N21" i="2"/>
  <c r="J138" i="2"/>
  <c r="K138" i="2"/>
  <c r="L138" i="2"/>
  <c r="M138" i="2"/>
  <c r="N138" i="2"/>
  <c r="P138" i="2" l="1"/>
  <c r="Q138" i="2" s="1"/>
  <c r="P22" i="2"/>
  <c r="Q22" i="2" s="1"/>
  <c r="P21" i="2"/>
  <c r="Q21" i="2" s="1"/>
  <c r="N74" i="2"/>
  <c r="N75" i="2"/>
  <c r="N76" i="2"/>
  <c r="N77" i="2"/>
  <c r="N78" i="2"/>
  <c r="N79" i="2"/>
  <c r="N80" i="2"/>
  <c r="N81" i="2"/>
  <c r="N82" i="2"/>
  <c r="N83" i="2"/>
  <c r="N84" i="2"/>
  <c r="N85" i="2"/>
  <c r="N86" i="2"/>
  <c r="N87" i="2"/>
  <c r="N88" i="2"/>
  <c r="N89" i="2"/>
  <c r="N90" i="2"/>
  <c r="N91" i="2"/>
  <c r="N92" i="2"/>
  <c r="N93" i="2"/>
  <c r="N94" i="2"/>
  <c r="N95" i="2"/>
  <c r="N96" i="2"/>
  <c r="N97" i="2"/>
  <c r="N98" i="2"/>
  <c r="N99" i="2"/>
  <c r="N102" i="2"/>
  <c r="N103" i="2"/>
  <c r="N104" i="2"/>
  <c r="N105" i="2"/>
  <c r="N106" i="2"/>
  <c r="N107" i="2"/>
  <c r="N109" i="2"/>
  <c r="N110" i="2"/>
  <c r="N111" i="2"/>
  <c r="N112" i="2"/>
  <c r="N113" i="2"/>
  <c r="N115" i="2"/>
  <c r="N116" i="2"/>
  <c r="N117" i="2"/>
  <c r="N118" i="2"/>
  <c r="N119" i="2"/>
  <c r="N121" i="2"/>
  <c r="N122" i="2"/>
  <c r="N123" i="2"/>
  <c r="N124" i="2"/>
  <c r="N125" i="2"/>
  <c r="N126" i="2"/>
  <c r="N127" i="2"/>
  <c r="N128" i="2"/>
  <c r="N129" i="2"/>
  <c r="N132" i="2"/>
  <c r="N133" i="2"/>
  <c r="N134" i="2"/>
  <c r="N135" i="2"/>
  <c r="N136" i="2"/>
  <c r="N137" i="2"/>
  <c r="N139" i="2"/>
  <c r="N142" i="2"/>
  <c r="N143" i="2"/>
  <c r="N144" i="2"/>
  <c r="N145" i="2"/>
  <c r="N146" i="2"/>
  <c r="N147" i="2"/>
  <c r="N149" i="2"/>
  <c r="N150" i="2"/>
  <c r="N153" i="2"/>
  <c r="N154" i="2"/>
  <c r="N155" i="2"/>
  <c r="N158" i="2"/>
  <c r="N159" i="2"/>
  <c r="N160" i="2"/>
  <c r="N163" i="2"/>
  <c r="N164" i="2"/>
  <c r="N166" i="2"/>
  <c r="N167" i="2"/>
  <c r="N168" i="2"/>
  <c r="N170" i="2"/>
  <c r="N171" i="2"/>
  <c r="N172" i="2"/>
  <c r="N173" i="2"/>
  <c r="N175" i="2"/>
  <c r="N176" i="2"/>
  <c r="N177" i="2"/>
  <c r="N178" i="2"/>
  <c r="N180" i="2"/>
  <c r="N181" i="2"/>
  <c r="N182" i="2"/>
  <c r="N183" i="2"/>
  <c r="N184" i="2"/>
  <c r="N185" i="2"/>
  <c r="N187" i="2"/>
  <c r="N188" i="2"/>
  <c r="N189" i="2"/>
  <c r="N190" i="2"/>
  <c r="N191" i="2"/>
  <c r="N192" i="2"/>
  <c r="N194" i="2"/>
  <c r="N195" i="2"/>
  <c r="N197" i="2"/>
  <c r="N198" i="2"/>
  <c r="N200" i="2"/>
  <c r="N201" i="2"/>
  <c r="N202" i="2"/>
  <c r="N203" i="2"/>
  <c r="N204" i="2"/>
  <c r="N205" i="2"/>
  <c r="N206" i="2"/>
  <c r="N207" i="2"/>
  <c r="N208" i="2"/>
  <c r="N210" i="2"/>
  <c r="N211" i="2"/>
  <c r="N212" i="2"/>
  <c r="N213" i="2"/>
  <c r="N214" i="2"/>
  <c r="N215" i="2"/>
  <c r="N217" i="2"/>
  <c r="N218" i="2"/>
  <c r="N219" i="2"/>
  <c r="N220" i="2"/>
  <c r="N221" i="2"/>
  <c r="N223" i="2"/>
  <c r="N224" i="2"/>
  <c r="N226" i="2"/>
  <c r="N227" i="2"/>
  <c r="N228" i="2"/>
  <c r="N229" i="2"/>
  <c r="N230" i="2"/>
  <c r="N233" i="2"/>
  <c r="N235" i="2"/>
  <c r="N236" i="2"/>
  <c r="N237" i="2"/>
  <c r="N238" i="2"/>
  <c r="N239" i="2"/>
  <c r="N241" i="2"/>
  <c r="N242" i="2"/>
  <c r="N243" i="2"/>
  <c r="N244" i="2"/>
  <c r="N245" i="2"/>
  <c r="N247" i="2"/>
  <c r="N248" i="2"/>
  <c r="N249" i="2"/>
  <c r="N250" i="2"/>
  <c r="N251" i="2"/>
  <c r="N252" i="2"/>
  <c r="N253" i="2"/>
  <c r="N254" i="2"/>
  <c r="N256" i="2"/>
  <c r="N257" i="2"/>
  <c r="N258" i="2"/>
  <c r="N259" i="2"/>
  <c r="N260" i="2"/>
  <c r="N261" i="2"/>
  <c r="N262" i="2"/>
  <c r="N263" i="2"/>
  <c r="N264" i="2"/>
  <c r="N265" i="2"/>
  <c r="N266" i="2"/>
  <c r="N267" i="2"/>
  <c r="N268" i="2"/>
  <c r="N269" i="2"/>
  <c r="N270" i="2"/>
  <c r="N271" i="2"/>
  <c r="N272" i="2"/>
  <c r="N274" i="2"/>
  <c r="N275" i="2"/>
  <c r="N276" i="2"/>
  <c r="N277" i="2"/>
  <c r="N278" i="2"/>
  <c r="N280" i="2"/>
  <c r="N282" i="2"/>
  <c r="N283" i="2"/>
  <c r="N284" i="2"/>
  <c r="N285" i="2"/>
  <c r="N286" i="2"/>
  <c r="N287" i="2"/>
  <c r="N289" i="2"/>
  <c r="N290" i="2"/>
  <c r="N291" i="2"/>
  <c r="N292" i="2"/>
  <c r="N293" i="2"/>
  <c r="N294" i="2"/>
  <c r="N295" i="2"/>
  <c r="N296" i="2"/>
  <c r="N297" i="2"/>
  <c r="N298" i="2"/>
  <c r="N299" i="2"/>
  <c r="N300" i="2"/>
  <c r="N302" i="2"/>
  <c r="N304" i="2"/>
  <c r="N305" i="2"/>
  <c r="N306" i="2"/>
  <c r="N307" i="2"/>
  <c r="N308" i="2"/>
  <c r="N309"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73" i="2"/>
  <c r="N67" i="2"/>
  <c r="N68" i="2"/>
  <c r="N69" i="2"/>
  <c r="N70" i="2"/>
  <c r="N71" i="2"/>
  <c r="N66" i="2"/>
  <c r="N63" i="2"/>
  <c r="N64" i="2"/>
  <c r="N62" i="2"/>
  <c r="N46" i="2"/>
  <c r="N47" i="2"/>
  <c r="N48" i="2"/>
  <c r="N49" i="2"/>
  <c r="N50" i="2"/>
  <c r="N51" i="2"/>
  <c r="N52" i="2"/>
  <c r="N53" i="2"/>
  <c r="N54" i="2"/>
  <c r="N55" i="2"/>
  <c r="N56" i="2"/>
  <c r="N57" i="2"/>
  <c r="N58" i="2"/>
  <c r="N59" i="2"/>
  <c r="N60" i="2"/>
  <c r="N39" i="2"/>
  <c r="N40" i="2"/>
  <c r="N41" i="2"/>
  <c r="N30" i="2"/>
  <c r="N31" i="2"/>
  <c r="N32" i="2"/>
  <c r="N34" i="2"/>
  <c r="N33"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4" i="2"/>
  <c r="K34" i="2"/>
  <c r="L34" i="2"/>
  <c r="M34" i="2"/>
  <c r="J33" i="2"/>
  <c r="K33" i="2"/>
  <c r="L33" i="2"/>
  <c r="M33" i="2"/>
  <c r="J38" i="2"/>
  <c r="K38" i="2"/>
  <c r="L38" i="2"/>
  <c r="M38" i="2"/>
  <c r="J39" i="2"/>
  <c r="K39" i="2"/>
  <c r="L39" i="2"/>
  <c r="M39" i="2"/>
  <c r="J40" i="2"/>
  <c r="K40" i="2"/>
  <c r="L40" i="2"/>
  <c r="M40" i="2"/>
  <c r="J41" i="2"/>
  <c r="K41" i="2"/>
  <c r="L41" i="2"/>
  <c r="M41" i="2"/>
  <c r="J43" i="2"/>
  <c r="K43" i="2"/>
  <c r="L43" i="2"/>
  <c r="M43" i="2"/>
  <c r="J45" i="2"/>
  <c r="K45" i="2"/>
  <c r="L45" i="2"/>
  <c r="M45"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J59" i="2"/>
  <c r="K59" i="2"/>
  <c r="L59" i="2"/>
  <c r="M59" i="2"/>
  <c r="J60" i="2"/>
  <c r="K60" i="2"/>
  <c r="L60" i="2"/>
  <c r="M60" i="2"/>
  <c r="J62" i="2"/>
  <c r="K62" i="2"/>
  <c r="L62" i="2"/>
  <c r="M62" i="2"/>
  <c r="J63" i="2"/>
  <c r="K63" i="2"/>
  <c r="L63" i="2"/>
  <c r="M63" i="2"/>
  <c r="J64" i="2"/>
  <c r="K64" i="2"/>
  <c r="L64" i="2"/>
  <c r="M64" i="2"/>
  <c r="J66" i="2"/>
  <c r="K66" i="2"/>
  <c r="L66" i="2"/>
  <c r="M66" i="2"/>
  <c r="J67" i="2"/>
  <c r="K67" i="2"/>
  <c r="L67" i="2"/>
  <c r="M67" i="2"/>
  <c r="J68" i="2"/>
  <c r="K68" i="2"/>
  <c r="L68" i="2"/>
  <c r="M68" i="2"/>
  <c r="J69" i="2"/>
  <c r="K69" i="2"/>
  <c r="L69" i="2"/>
  <c r="M69" i="2"/>
  <c r="J70" i="2"/>
  <c r="K70" i="2"/>
  <c r="L70" i="2"/>
  <c r="M70" i="2"/>
  <c r="J71" i="2"/>
  <c r="K71" i="2"/>
  <c r="L71" i="2"/>
  <c r="M71"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2" i="2"/>
  <c r="K102" i="2"/>
  <c r="L102" i="2"/>
  <c r="M102" i="2"/>
  <c r="J103" i="2"/>
  <c r="K103" i="2"/>
  <c r="L103" i="2"/>
  <c r="M103" i="2"/>
  <c r="J104" i="2"/>
  <c r="K104" i="2"/>
  <c r="L104" i="2"/>
  <c r="M104" i="2"/>
  <c r="J105" i="2"/>
  <c r="K105" i="2"/>
  <c r="L105" i="2"/>
  <c r="M105" i="2"/>
  <c r="J106" i="2"/>
  <c r="K106" i="2"/>
  <c r="L106" i="2"/>
  <c r="M106" i="2"/>
  <c r="J107" i="2"/>
  <c r="K107" i="2"/>
  <c r="L107" i="2"/>
  <c r="M107" i="2"/>
  <c r="J109" i="2"/>
  <c r="K109" i="2"/>
  <c r="L109" i="2"/>
  <c r="M109" i="2"/>
  <c r="J110" i="2"/>
  <c r="K110" i="2"/>
  <c r="L110" i="2"/>
  <c r="M110" i="2"/>
  <c r="J111" i="2"/>
  <c r="K111" i="2"/>
  <c r="L111" i="2"/>
  <c r="M111" i="2"/>
  <c r="J112" i="2"/>
  <c r="K112" i="2"/>
  <c r="L112" i="2"/>
  <c r="M112" i="2"/>
  <c r="J113" i="2"/>
  <c r="K113" i="2"/>
  <c r="L113" i="2"/>
  <c r="M113" i="2"/>
  <c r="J115" i="2"/>
  <c r="K115" i="2"/>
  <c r="L115" i="2"/>
  <c r="M115" i="2"/>
  <c r="J116" i="2"/>
  <c r="K116" i="2"/>
  <c r="L116" i="2"/>
  <c r="M116" i="2"/>
  <c r="J117" i="2"/>
  <c r="K117" i="2"/>
  <c r="L117" i="2"/>
  <c r="M117" i="2"/>
  <c r="J118" i="2"/>
  <c r="K118" i="2"/>
  <c r="L118" i="2"/>
  <c r="M118" i="2"/>
  <c r="J119" i="2"/>
  <c r="K119" i="2"/>
  <c r="L119" i="2"/>
  <c r="M119"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9" i="2"/>
  <c r="K139" i="2"/>
  <c r="L139" i="2"/>
  <c r="M139" i="2"/>
  <c r="J141" i="2"/>
  <c r="K141" i="2"/>
  <c r="L141" i="2"/>
  <c r="M141" i="2"/>
  <c r="J142" i="2"/>
  <c r="K142" i="2"/>
  <c r="L142" i="2"/>
  <c r="M142" i="2"/>
  <c r="J143" i="2"/>
  <c r="K143" i="2"/>
  <c r="L143" i="2"/>
  <c r="M143" i="2"/>
  <c r="J144" i="2"/>
  <c r="K144" i="2"/>
  <c r="L144" i="2"/>
  <c r="M144" i="2"/>
  <c r="J145" i="2"/>
  <c r="K145" i="2"/>
  <c r="L145" i="2"/>
  <c r="M145" i="2"/>
  <c r="J146" i="2"/>
  <c r="K146" i="2"/>
  <c r="L146" i="2"/>
  <c r="M146" i="2"/>
  <c r="J147" i="2"/>
  <c r="K147" i="2"/>
  <c r="L147" i="2"/>
  <c r="M147" i="2"/>
  <c r="J149" i="2"/>
  <c r="K149" i="2"/>
  <c r="L149" i="2"/>
  <c r="M149" i="2"/>
  <c r="J150" i="2"/>
  <c r="K150" i="2"/>
  <c r="L150" i="2"/>
  <c r="M150" i="2"/>
  <c r="J152" i="2"/>
  <c r="K152" i="2"/>
  <c r="L152" i="2"/>
  <c r="M152" i="2"/>
  <c r="J153" i="2"/>
  <c r="K153" i="2"/>
  <c r="L153" i="2"/>
  <c r="M153" i="2"/>
  <c r="J154" i="2"/>
  <c r="K154" i="2"/>
  <c r="L154" i="2"/>
  <c r="M154" i="2"/>
  <c r="J155" i="2"/>
  <c r="K155" i="2"/>
  <c r="L155" i="2"/>
  <c r="M155" i="2"/>
  <c r="J158" i="2"/>
  <c r="K158" i="2"/>
  <c r="L158" i="2"/>
  <c r="M158" i="2"/>
  <c r="J159" i="2"/>
  <c r="K159" i="2"/>
  <c r="L159" i="2"/>
  <c r="M159" i="2"/>
  <c r="J160" i="2"/>
  <c r="K160" i="2"/>
  <c r="L160" i="2"/>
  <c r="M160" i="2"/>
  <c r="J162" i="2"/>
  <c r="K162" i="2"/>
  <c r="L162" i="2"/>
  <c r="M162" i="2"/>
  <c r="J163" i="2"/>
  <c r="K163" i="2"/>
  <c r="L163" i="2"/>
  <c r="M163" i="2"/>
  <c r="J164" i="2"/>
  <c r="K164" i="2"/>
  <c r="L164" i="2"/>
  <c r="M164" i="2"/>
  <c r="J166" i="2"/>
  <c r="K166" i="2"/>
  <c r="L166" i="2"/>
  <c r="M166" i="2"/>
  <c r="J167" i="2"/>
  <c r="K167" i="2"/>
  <c r="L167" i="2"/>
  <c r="M167" i="2"/>
  <c r="J168" i="2"/>
  <c r="K168" i="2"/>
  <c r="L168" i="2"/>
  <c r="M168" i="2"/>
  <c r="J170" i="2"/>
  <c r="K170" i="2"/>
  <c r="L170" i="2"/>
  <c r="M170" i="2"/>
  <c r="J171" i="2"/>
  <c r="K171" i="2"/>
  <c r="L171" i="2"/>
  <c r="M171" i="2"/>
  <c r="J172" i="2"/>
  <c r="K172" i="2"/>
  <c r="L172" i="2"/>
  <c r="M172" i="2"/>
  <c r="J173" i="2"/>
  <c r="K173" i="2"/>
  <c r="L173" i="2"/>
  <c r="M173" i="2"/>
  <c r="J175" i="2"/>
  <c r="K175" i="2"/>
  <c r="L175" i="2"/>
  <c r="M175" i="2"/>
  <c r="J176" i="2"/>
  <c r="K176" i="2"/>
  <c r="L176" i="2"/>
  <c r="M176" i="2"/>
  <c r="J177" i="2"/>
  <c r="K177" i="2"/>
  <c r="L177" i="2"/>
  <c r="M177" i="2"/>
  <c r="J178" i="2"/>
  <c r="K178" i="2"/>
  <c r="L178" i="2"/>
  <c r="M178" i="2"/>
  <c r="J180" i="2"/>
  <c r="K180" i="2"/>
  <c r="L180" i="2"/>
  <c r="M180" i="2"/>
  <c r="J181" i="2"/>
  <c r="K181" i="2"/>
  <c r="L181" i="2"/>
  <c r="M181" i="2"/>
  <c r="J182" i="2"/>
  <c r="K182" i="2"/>
  <c r="L182" i="2"/>
  <c r="M182" i="2"/>
  <c r="J183" i="2"/>
  <c r="K183" i="2"/>
  <c r="L183" i="2"/>
  <c r="M183" i="2"/>
  <c r="J184" i="2"/>
  <c r="K184" i="2"/>
  <c r="L184" i="2"/>
  <c r="M184" i="2"/>
  <c r="J185" i="2"/>
  <c r="K185" i="2"/>
  <c r="L185" i="2"/>
  <c r="M185" i="2"/>
  <c r="J187" i="2"/>
  <c r="K187" i="2"/>
  <c r="L187" i="2"/>
  <c r="M187" i="2"/>
  <c r="J188" i="2"/>
  <c r="K188" i="2"/>
  <c r="L188" i="2"/>
  <c r="M188" i="2"/>
  <c r="J189" i="2"/>
  <c r="K189" i="2"/>
  <c r="L189" i="2"/>
  <c r="M189" i="2"/>
  <c r="J190" i="2"/>
  <c r="K190" i="2"/>
  <c r="L190" i="2"/>
  <c r="M190" i="2"/>
  <c r="J191" i="2"/>
  <c r="K191" i="2"/>
  <c r="L191" i="2"/>
  <c r="M191" i="2"/>
  <c r="J192" i="2"/>
  <c r="K192" i="2"/>
  <c r="L192" i="2"/>
  <c r="M192" i="2"/>
  <c r="J194" i="2"/>
  <c r="K194" i="2"/>
  <c r="L194" i="2"/>
  <c r="M194" i="2"/>
  <c r="J195" i="2"/>
  <c r="K195" i="2"/>
  <c r="L195" i="2"/>
  <c r="M195" i="2"/>
  <c r="J197" i="2"/>
  <c r="K197" i="2"/>
  <c r="L197" i="2"/>
  <c r="M197" i="2"/>
  <c r="J198" i="2"/>
  <c r="K198" i="2"/>
  <c r="L198" i="2"/>
  <c r="M198"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10" i="2"/>
  <c r="K210" i="2"/>
  <c r="L210" i="2"/>
  <c r="M210" i="2"/>
  <c r="J211" i="2"/>
  <c r="K211" i="2"/>
  <c r="L211" i="2"/>
  <c r="M211" i="2"/>
  <c r="J212" i="2"/>
  <c r="K212" i="2"/>
  <c r="L212" i="2"/>
  <c r="M212" i="2"/>
  <c r="J213" i="2"/>
  <c r="K213" i="2"/>
  <c r="L213" i="2"/>
  <c r="M213" i="2"/>
  <c r="J214" i="2"/>
  <c r="K214" i="2"/>
  <c r="L214" i="2"/>
  <c r="M214" i="2"/>
  <c r="J215" i="2"/>
  <c r="K215" i="2"/>
  <c r="L215" i="2"/>
  <c r="M215" i="2"/>
  <c r="J217" i="2"/>
  <c r="K217" i="2"/>
  <c r="L217" i="2"/>
  <c r="M217" i="2"/>
  <c r="J218" i="2"/>
  <c r="K218" i="2"/>
  <c r="L218" i="2"/>
  <c r="M218" i="2"/>
  <c r="J219" i="2"/>
  <c r="K219" i="2"/>
  <c r="L219" i="2"/>
  <c r="M219" i="2"/>
  <c r="J220" i="2"/>
  <c r="K220" i="2"/>
  <c r="L220" i="2"/>
  <c r="M220" i="2"/>
  <c r="J221" i="2"/>
  <c r="K221" i="2"/>
  <c r="L221" i="2"/>
  <c r="M221" i="2"/>
  <c r="J223" i="2"/>
  <c r="K223" i="2"/>
  <c r="L223" i="2"/>
  <c r="M223" i="2"/>
  <c r="J224" i="2"/>
  <c r="K224" i="2"/>
  <c r="L224" i="2"/>
  <c r="M224" i="2"/>
  <c r="J226" i="2"/>
  <c r="K226" i="2"/>
  <c r="L226" i="2"/>
  <c r="M226" i="2"/>
  <c r="J227" i="2"/>
  <c r="K227" i="2"/>
  <c r="L227" i="2"/>
  <c r="M227" i="2"/>
  <c r="J228" i="2"/>
  <c r="K228" i="2"/>
  <c r="L228" i="2"/>
  <c r="M228" i="2"/>
  <c r="J229" i="2"/>
  <c r="K229" i="2"/>
  <c r="L229" i="2"/>
  <c r="M229" i="2"/>
  <c r="J230" i="2"/>
  <c r="K230" i="2"/>
  <c r="L230" i="2"/>
  <c r="M230" i="2"/>
  <c r="J232" i="2"/>
  <c r="K232" i="2"/>
  <c r="L232" i="2"/>
  <c r="M232" i="2"/>
  <c r="J233" i="2"/>
  <c r="K233" i="2"/>
  <c r="L233" i="2"/>
  <c r="M233" i="2"/>
  <c r="J235" i="2"/>
  <c r="K235" i="2"/>
  <c r="L235" i="2"/>
  <c r="M235" i="2"/>
  <c r="J236" i="2"/>
  <c r="K236" i="2"/>
  <c r="L236" i="2"/>
  <c r="M236" i="2"/>
  <c r="J237" i="2"/>
  <c r="K237" i="2"/>
  <c r="L237" i="2"/>
  <c r="M237" i="2"/>
  <c r="J238" i="2"/>
  <c r="K238" i="2"/>
  <c r="L238" i="2"/>
  <c r="M238" i="2"/>
  <c r="J239" i="2"/>
  <c r="K239" i="2"/>
  <c r="L239" i="2"/>
  <c r="M239" i="2"/>
  <c r="J241" i="2"/>
  <c r="K241" i="2"/>
  <c r="L241" i="2"/>
  <c r="M241" i="2"/>
  <c r="J242" i="2"/>
  <c r="K242" i="2"/>
  <c r="L242" i="2"/>
  <c r="M242" i="2"/>
  <c r="J243" i="2"/>
  <c r="K243" i="2"/>
  <c r="L243" i="2"/>
  <c r="M243" i="2"/>
  <c r="J244" i="2"/>
  <c r="K244" i="2"/>
  <c r="L244" i="2"/>
  <c r="M244" i="2"/>
  <c r="J245" i="2"/>
  <c r="K245" i="2"/>
  <c r="L245" i="2"/>
  <c r="M245" i="2"/>
  <c r="J247" i="2"/>
  <c r="K247" i="2"/>
  <c r="L247" i="2"/>
  <c r="M247" i="2"/>
  <c r="J248" i="2"/>
  <c r="K248" i="2"/>
  <c r="L248" i="2"/>
  <c r="M248" i="2"/>
  <c r="J249" i="2"/>
  <c r="K249" i="2"/>
  <c r="L249" i="2"/>
  <c r="M249" i="2"/>
  <c r="J250" i="2"/>
  <c r="K250" i="2"/>
  <c r="L250" i="2"/>
  <c r="M250" i="2"/>
  <c r="J251" i="2"/>
  <c r="K251" i="2"/>
  <c r="L251" i="2"/>
  <c r="M251" i="2"/>
  <c r="J252" i="2"/>
  <c r="K252" i="2"/>
  <c r="L252" i="2"/>
  <c r="M252" i="2"/>
  <c r="J253" i="2"/>
  <c r="K253" i="2"/>
  <c r="L253" i="2"/>
  <c r="M253" i="2"/>
  <c r="J254" i="2"/>
  <c r="K254" i="2"/>
  <c r="L254" i="2"/>
  <c r="M254" i="2"/>
  <c r="J256" i="2"/>
  <c r="K256" i="2"/>
  <c r="L256" i="2"/>
  <c r="M256"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4" i="2"/>
  <c r="K274" i="2"/>
  <c r="L274" i="2"/>
  <c r="M274" i="2"/>
  <c r="J275" i="2"/>
  <c r="K275" i="2"/>
  <c r="L275" i="2"/>
  <c r="M275" i="2"/>
  <c r="J276" i="2"/>
  <c r="K276" i="2"/>
  <c r="L276" i="2"/>
  <c r="M276" i="2"/>
  <c r="J277" i="2"/>
  <c r="K277" i="2"/>
  <c r="L277" i="2"/>
  <c r="M277" i="2"/>
  <c r="J278" i="2"/>
  <c r="K278" i="2"/>
  <c r="L278" i="2"/>
  <c r="M278" i="2"/>
  <c r="J280" i="2"/>
  <c r="K280" i="2"/>
  <c r="L280" i="2"/>
  <c r="M280" i="2"/>
  <c r="J282" i="2"/>
  <c r="K282" i="2"/>
  <c r="L282" i="2"/>
  <c r="M282" i="2"/>
  <c r="J283" i="2"/>
  <c r="K283" i="2"/>
  <c r="L283" i="2"/>
  <c r="M283" i="2"/>
  <c r="J284" i="2"/>
  <c r="K284" i="2"/>
  <c r="L284" i="2"/>
  <c r="M284" i="2"/>
  <c r="J285" i="2"/>
  <c r="K285" i="2"/>
  <c r="L285" i="2"/>
  <c r="M285" i="2"/>
  <c r="J286" i="2"/>
  <c r="K286" i="2"/>
  <c r="L286" i="2"/>
  <c r="M286" i="2"/>
  <c r="J287" i="2"/>
  <c r="K287" i="2"/>
  <c r="L287" i="2"/>
  <c r="M287" i="2"/>
  <c r="J289" i="2"/>
  <c r="K289" i="2"/>
  <c r="L289" i="2"/>
  <c r="M289"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2" i="2"/>
  <c r="K302" i="2"/>
  <c r="L302" i="2"/>
  <c r="M302" i="2"/>
  <c r="J304" i="2"/>
  <c r="K304" i="2"/>
  <c r="L304" i="2"/>
  <c r="M304" i="2"/>
  <c r="J305" i="2"/>
  <c r="K305" i="2"/>
  <c r="L305" i="2"/>
  <c r="M305" i="2"/>
  <c r="J306" i="2"/>
  <c r="K306" i="2"/>
  <c r="L306" i="2"/>
  <c r="M306" i="2"/>
  <c r="J307" i="2"/>
  <c r="K307" i="2"/>
  <c r="L307" i="2"/>
  <c r="M307" i="2"/>
  <c r="J308" i="2"/>
  <c r="K308" i="2"/>
  <c r="L308" i="2"/>
  <c r="M308" i="2"/>
  <c r="J309" i="2"/>
  <c r="K309" i="2"/>
  <c r="L309" i="2"/>
  <c r="M309" i="2"/>
  <c r="J311" i="2"/>
  <c r="K311" i="2"/>
  <c r="L311" i="2"/>
  <c r="M311"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J370" i="2"/>
  <c r="K370" i="2"/>
  <c r="L370" i="2"/>
  <c r="M370" i="2"/>
  <c r="D379" i="2"/>
  <c r="D382" i="2"/>
  <c r="E382" i="2" s="1"/>
  <c r="D383" i="2"/>
  <c r="P111" i="2" l="1"/>
  <c r="Q111" i="2" s="1"/>
  <c r="P60" i="2"/>
  <c r="Q60" i="2" s="1"/>
  <c r="P58" i="2"/>
  <c r="Q58" i="2" s="1"/>
  <c r="P47" i="2"/>
  <c r="Q47" i="2" s="1"/>
  <c r="P364" i="2"/>
  <c r="Q364" i="2" s="1"/>
  <c r="P352" i="2"/>
  <c r="Q352" i="2" s="1"/>
  <c r="P348" i="2"/>
  <c r="Q348" i="2" s="1"/>
  <c r="P341" i="2"/>
  <c r="Q341" i="2" s="1"/>
  <c r="P305" i="2"/>
  <c r="Q305" i="2" s="1"/>
  <c r="P230" i="2"/>
  <c r="Q230" i="2" s="1"/>
  <c r="P9" i="2"/>
  <c r="P94" i="2"/>
  <c r="Q94" i="2" s="1"/>
  <c r="P365" i="2"/>
  <c r="Q365" i="2" s="1"/>
  <c r="P355" i="2"/>
  <c r="Q355" i="2" s="1"/>
  <c r="P353" i="2"/>
  <c r="Q353" i="2" s="1"/>
  <c r="P349" i="2"/>
  <c r="Q349" i="2" s="1"/>
  <c r="P347" i="2"/>
  <c r="Q347" i="2" s="1"/>
  <c r="P343" i="2"/>
  <c r="Q343" i="2" s="1"/>
  <c r="P336" i="2"/>
  <c r="Q336" i="2" s="1"/>
  <c r="P306" i="2"/>
  <c r="Q306" i="2" s="1"/>
  <c r="P284" i="2"/>
  <c r="Q284" i="2" s="1"/>
  <c r="P282" i="2"/>
  <c r="Q282" i="2" s="1"/>
  <c r="P272" i="2"/>
  <c r="Q272" i="2" s="1"/>
  <c r="P260" i="2"/>
  <c r="Q260" i="2" s="1"/>
  <c r="P251" i="2"/>
  <c r="Q251" i="2" s="1"/>
  <c r="P250" i="2"/>
  <c r="Q250" i="2" s="1"/>
  <c r="P241" i="2"/>
  <c r="Q241" i="2" s="1"/>
  <c r="P229" i="2"/>
  <c r="Q229" i="2" s="1"/>
  <c r="P227" i="2"/>
  <c r="Q227" i="2" s="1"/>
  <c r="P224" i="2"/>
  <c r="Q224" i="2" s="1"/>
  <c r="P223" i="2"/>
  <c r="Q223" i="2" s="1"/>
  <c r="P220" i="2"/>
  <c r="Q220" i="2" s="1"/>
  <c r="P212" i="2"/>
  <c r="Q212" i="2" s="1"/>
  <c r="P200" i="2"/>
  <c r="Q200" i="2" s="1"/>
  <c r="P195" i="2"/>
  <c r="Q195" i="2" s="1"/>
  <c r="P188" i="2"/>
  <c r="Q188" i="2" s="1"/>
  <c r="P170" i="2"/>
  <c r="Q170" i="2" s="1"/>
  <c r="P164" i="2"/>
  <c r="Q164" i="2" s="1"/>
  <c r="P147" i="2"/>
  <c r="Q147" i="2" s="1"/>
  <c r="P145" i="2"/>
  <c r="Q145" i="2" s="1"/>
  <c r="P132" i="2"/>
  <c r="Q132" i="2" s="1"/>
  <c r="P129" i="2"/>
  <c r="Q129" i="2" s="1"/>
  <c r="P105" i="2"/>
  <c r="Q105" i="2" s="1"/>
  <c r="P95" i="2"/>
  <c r="Q95" i="2" s="1"/>
  <c r="P93" i="2"/>
  <c r="Q93" i="2" s="1"/>
  <c r="P91" i="2"/>
  <c r="Q91" i="2" s="1"/>
  <c r="P87" i="2"/>
  <c r="Q87" i="2" s="1"/>
  <c r="P83" i="2"/>
  <c r="Q83" i="2" s="1"/>
  <c r="P79" i="2"/>
  <c r="Q79" i="2" s="1"/>
  <c r="P77" i="2"/>
  <c r="Q77" i="2" s="1"/>
  <c r="P59" i="2"/>
  <c r="Q59" i="2" s="1"/>
  <c r="P330" i="2"/>
  <c r="Q330" i="2" s="1"/>
  <c r="P318" i="2"/>
  <c r="Q318" i="2" s="1"/>
  <c r="P278" i="2"/>
  <c r="Q278" i="2" s="1"/>
  <c r="P221" i="2"/>
  <c r="Q221" i="2" s="1"/>
  <c r="P78" i="2"/>
  <c r="Q78" i="2" s="1"/>
  <c r="P41" i="2"/>
  <c r="Q41" i="2" s="1"/>
  <c r="P320" i="2"/>
  <c r="Q320" i="2" s="1"/>
  <c r="P237" i="2"/>
  <c r="Q237" i="2" s="1"/>
  <c r="P228" i="2"/>
  <c r="Q228" i="2" s="1"/>
  <c r="P189" i="2"/>
  <c r="Q189" i="2" s="1"/>
  <c r="P133" i="2"/>
  <c r="Q133" i="2" s="1"/>
  <c r="P333" i="2"/>
  <c r="Q333" i="2" s="1"/>
  <c r="P317" i="2"/>
  <c r="Q317" i="2" s="1"/>
  <c r="P314" i="2"/>
  <c r="Q314" i="2" s="1"/>
  <c r="P299" i="2"/>
  <c r="Q299" i="2" s="1"/>
  <c r="P295" i="2"/>
  <c r="Q295" i="2" s="1"/>
  <c r="P291" i="2"/>
  <c r="Q291" i="2" s="1"/>
  <c r="P286" i="2"/>
  <c r="Q286" i="2" s="1"/>
  <c r="P283" i="2"/>
  <c r="Q283" i="2" s="1"/>
  <c r="P173" i="2"/>
  <c r="Q173" i="2" s="1"/>
  <c r="P110" i="2"/>
  <c r="Q110" i="2" s="1"/>
  <c r="P56" i="2"/>
  <c r="Q56" i="2" s="1"/>
  <c r="P29" i="2"/>
  <c r="Q29" i="2" s="1"/>
  <c r="P17" i="2"/>
  <c r="Q17" i="2" s="1"/>
  <c r="P10" i="2"/>
  <c r="P319" i="2"/>
  <c r="Q319" i="2" s="1"/>
  <c r="P289" i="2"/>
  <c r="Q289" i="2" s="1"/>
  <c r="P171" i="2"/>
  <c r="Q171" i="2" s="1"/>
  <c r="P117" i="2"/>
  <c r="Q117" i="2" s="1"/>
  <c r="P112" i="2"/>
  <c r="Q112" i="2" s="1"/>
  <c r="P107" i="2"/>
  <c r="Q107" i="2" s="1"/>
  <c r="P104" i="2"/>
  <c r="Q104" i="2" s="1"/>
  <c r="P40" i="2"/>
  <c r="Q40" i="2" s="1"/>
  <c r="P31" i="2"/>
  <c r="Q31" i="2" s="1"/>
  <c r="P308" i="2"/>
  <c r="Q308" i="2" s="1"/>
  <c r="P198" i="2"/>
  <c r="Q198" i="2" s="1"/>
  <c r="P167" i="2"/>
  <c r="Q167" i="2" s="1"/>
  <c r="P70" i="2"/>
  <c r="Q70" i="2" s="1"/>
  <c r="P351" i="2"/>
  <c r="Q351" i="2" s="1"/>
  <c r="P325" i="2"/>
  <c r="Q325" i="2" s="1"/>
  <c r="P277" i="2"/>
  <c r="Q277" i="2" s="1"/>
  <c r="P144" i="2"/>
  <c r="Q144" i="2" s="1"/>
  <c r="P85" i="2"/>
  <c r="Q85" i="2" s="1"/>
  <c r="P362" i="2"/>
  <c r="Q362" i="2" s="1"/>
  <c r="P350" i="2"/>
  <c r="Q350" i="2" s="1"/>
  <c r="P346" i="2"/>
  <c r="Q346" i="2" s="1"/>
  <c r="P339" i="2"/>
  <c r="Q339" i="2" s="1"/>
  <c r="P328" i="2"/>
  <c r="Q328" i="2" s="1"/>
  <c r="P324" i="2"/>
  <c r="Q324" i="2" s="1"/>
  <c r="P292" i="2"/>
  <c r="Q292" i="2" s="1"/>
  <c r="P280" i="2"/>
  <c r="Q280" i="2" s="1"/>
  <c r="P276" i="2"/>
  <c r="Q276" i="2" s="1"/>
  <c r="P263" i="2"/>
  <c r="Q263" i="2" s="1"/>
  <c r="P233" i="2"/>
  <c r="Q233" i="2" s="1"/>
  <c r="P219" i="2"/>
  <c r="Q219" i="2" s="1"/>
  <c r="P214" i="2"/>
  <c r="Q214" i="2" s="1"/>
  <c r="P203" i="2"/>
  <c r="Q203" i="2" s="1"/>
  <c r="P175" i="2"/>
  <c r="Q175" i="2" s="1"/>
  <c r="P168" i="2"/>
  <c r="Q168" i="2" s="1"/>
  <c r="P152" i="2"/>
  <c r="Q152" i="2" s="1"/>
  <c r="P143" i="2"/>
  <c r="Q143" i="2" s="1"/>
  <c r="P128" i="2"/>
  <c r="Q128" i="2" s="1"/>
  <c r="P103" i="2"/>
  <c r="Q103" i="2" s="1"/>
  <c r="P99" i="2"/>
  <c r="Q99" i="2" s="1"/>
  <c r="P84" i="2"/>
  <c r="Q84" i="2" s="1"/>
  <c r="P76" i="2"/>
  <c r="Q76" i="2" s="1"/>
  <c r="P55" i="2"/>
  <c r="Q55" i="2" s="1"/>
  <c r="P51" i="2"/>
  <c r="Q51" i="2" s="1"/>
  <c r="P20" i="2"/>
  <c r="Q20" i="2" s="1"/>
  <c r="P16" i="2"/>
  <c r="Q16" i="2" s="1"/>
  <c r="P26" i="2"/>
  <c r="Q26" i="2" s="1"/>
  <c r="P322" i="2"/>
  <c r="Q322" i="2" s="1"/>
  <c r="P311" i="2"/>
  <c r="Q311" i="2" s="1"/>
  <c r="P298" i="2"/>
  <c r="Q298" i="2" s="1"/>
  <c r="P294" i="2"/>
  <c r="Q294" i="2" s="1"/>
  <c r="P269" i="2"/>
  <c r="Q269" i="2" s="1"/>
  <c r="P265" i="2"/>
  <c r="Q265" i="2" s="1"/>
  <c r="P261" i="2"/>
  <c r="Q261" i="2" s="1"/>
  <c r="P257" i="2"/>
  <c r="Q257" i="2" s="1"/>
  <c r="P252" i="2"/>
  <c r="Q252" i="2" s="1"/>
  <c r="P249" i="2"/>
  <c r="Q249" i="2" s="1"/>
  <c r="P244" i="2"/>
  <c r="Q244" i="2" s="1"/>
  <c r="P208" i="2"/>
  <c r="Q208" i="2" s="1"/>
  <c r="P197" i="2"/>
  <c r="Q197" i="2" s="1"/>
  <c r="P182" i="2"/>
  <c r="Q182" i="2" s="1"/>
  <c r="P177" i="2"/>
  <c r="Q177" i="2" s="1"/>
  <c r="P154" i="2"/>
  <c r="Q154" i="2" s="1"/>
  <c r="P141" i="2"/>
  <c r="Q141" i="2" s="1"/>
  <c r="P90" i="2"/>
  <c r="Q90" i="2" s="1"/>
  <c r="P69" i="2"/>
  <c r="Q69" i="2" s="1"/>
  <c r="P64" i="2"/>
  <c r="Q64" i="2" s="1"/>
  <c r="P34" i="2"/>
  <c r="Q34" i="2" s="1"/>
  <c r="P356" i="2"/>
  <c r="Q356" i="2" s="1"/>
  <c r="P345" i="2"/>
  <c r="Q345" i="2" s="1"/>
  <c r="P342" i="2"/>
  <c r="Q342" i="2" s="1"/>
  <c r="P338" i="2"/>
  <c r="Q338" i="2" s="1"/>
  <c r="P334" i="2"/>
  <c r="Q334" i="2" s="1"/>
  <c r="P331" i="2"/>
  <c r="Q331" i="2" s="1"/>
  <c r="P316" i="2"/>
  <c r="Q316" i="2" s="1"/>
  <c r="P290" i="2"/>
  <c r="Q290" i="2" s="1"/>
  <c r="P285" i="2"/>
  <c r="Q285" i="2" s="1"/>
  <c r="P262" i="2"/>
  <c r="Q262" i="2" s="1"/>
  <c r="P259" i="2"/>
  <c r="Q259" i="2" s="1"/>
  <c r="P254" i="2"/>
  <c r="Q254" i="2" s="1"/>
  <c r="P247" i="2"/>
  <c r="Q247" i="2" s="1"/>
  <c r="P243" i="2"/>
  <c r="Q243" i="2" s="1"/>
  <c r="P235" i="2"/>
  <c r="Q235" i="2" s="1"/>
  <c r="P226" i="2"/>
  <c r="Q226" i="2" s="1"/>
  <c r="P210" i="2"/>
  <c r="Q210" i="2" s="1"/>
  <c r="P192" i="2"/>
  <c r="Q192" i="2" s="1"/>
  <c r="P184" i="2"/>
  <c r="Q184" i="2" s="1"/>
  <c r="P181" i="2"/>
  <c r="Q181" i="2" s="1"/>
  <c r="P176" i="2"/>
  <c r="Q176" i="2" s="1"/>
  <c r="P155" i="2"/>
  <c r="Q155" i="2" s="1"/>
  <c r="P150" i="2"/>
  <c r="Q150" i="2" s="1"/>
  <c r="P146" i="2"/>
  <c r="Q146" i="2" s="1"/>
  <c r="P137" i="2"/>
  <c r="Q137" i="2" s="1"/>
  <c r="P118" i="2"/>
  <c r="Q118" i="2" s="1"/>
  <c r="P109" i="2"/>
  <c r="Q109" i="2" s="1"/>
  <c r="P98" i="2"/>
  <c r="Q98" i="2" s="1"/>
  <c r="P92" i="2"/>
  <c r="Q92" i="2" s="1"/>
  <c r="P82" i="2"/>
  <c r="Q82" i="2" s="1"/>
  <c r="P66" i="2"/>
  <c r="Q66" i="2" s="1"/>
  <c r="P52" i="2"/>
  <c r="Q52" i="2" s="1"/>
  <c r="P43" i="2"/>
  <c r="Q43" i="2" s="1"/>
  <c r="P32" i="2"/>
  <c r="Q32" i="2" s="1"/>
  <c r="P25" i="2"/>
  <c r="Q25" i="2" s="1"/>
  <c r="P18" i="2"/>
  <c r="Q18" i="2" s="1"/>
  <c r="P340" i="2"/>
  <c r="Q340" i="2" s="1"/>
  <c r="P274" i="2"/>
  <c r="Q274" i="2" s="1"/>
  <c r="P264" i="2"/>
  <c r="Q264" i="2" s="1"/>
  <c r="P245" i="2"/>
  <c r="Q245" i="2" s="1"/>
  <c r="P183" i="2"/>
  <c r="Q183" i="2" s="1"/>
  <c r="P50" i="2"/>
  <c r="Q50" i="2" s="1"/>
  <c r="P27" i="2"/>
  <c r="Q27" i="2" s="1"/>
  <c r="P368" i="2"/>
  <c r="Q368" i="2" s="1"/>
  <c r="P361" i="2"/>
  <c r="Q361" i="2" s="1"/>
  <c r="P357" i="2"/>
  <c r="Q357" i="2" s="1"/>
  <c r="P239" i="2"/>
  <c r="Q239" i="2" s="1"/>
  <c r="P236" i="2"/>
  <c r="Q236" i="2" s="1"/>
  <c r="P232" i="2"/>
  <c r="Q232" i="2" s="1"/>
  <c r="P211" i="2"/>
  <c r="Q211" i="2" s="1"/>
  <c r="P75" i="2"/>
  <c r="Q75" i="2" s="1"/>
  <c r="P71" i="2"/>
  <c r="Q71" i="2" s="1"/>
  <c r="P358" i="2"/>
  <c r="Q358" i="2" s="1"/>
  <c r="P337" i="2"/>
  <c r="Q337" i="2" s="1"/>
  <c r="P326" i="2"/>
  <c r="Q326" i="2" s="1"/>
  <c r="P323" i="2"/>
  <c r="Q323" i="2" s="1"/>
  <c r="P312" i="2"/>
  <c r="Q312" i="2" s="1"/>
  <c r="P300" i="2"/>
  <c r="Q300" i="2" s="1"/>
  <c r="P297" i="2"/>
  <c r="Q297" i="2" s="1"/>
  <c r="P275" i="2"/>
  <c r="Q275" i="2" s="1"/>
  <c r="P271" i="2"/>
  <c r="Q271" i="2" s="1"/>
  <c r="P267" i="2"/>
  <c r="Q267" i="2" s="1"/>
  <c r="P242" i="2"/>
  <c r="Q242" i="2" s="1"/>
  <c r="P217" i="2"/>
  <c r="Q217" i="2" s="1"/>
  <c r="P213" i="2"/>
  <c r="Q213" i="2" s="1"/>
  <c r="P207" i="2"/>
  <c r="Q207" i="2" s="1"/>
  <c r="P205" i="2"/>
  <c r="Q205" i="2" s="1"/>
  <c r="P194" i="2"/>
  <c r="Q194" i="2" s="1"/>
  <c r="P185" i="2"/>
  <c r="Q185" i="2" s="1"/>
  <c r="P163" i="2"/>
  <c r="Q163" i="2" s="1"/>
  <c r="P153" i="2"/>
  <c r="Q153" i="2" s="1"/>
  <c r="P142" i="2"/>
  <c r="Q142" i="2" s="1"/>
  <c r="P119" i="2"/>
  <c r="Q119" i="2" s="1"/>
  <c r="P96" i="2"/>
  <c r="Q96" i="2" s="1"/>
  <c r="P86" i="2"/>
  <c r="Q86" i="2" s="1"/>
  <c r="P67" i="2"/>
  <c r="Q67" i="2" s="1"/>
  <c r="P38" i="2"/>
  <c r="Q38" i="2" s="1"/>
  <c r="P30" i="2"/>
  <c r="Q30" i="2" s="1"/>
  <c r="P23" i="2"/>
  <c r="Q23" i="2" s="1"/>
  <c r="P11" i="2"/>
  <c r="Q11" i="2" s="1"/>
  <c r="P363" i="2"/>
  <c r="Q363" i="2" s="1"/>
  <c r="P360" i="2"/>
  <c r="Q360" i="2" s="1"/>
  <c r="P332" i="2"/>
  <c r="Q332" i="2" s="1"/>
  <c r="P329" i="2"/>
  <c r="Q329" i="2" s="1"/>
  <c r="P307" i="2"/>
  <c r="Q307" i="2" s="1"/>
  <c r="P304" i="2"/>
  <c r="Q304" i="2" s="1"/>
  <c r="P293" i="2"/>
  <c r="Q293" i="2" s="1"/>
  <c r="P253" i="2"/>
  <c r="Q253" i="2" s="1"/>
  <c r="P238" i="2"/>
  <c r="Q238" i="2" s="1"/>
  <c r="P131" i="2"/>
  <c r="Q131" i="2" s="1"/>
  <c r="P88" i="2"/>
  <c r="Q88" i="2" s="1"/>
  <c r="P63" i="2"/>
  <c r="Q63" i="2" s="1"/>
  <c r="P48" i="2"/>
  <c r="Q48" i="2" s="1"/>
  <c r="P369" i="2"/>
  <c r="Q369" i="2" s="1"/>
  <c r="P359" i="2"/>
  <c r="Q359" i="2" s="1"/>
  <c r="P344" i="2"/>
  <c r="Q344" i="2" s="1"/>
  <c r="P321" i="2"/>
  <c r="Q321" i="2" s="1"/>
  <c r="P313" i="2"/>
  <c r="Q313" i="2" s="1"/>
  <c r="P309" i="2"/>
  <c r="Q309" i="2" s="1"/>
  <c r="P302" i="2"/>
  <c r="Q302" i="2" s="1"/>
  <c r="P187" i="2"/>
  <c r="Q187" i="2" s="1"/>
  <c r="P121" i="2"/>
  <c r="Q121" i="2" s="1"/>
  <c r="P97" i="2"/>
  <c r="Q97" i="2" s="1"/>
  <c r="P68" i="2"/>
  <c r="Q68" i="2" s="1"/>
  <c r="P370" i="2"/>
  <c r="Q370" i="2" s="1"/>
  <c r="P366" i="2"/>
  <c r="Q366" i="2" s="1"/>
  <c r="P335" i="2"/>
  <c r="Q335" i="2" s="1"/>
  <c r="P315" i="2"/>
  <c r="Q315" i="2" s="1"/>
  <c r="P367" i="2"/>
  <c r="Q367" i="2" s="1"/>
  <c r="P354" i="2"/>
  <c r="Q354" i="2" s="1"/>
  <c r="P327" i="2"/>
  <c r="Q327" i="2" s="1"/>
  <c r="P296" i="2"/>
  <c r="Q296" i="2" s="1"/>
  <c r="P270" i="2"/>
  <c r="Q270" i="2" s="1"/>
  <c r="P268" i="2"/>
  <c r="Q268" i="2" s="1"/>
  <c r="P266" i="2"/>
  <c r="Q266" i="2" s="1"/>
  <c r="P218" i="2"/>
  <c r="Q218" i="2" s="1"/>
  <c r="P215" i="2"/>
  <c r="Q215" i="2" s="1"/>
  <c r="P201" i="2"/>
  <c r="Q201" i="2" s="1"/>
  <c r="P191" i="2"/>
  <c r="P180" i="2"/>
  <c r="Q180" i="2" s="1"/>
  <c r="P172" i="2"/>
  <c r="Q172" i="2" s="1"/>
  <c r="P162" i="2"/>
  <c r="Q162" i="2" s="1"/>
  <c r="P158" i="2"/>
  <c r="Q158" i="2" s="1"/>
  <c r="P149" i="2"/>
  <c r="Q149" i="2" s="1"/>
  <c r="P136" i="2"/>
  <c r="Q136" i="2" s="1"/>
  <c r="P134" i="2"/>
  <c r="Q134" i="2" s="1"/>
  <c r="P127" i="2"/>
  <c r="Q127" i="2" s="1"/>
  <c r="P124" i="2"/>
  <c r="Q124" i="2" s="1"/>
  <c r="P123" i="2"/>
  <c r="P116" i="2"/>
  <c r="Q116" i="2" s="1"/>
  <c r="P115" i="2"/>
  <c r="Q115" i="2" s="1"/>
  <c r="P102" i="2"/>
  <c r="Q102" i="2" s="1"/>
  <c r="P81" i="2"/>
  <c r="Q81" i="2" s="1"/>
  <c r="P74" i="2"/>
  <c r="Q74" i="2" s="1"/>
  <c r="P54" i="2"/>
  <c r="Q54" i="2" s="1"/>
  <c r="P45" i="2"/>
  <c r="Q45" i="2" s="1"/>
  <c r="P39" i="2"/>
  <c r="Q39" i="2" s="1"/>
  <c r="P33" i="2"/>
  <c r="Q33" i="2" s="1"/>
  <c r="P53" i="2"/>
  <c r="Q53" i="2" s="1"/>
  <c r="P49" i="2"/>
  <c r="Q49" i="2" s="1"/>
  <c r="P287" i="2"/>
  <c r="Q287" i="2" s="1"/>
  <c r="P258" i="2"/>
  <c r="Q258" i="2" s="1"/>
  <c r="P256" i="2"/>
  <c r="Q256" i="2" s="1"/>
  <c r="P248" i="2"/>
  <c r="Q248" i="2" s="1"/>
  <c r="P206" i="2"/>
  <c r="Q206" i="2" s="1"/>
  <c r="P204" i="2"/>
  <c r="Q204" i="2" s="1"/>
  <c r="P202" i="2"/>
  <c r="Q202" i="2" s="1"/>
  <c r="P190" i="2"/>
  <c r="Q190" i="2" s="1"/>
  <c r="P178" i="2"/>
  <c r="Q178" i="2" s="1"/>
  <c r="P166" i="2"/>
  <c r="Q166" i="2" s="1"/>
  <c r="P160" i="2"/>
  <c r="Q160" i="2" s="1"/>
  <c r="P159" i="2"/>
  <c r="Q159" i="2" s="1"/>
  <c r="P139" i="2"/>
  <c r="Q139" i="2" s="1"/>
  <c r="P135" i="2"/>
  <c r="P126" i="2"/>
  <c r="Q126" i="2" s="1"/>
  <c r="P125" i="2"/>
  <c r="P122" i="2"/>
  <c r="Q122" i="2" s="1"/>
  <c r="P113" i="2"/>
  <c r="Q113" i="2" s="1"/>
  <c r="P106" i="2"/>
  <c r="Q106" i="2" s="1"/>
  <c r="P89" i="2"/>
  <c r="Q89" i="2" s="1"/>
  <c r="P80" i="2"/>
  <c r="Q80" i="2" s="1"/>
  <c r="P73" i="2"/>
  <c r="Q73" i="2" s="1"/>
  <c r="P62" i="2"/>
  <c r="Q62" i="2" s="1"/>
  <c r="P57" i="2"/>
  <c r="Q57" i="2" s="1"/>
  <c r="P46" i="2"/>
  <c r="Q46" i="2" s="1"/>
  <c r="P19" i="2"/>
  <c r="Q19" i="2" s="1"/>
  <c r="P14" i="2"/>
  <c r="Q14" i="2" s="1"/>
  <c r="P12" i="2"/>
  <c r="Q12" i="2" s="1"/>
  <c r="E383" i="2"/>
  <c r="F387" i="2"/>
  <c r="D385" i="2"/>
  <c r="Q10" i="2" l="1"/>
  <c r="Q123" i="2"/>
  <c r="Q125" i="2"/>
  <c r="Q135" i="2"/>
  <c r="Q9" i="2"/>
  <c r="Q191" i="2"/>
  <c r="E385" i="2"/>
  <c r="D387" i="2"/>
  <c r="H390" i="2" l="1"/>
  <c r="D391" i="2"/>
  <c r="D392" i="2" s="1"/>
</calcChain>
</file>

<file path=xl/sharedStrings.xml><?xml version="1.0" encoding="utf-8"?>
<sst xmlns="http://schemas.openxmlformats.org/spreadsheetml/2006/main" count="1674" uniqueCount="586">
  <si>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</si>
  <si>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</si>
  <si>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</si>
  <si>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</si>
  <si>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</si>
  <si>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</si>
  <si>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</si>
  <si>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</si>
  <si>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</si>
  <si>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</si>
  <si>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</si>
  <si>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</si>
  <si>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</si>
  <si>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</si>
  <si>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</si>
  <si>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</si>
  <si>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</si>
  <si>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</si>
  <si>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</si>
  <si>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</si>
  <si>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</si>
  <si>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</si>
  <si>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</si>
  <si>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</si>
  <si>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</si>
  <si>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</si>
  <si>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</si>
  <si>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</si>
  <si>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</si>
  <si>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</si>
  <si>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</si>
  <si>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</si>
  <si>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</si>
  <si>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</si>
  <si>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</si>
  <si>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</si>
  <si>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</si>
  <si>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</si>
  <si>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</si>
  <si>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</si>
  <si>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</si>
  <si>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</si>
  <si>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</si>
  <si>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</si>
  <si>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</si>
  <si>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</si>
  <si>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</si>
  <si>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</si>
  <si>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</si>
  <si>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</si>
  <si>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</si>
  <si>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</si>
  <si>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</si>
  <si>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</si>
  <si>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</si>
  <si>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</si>
  <si>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</si>
  <si>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</si>
  <si>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</si>
  <si>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</si>
  <si>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</si>
  <si>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</si>
  <si>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</si>
  <si>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</si>
  <si>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</si>
  <si>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</si>
  <si>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</si>
  <si>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</si>
  <si>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</si>
  <si>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</si>
  <si>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</si>
  <si>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</si>
  <si>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</si>
  <si>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</si>
  <si>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</si>
  <si>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</si>
  <si>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</si>
  <si>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</si>
  <si>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</si>
  <si>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</si>
  <si>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</si>
  <si>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</si>
  <si>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</si>
  <si>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</si>
  <si>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</si>
  <si>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</si>
  <si>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</si>
  <si>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</si>
  <si>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</si>
  <si>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</si>
  <si>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</si>
  <si>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</si>
  <si>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</si>
  <si>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</si>
  <si>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</si>
  <si>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</si>
  <si>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</si>
  <si>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</si>
  <si>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</si>
  <si>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</si>
  <si>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</si>
  <si>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</si>
  <si>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</si>
  <si>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</si>
  <si>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</si>
  <si>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</si>
  <si>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</si>
  <si>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</si>
  <si>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</si>
  <si>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</si>
  <si>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</si>
  <si>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</si>
  <si>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</si>
  <si>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</si>
  <si>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</si>
  <si>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</si>
  <si>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</si>
  <si>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</si>
  <si>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</si>
  <si>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</si>
  <si>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</si>
  <si>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</si>
  <si>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</si>
  <si>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</si>
  <si>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</si>
  <si>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</si>
  <si>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</si>
  <si>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</si>
  <si>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</si>
  <si>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</si>
  <si>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</si>
  <si>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</si>
  <si>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</si>
  <si>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</si>
  <si>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</si>
  <si>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</si>
  <si>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</si>
  <si>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</si>
  <si>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</si>
  <si>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</si>
  <si>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</si>
  <si>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</si>
  <si>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</si>
  <si>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</si>
  <si>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</si>
  <si>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</si>
  <si>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</si>
  <si>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</si>
  <si>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</si>
  <si>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</si>
  <si>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</si>
  <si>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</si>
  <si>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</si>
  <si>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</si>
  <si>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</si>
  <si>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</si>
  <si>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</si>
  <si>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</si>
  <si>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</si>
  <si>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</si>
  <si>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</si>
  <si>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</si>
  <si>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</si>
  <si>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</si>
  <si>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</si>
  <si>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</si>
  <si>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</si>
  <si>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</si>
  <si>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</si>
  <si>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</si>
  <si>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</si>
  <si>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</si>
  <si>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</si>
  <si>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</si>
  <si>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</si>
  <si>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</si>
  <si>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</si>
  <si>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</si>
  <si>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</si>
  <si>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</si>
  <si>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</si>
  <si>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</si>
  <si>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</si>
  <si>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</si>
  <si>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</si>
  <si>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</si>
  <si>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</si>
  <si>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</si>
  <si>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</si>
  <si>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</si>
  <si>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</si>
  <si>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</si>
  <si>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</si>
  <si>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</si>
  <si>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</si>
  <si>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</si>
  <si>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</si>
  <si>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</si>
  <si>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</si>
  <si>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</si>
  <si>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</si>
  <si>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</si>
  <si>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</si>
  <si>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</si>
  <si>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</si>
  <si>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</si>
  <si>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</si>
  <si>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</si>
  <si>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</si>
  <si>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</si>
  <si>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</si>
  <si>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</si>
  <si>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</si>
  <si>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</si>
  <si>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</si>
  <si>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</si>
  <si>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</si>
  <si>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</si>
  <si>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</si>
  <si>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</si>
  <si>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</si>
  <si>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</si>
  <si>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</si>
  <si>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</si>
  <si>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</si>
  <si>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</si>
  <si>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</si>
  <si>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</si>
  <si>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</si>
  <si>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</si>
  <si>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</si>
  <si>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</si>
  <si>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</si>
  <si>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</si>
  <si>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</si>
  <si>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</si>
  <si>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</si>
  <si>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</si>
  <si>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</si>
  <si>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</si>
  <si>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</si>
  <si>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</si>
  <si>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</si>
  <si>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</si>
  <si>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</si>
  <si>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</si>
  <si>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</si>
  <si>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</si>
  <si>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</si>
  <si>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</si>
  <si>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</si>
  <si>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</si>
  <si>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</si>
  <si>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</si>
  <si>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</si>
  <si>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</si>
  <si>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</si>
  <si>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</si>
  <si>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</si>
  <si>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</si>
  <si>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</si>
  <si>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</si>
  <si>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</si>
  <si>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</si>
  <si>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</si>
  <si>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</si>
  <si>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</si>
  <si>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</si>
  <si>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</si>
  <si>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</si>
  <si>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</si>
  <si>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</si>
  <si>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</si>
  <si>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</si>
  <si>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</si>
  <si>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</si>
  <si>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</si>
  <si>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</si>
  <si>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</si>
  <si>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</si>
  <si>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</si>
  <si>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</si>
  <si>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</si>
  <si>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</si>
  <si>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</si>
  <si>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</si>
  <si>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</si>
  <si>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</si>
  <si>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</si>
  <si>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</si>
  <si>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</si>
  <si>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</si>
  <si>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</si>
  <si>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</si>
  <si>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</si>
  <si>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</si>
  <si>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</si>
  <si>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</si>
  <si>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</si>
  <si>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</si>
  <si>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</si>
  <si>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</si>
  <si>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</si>
  <si>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</si>
  <si>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</si>
  <si>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</si>
  <si>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</si>
  <si>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</si>
  <si>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</si>
  <si>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</si>
  <si>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</si>
  <si>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</si>
  <si>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</si>
  <si>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</si>
  <si>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</si>
  <si>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</si>
  <si>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</si>
  <si>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</si>
  <si>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</si>
  <si>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</si>
  <si>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</si>
  <si>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</si>
  <si>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</si>
  <si>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</si>
  <si>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</si>
  <si>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</si>
  <si>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</si>
  <si>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</si>
  <si>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</si>
  <si>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</si>
  <si>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</si>
  <si>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</si>
  <si>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</si>
  <si>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</si>
  <si>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</si>
  <si>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</si>
  <si>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</si>
  <si>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</si>
  <si>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</si>
  <si>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</si>
  <si>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</si>
  <si>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</si>
  <si>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</si>
  <si>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</si>
  <si>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</si>
  <si>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</si>
  <si>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</si>
  <si>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</si>
  <si>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</si>
  <si>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</si>
  <si>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</si>
  <si>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</si>
  <si>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</si>
  <si>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</si>
  <si>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</si>
  <si>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</si>
  <si>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</si>
  <si>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</si>
  <si>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</si>
  <si>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</si>
  <si>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</si>
  <si>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</si>
  <si>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</si>
  <si>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</si>
  <si>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</si>
  <si>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</si>
  <si>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</si>
  <si>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</si>
  <si>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</si>
  <si>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</si>
  <si>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</si>
  <si>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</si>
  <si>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</si>
  <si>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</si>
  <si>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</si>
  <si>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</si>
  <si>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</si>
  <si>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</si>
  <si>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</si>
  <si>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</si>
  <si>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</si>
  <si>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</si>
  <si>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</si>
  <si>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</si>
  <si>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</si>
  <si>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</si>
  <si>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</si>
  <si>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</si>
  <si>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</si>
  <si>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</si>
  <si>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</si>
  <si>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RAMON EMILIANO TIBURCIO GARCIA</t>
  </si>
  <si>
    <t>NIURCA RAMONA CUEVAS MEDINA</t>
  </si>
  <si>
    <t>MARTIN YNFANTE DIAZ</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</si>
  <si>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</si>
  <si>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</si>
  <si>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</si>
  <si>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</si>
  <si>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</si>
  <si>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</si>
  <si>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</si>
  <si>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</si>
  <si>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</si>
  <si>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</si>
  <si>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</si>
  <si>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</si>
  <si>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</si>
  <si>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</si>
  <si>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</si>
  <si>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</si>
  <si>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</si>
  <si>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</si>
  <si>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</si>
  <si>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</si>
  <si>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</si>
  <si>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</si>
  <si>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</si>
  <si>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</si>
  <si>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</si>
  <si>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</si>
  <si>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</si>
  <si>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</si>
  <si>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</si>
  <si>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</si>
  <si>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</si>
  <si>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</si>
  <si>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</si>
  <si>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</si>
  <si>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</si>
  <si>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</si>
  <si>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</si>
  <si>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</si>
  <si>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</si>
  <si>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</si>
  <si>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</si>
  <si>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</si>
  <si>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</si>
  <si>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</si>
  <si>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</si>
  <si>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</si>
  <si>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</si>
  <si>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</si>
  <si>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</si>
  <si>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</si>
  <si>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</si>
  <si>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</si>
  <si>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</si>
  <si>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</si>
  <si>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</si>
  <si>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</si>
  <si>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</si>
  <si>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</si>
  <si>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</si>
  <si>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</si>
  <si>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</si>
  <si>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</si>
  <si>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</si>
  <si>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</si>
  <si>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</si>
  <si>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</si>
  <si>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</si>
  <si>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</si>
  <si>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</si>
  <si>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</si>
  <si>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</si>
  <si>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</si>
  <si>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</si>
  <si>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</si>
  <si>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</si>
  <si>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</si>
  <si>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</si>
  <si>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</si>
  <si>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</si>
  <si>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</si>
  <si>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</si>
  <si>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</si>
  <si>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</si>
  <si>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</si>
  <si>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</si>
  <si>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</si>
  <si>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</si>
  <si>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</si>
  <si>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</si>
  <si>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</si>
  <si>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</si>
  <si>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</si>
  <si>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</si>
  <si>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</si>
  <si>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</si>
  <si>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</si>
  <si>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</si>
  <si>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</si>
  <si>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</si>
  <si>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</si>
  <si>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</si>
  <si>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</si>
  <si>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</si>
  <si>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</si>
  <si>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</si>
  <si>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</si>
  <si>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</si>
  <si>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</si>
  <si>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</si>
  <si>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</si>
  <si>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</si>
  <si>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</si>
  <si>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</si>
  <si>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</si>
  <si>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</si>
  <si>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</si>
  <si>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</si>
  <si>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</si>
  <si>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</si>
  <si>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</si>
  <si>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</si>
  <si>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</si>
  <si>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</si>
  <si>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</si>
  <si>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</si>
  <si>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CARMEN MARIA HEREDIA MOTA</t>
  </si>
  <si>
    <t>DEPTO. RECURSOS HUMANOS, SEDE</t>
  </si>
  <si>
    <t>PAOLA MERCEDES PEREZ</t>
  </si>
  <si>
    <t>ANALISTA DE RECURSOS HUMANOS</t>
  </si>
  <si>
    <t>VIRTUDES JIMENEZ MINYETI</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</si>
  <si>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</si>
  <si>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</si>
  <si>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</si>
  <si>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</si>
  <si>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</si>
  <si>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</si>
  <si>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</si>
  <si>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</si>
  <si>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</si>
  <si>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</si>
  <si>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</si>
  <si>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</si>
  <si>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</si>
  <si>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</si>
  <si>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</si>
  <si>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</si>
  <si>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</si>
  <si>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</si>
  <si>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</si>
  <si>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</si>
  <si>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</si>
  <si>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</si>
  <si>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</si>
  <si>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</si>
  <si>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</si>
  <si>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</si>
  <si>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</si>
  <si>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</si>
  <si>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</si>
  <si>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</si>
  <si>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</si>
  <si>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</si>
  <si>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</si>
  <si>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</si>
  <si>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</si>
  <si>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</si>
  <si>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</si>
  <si>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</si>
  <si>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</si>
  <si>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</si>
  <si>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</si>
  <si>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</si>
  <si>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</si>
  <si>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</si>
  <si>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</si>
  <si>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</si>
  <si>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</si>
  <si>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</si>
  <si>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</si>
  <si>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CAMILA VILORIA DE LA CRUZ</t>
  </si>
  <si>
    <t>CHRISTOPHER ROSARIO MEJIA</t>
  </si>
  <si>
    <t>WASLANDY AMADOMOYA ALCANTARA</t>
  </si>
  <si>
    <t>JESUS FRANCISCO PSREDES MELO</t>
  </si>
  <si>
    <t>MICHAEL ODALIS NOLASCO GOMEZ</t>
  </si>
  <si>
    <t>EDWIN ALBERTO LORENZO</t>
  </si>
  <si>
    <t>JULIO RAFAEL MOREL TATIS</t>
  </si>
  <si>
    <t>SHEILA MARISOL GOMEZ SANTANA</t>
  </si>
  <si>
    <t>CRISBERLIN SANTANA EMETERIO</t>
  </si>
  <si>
    <t>SEC. REGISTRO, CONTRO Y NOMINA, SEDE</t>
  </si>
  <si>
    <t>LEOMAR ANDRICKSON PEREZ FLORIAN</t>
  </si>
  <si>
    <t>JEAN NOEL PEREZ OZORIA</t>
  </si>
  <si>
    <t>NOMINA DE EMPLEADOS FIJOS: CORRESPONDIENTE AL MES DE OCTUBRE  DEL  AÑO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</si>
</sst>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_(&quot;RD$&quot;* #,##0.00_);_(&quot;RD$&quot;* \(#,##0.00\);_(&quot;RD$&quot;* &quot;-&quot;??_);_(@_)"/>
    <numFmt numFmtId="167" formatCode="&quot;RD$&quot;#,##0.00_);[Red]\(&quot;RD$&quot;#,##0.00\)"/>
    <numFmt numFmtId="168" formatCode="&quot;RD$&quot;#,##0.00_);\(&quot;RD$&quot;#,##0.00\)"/>
    <numFmt numFmtId="169" formatCode="0.00000000%"/>
    <numFmt numFmtId="170"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1">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6">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1" fillId="0" borderId="0"/>
  </cellStyleXfs>
  <cellXfs count="132">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6"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164" fontId="3" fillId="0" borderId="6" xfId="4" applyFont="1" applyFill="1" applyBorder="1" applyProtection="1"/>
    <xf numFmtId="166"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6" fontId="4" fillId="0" borderId="5" xfId="1" applyNumberFormat="1" applyFill="1" applyBorder="1"/>
    <xf numFmtId="166" fontId="7" fillId="0" borderId="6" xfId="1" applyNumberFormat="1" applyFont="1" applyFill="1" applyBorder="1"/>
    <xf numFmtId="166" fontId="8" fillId="0" borderId="6" xfId="1" applyNumberFormat="1" applyFont="1" applyFill="1" applyBorder="1"/>
    <xf numFmtId="0" fontId="9" fillId="0" borderId="6" xfId="1" applyFont="1" applyFill="1" applyBorder="1" applyAlignment="1">
      <alignment horizontal="center" vertical="center"/>
    </xf>
    <xf numFmtId="166" fontId="10" fillId="0" borderId="6" xfId="1" applyNumberFormat="1" applyFont="1" applyFill="1" applyBorder="1"/>
    <xf numFmtId="167" fontId="8" fillId="0" borderId="6" xfId="1" applyNumberFormat="1" applyFont="1" applyFill="1" applyBorder="1"/>
    <xf numFmtId="0" fontId="7" fillId="0" borderId="6" xfId="1" applyFont="1" applyFill="1" applyBorder="1" applyAlignment="1">
      <alignment horizontal="center" vertical="center"/>
    </xf>
    <xf numFmtId="166" fontId="2" fillId="0" borderId="0" xfId="1" applyNumberFormat="1" applyFont="1" applyFill="1"/>
    <xf numFmtId="166" fontId="11" fillId="0" borderId="0" xfId="1" applyNumberFormat="1" applyFont="1" applyFill="1"/>
    <xf numFmtId="0" fontId="4" fillId="0" borderId="0" xfId="1" applyFill="1" applyAlignment="1">
      <alignment horizontal="right"/>
    </xf>
    <xf numFmtId="166" fontId="11" fillId="0" borderId="6" xfId="1" applyNumberFormat="1" applyFont="1" applyFill="1" applyBorder="1"/>
    <xf numFmtId="166"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7" fontId="4" fillId="0" borderId="0" xfId="1" applyNumberFormat="1" applyFill="1"/>
    <xf numFmtId="166"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6" fontId="1" fillId="0" borderId="8" xfId="3" applyNumberFormat="1" applyFont="1" applyFill="1" applyBorder="1" applyAlignment="1" applyProtection="1">
      <alignment horizontal="center" vertical="center"/>
    </xf>
    <xf numFmtId="167"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8"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9"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6" fontId="11" fillId="0" borderId="12" xfId="1" applyNumberFormat="1" applyFont="1" applyFill="1" applyBorder="1"/>
    <xf numFmtId="167" fontId="13" fillId="0" borderId="12" xfId="1" applyNumberFormat="1" applyFont="1" applyFill="1" applyBorder="1" applyAlignment="1">
      <alignment horizontal="center"/>
    </xf>
    <xf numFmtId="0" fontId="14" fillId="0" borderId="12" xfId="1" applyFont="1" applyFill="1" applyBorder="1" applyAlignment="1">
      <alignment horizontal="right"/>
    </xf>
    <xf numFmtId="164" fontId="4" fillId="0" borderId="0" xfId="1" applyNumberFormat="1" applyFill="1"/>
    <xf numFmtId="0" fontId="4" fillId="0" borderId="0" xfId="1" applyFill="1" applyAlignment="1">
      <alignment horizontal="center" vertical="center"/>
    </xf>
    <xf numFmtId="166" fontId="12" fillId="0" borderId="6" xfId="1" applyNumberFormat="1" applyFont="1" applyFill="1" applyBorder="1" applyAlignment="1">
      <alignment horizontal="center" vertical="center"/>
    </xf>
    <xf numFmtId="166"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70" fontId="4" fillId="0" borderId="0" xfId="1" applyNumberFormat="1" applyFill="1"/>
    <xf numFmtId="166" fontId="11" fillId="0" borderId="6" xfId="1" applyNumberFormat="1" applyFont="1" applyFill="1" applyBorder="1" applyAlignment="1">
      <alignment horizontal="center" vertical="center"/>
    </xf>
    <xf numFmtId="16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164" fontId="1" fillId="0" borderId="6" xfId="4" applyFont="1" applyFill="1" applyBorder="1" applyProtection="1"/>
    <xf numFmtId="0" fontId="4" fillId="0" borderId="6" xfId="1" applyFill="1" applyBorder="1" applyAlignment="1">
      <alignment horizontal="center"/>
    </xf>
    <xf numFmtId="16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165" fontId="5" fillId="0" borderId="0" xfId="2" applyFont="1" applyFill="1" applyAlignment="1">
      <alignment horizontal="left"/>
    </xf>
    <xf numFmtId="165" fontId="17" fillId="0" borderId="0" xfId="2" applyFont="1" applyFill="1" applyAlignment="1">
      <alignment horizontal="left"/>
    </xf>
    <xf numFmtId="0" fontId="5" fillId="0" borderId="0" xfId="1" applyFont="1" applyFill="1" applyAlignment="1">
      <alignment horizontal="left"/>
    </xf>
    <xf numFmtId="165" fontId="5" fillId="0" borderId="6" xfId="2" applyFont="1" applyFill="1" applyBorder="1" applyAlignment="1">
      <alignment horizontal="left"/>
    </xf>
    <xf numFmtId="165"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5" fillId="0" borderId="8" xfId="1" applyNumberFormat="1" applyFont="1" applyFill="1" applyBorder="1" applyAlignment="1">
      <alignment horizontal="left"/>
    </xf>
    <xf numFmtId="49" fontId="5" fillId="0" borderId="19" xfId="1" applyNumberFormat="1" applyFont="1" applyFill="1" applyBorder="1" applyAlignment="1">
      <alignment horizontal="left"/>
    </xf>
    <xf numFmtId="49" fontId="5" fillId="0" borderId="20" xfId="1" applyNumberFormat="1" applyFont="1" applyFill="1" applyBorder="1" applyAlignment="1">
      <alignment horizontal="left"/>
    </xf>
    <xf numFmtId="4" fontId="20" fillId="2" borderId="6" xfId="2" applyNumberFormat="1" applyFont="1" applyFill="1" applyBorder="1" applyAlignment="1">
      <alignment horizontal="center" vertical="center"/>
    </xf>
    <xf numFmtId="4" fontId="20" fillId="2" borderId="6" xfId="2" applyNumberFormat="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2202656</xdr:colOff>
      <xdr:row>1</xdr:row>
      <xdr:rowOff>40764</xdr:rowOff>
    </xdr:from>
    <xdr:ext cx="3436422" cy="1213757"/>
    <xdr:pic>
      <xdr:nvPicPr>
        <xdr:cNvPr id="3" name="Imagen 2"/>
        <xdr:cNvPicPr>
          <a:picLocks noChangeAspect="1"/>
        </xdr:cNvPicPr>
      </xdr:nvPicPr>
      <xdr:blipFill>
        <a:blip xmlns:r="http://schemas.openxmlformats.org/officeDocument/2006/relationships" r:embed="rId1"/>
        <a:stretch>
          <a:fillRect/>
        </a:stretch>
      </xdr:blipFill>
      <xdr:spPr>
        <a:xfrm>
          <a:off x="8612187" y="189592"/>
          <a:ext cx="3436422" cy="1213757"/>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4"/>
  <sheetViews>
    <sheetView showGridLines="0" tabSelected="1" topLeftCell="D356" zoomScale="96" zoomScaleNormal="96" zoomScaleSheetLayoutView="106" zoomScalePageLayoutView="80" workbookViewId="0">
      <selection activeCell="N372" sqref="N372"/>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15.14062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8" t="s">
        <v>585</v>
      </c>
      <c r="C4" s="128"/>
      <c r="D4" s="128"/>
      <c r="E4" s="128"/>
      <c r="F4" s="128"/>
      <c r="G4" s="128"/>
      <c r="H4" s="128"/>
      <c r="I4" s="128"/>
      <c r="J4" s="128"/>
      <c r="K4" s="128"/>
      <c r="L4" s="128"/>
      <c r="M4" s="128"/>
      <c r="N4" s="128"/>
      <c r="O4" s="128"/>
      <c r="P4" s="128"/>
      <c r="Q4" s="128"/>
    </row>
    <row r="5" spans="1:19" ht="11.25" customHeight="1" x14ac:dyDescent="0.2">
      <c r="B5" s="129"/>
      <c r="C5" s="129"/>
      <c r="D5" s="129"/>
      <c r="E5" s="129"/>
      <c r="F5" s="129"/>
      <c r="G5" s="129"/>
      <c r="H5" s="129"/>
      <c r="I5" s="129"/>
      <c r="J5" s="129"/>
      <c r="K5" s="129"/>
      <c r="L5" s="129"/>
      <c r="M5" s="129"/>
      <c r="N5" s="129"/>
      <c r="O5" s="129"/>
      <c r="P5" s="129"/>
      <c r="Q5" s="129"/>
    </row>
    <row r="6" spans="1:19" ht="15.75" customHeight="1" x14ac:dyDescent="0.2">
      <c r="B6" s="130" t="s">
        <v>557</v>
      </c>
      <c r="C6" s="130" t="s">
        <v>567</v>
      </c>
      <c r="D6" s="130" t="s">
        <v>566</v>
      </c>
      <c r="E6" s="130" t="s">
        <v>565</v>
      </c>
      <c r="F6" s="130" t="s">
        <v>564</v>
      </c>
      <c r="G6" s="117" t="s">
        <v>563</v>
      </c>
      <c r="H6" s="117" t="s">
        <v>6</v>
      </c>
      <c r="I6" s="117" t="s">
        <v>562</v>
      </c>
      <c r="J6" s="117" t="s">
        <v>561</v>
      </c>
      <c r="K6" s="118"/>
      <c r="L6" s="118"/>
      <c r="M6" s="118"/>
      <c r="N6" s="118"/>
      <c r="O6" s="119" t="s">
        <v>560</v>
      </c>
      <c r="P6" s="119" t="s">
        <v>559</v>
      </c>
      <c r="Q6" s="119" t="s">
        <v>558</v>
      </c>
    </row>
    <row r="7" spans="1:19" ht="17.25" customHeight="1" x14ac:dyDescent="0.2">
      <c r="B7" s="131"/>
      <c r="C7" s="131"/>
      <c r="D7" s="131"/>
      <c r="E7" s="131"/>
      <c r="F7" s="131"/>
      <c r="G7" s="118"/>
      <c r="H7" s="118"/>
      <c r="I7" s="118"/>
      <c r="J7" s="117" t="s">
        <v>557</v>
      </c>
      <c r="K7" s="118"/>
      <c r="L7" s="117" t="s">
        <v>556</v>
      </c>
      <c r="M7" s="118"/>
      <c r="N7" s="118"/>
      <c r="O7" s="120"/>
      <c r="P7" s="120"/>
      <c r="Q7" s="120"/>
    </row>
    <row r="8" spans="1:19" ht="16.5" customHeight="1" x14ac:dyDescent="0.2">
      <c r="B8" s="131"/>
      <c r="C8" s="131"/>
      <c r="D8" s="131"/>
      <c r="E8" s="131"/>
      <c r="F8" s="131"/>
      <c r="G8" s="118"/>
      <c r="H8" s="118"/>
      <c r="I8" s="118"/>
      <c r="J8" s="112" t="s">
        <v>555</v>
      </c>
      <c r="K8" s="112" t="s">
        <v>10</v>
      </c>
      <c r="L8" s="112" t="s">
        <v>10</v>
      </c>
      <c r="M8" s="112" t="s">
        <v>555</v>
      </c>
      <c r="N8" s="112" t="s">
        <v>554</v>
      </c>
      <c r="O8" s="121"/>
      <c r="P8" s="121"/>
      <c r="Q8" s="121"/>
      <c r="S8" s="86"/>
    </row>
    <row r="9" spans="1:19" s="3" customFormat="1" x14ac:dyDescent="0.2">
      <c r="B9" s="75" t="s">
        <v>553</v>
      </c>
      <c r="C9" s="74" t="s">
        <v>548</v>
      </c>
      <c r="D9" s="74" t="s">
        <v>552</v>
      </c>
      <c r="E9" s="74" t="s">
        <v>21</v>
      </c>
      <c r="F9" s="74" t="s">
        <v>34</v>
      </c>
      <c r="G9" s="73">
        <v>250000</v>
      </c>
      <c r="H9" s="72">
        <v>47641.9</v>
      </c>
      <c r="I9" s="73">
        <v>25</v>
      </c>
      <c r="J9" s="73">
        <f t="shared" ref="J9:J14" si="0">IF(G9&lt;=$I$376*$J$376,G9*$F$383,($I$376*$J$376)*$F$383)</f>
        <v>7175</v>
      </c>
      <c r="K9" s="72">
        <v>6589.14</v>
      </c>
      <c r="L9" s="72">
        <v>15367.43</v>
      </c>
      <c r="M9" s="73">
        <f t="shared" ref="M9:M14" si="1">G9*7.1%</f>
        <v>17750</v>
      </c>
      <c r="N9" s="73">
        <v>997.04</v>
      </c>
      <c r="O9" s="72">
        <v>2147.6</v>
      </c>
      <c r="P9" s="72">
        <f t="shared" ref="P9:P14" si="2">H9+I9+J9+K9+O9</f>
        <v>63578.64</v>
      </c>
      <c r="Q9" s="72">
        <f t="shared" ref="Q9:Q14" si="3">G9-P9</f>
        <v>186421.36</v>
      </c>
    </row>
    <row r="10" spans="1:19" s="3" customFormat="1" x14ac:dyDescent="0.2">
      <c r="B10" s="75" t="s">
        <v>551</v>
      </c>
      <c r="C10" s="74" t="s">
        <v>548</v>
      </c>
      <c r="D10" s="74" t="s">
        <v>501</v>
      </c>
      <c r="E10" s="74" t="s">
        <v>21</v>
      </c>
      <c r="F10" s="74" t="s">
        <v>34</v>
      </c>
      <c r="G10" s="73">
        <v>50000</v>
      </c>
      <c r="H10" s="73">
        <v>1082.04</v>
      </c>
      <c r="I10" s="73">
        <v>25</v>
      </c>
      <c r="J10" s="73">
        <f t="shared" si="0"/>
        <v>1435</v>
      </c>
      <c r="K10" s="72">
        <f>IF(G10&lt;=$I$377*$J$377,G10*$F$384,($I$377*$J$377)*$F$384)</f>
        <v>1520</v>
      </c>
      <c r="L10" s="72">
        <f>G10*7.09%</f>
        <v>3545.0000000000005</v>
      </c>
      <c r="M10" s="73">
        <f t="shared" si="1"/>
        <v>3549.9999999999995</v>
      </c>
      <c r="N10" s="73">
        <f>IF(G10&gt;77410,890.22,G10*1.15%)</f>
        <v>575</v>
      </c>
      <c r="O10" s="72">
        <v>14523.03</v>
      </c>
      <c r="P10" s="72">
        <f t="shared" si="2"/>
        <v>18585.07</v>
      </c>
      <c r="Q10" s="72">
        <f t="shared" si="3"/>
        <v>31414.93</v>
      </c>
    </row>
    <row r="11" spans="1:19" s="3" customFormat="1" x14ac:dyDescent="0.2">
      <c r="B11" s="74" t="s">
        <v>550</v>
      </c>
      <c r="C11" s="74" t="s">
        <v>548</v>
      </c>
      <c r="D11" s="74" t="s">
        <v>104</v>
      </c>
      <c r="E11" s="74" t="s">
        <v>21</v>
      </c>
      <c r="F11" s="74" t="s">
        <v>34</v>
      </c>
      <c r="G11" s="73">
        <v>28000</v>
      </c>
      <c r="H11" s="73">
        <v>0</v>
      </c>
      <c r="I11" s="73">
        <v>25</v>
      </c>
      <c r="J11" s="73">
        <f t="shared" si="0"/>
        <v>803.6</v>
      </c>
      <c r="K11" s="72">
        <f>IF(G11&lt;=$I$377*$J$377,G11*$F$384,($I$377*$J$377)*$F$384)</f>
        <v>851.2</v>
      </c>
      <c r="L11" s="72">
        <f>G11*7.09%</f>
        <v>1985.2</v>
      </c>
      <c r="M11" s="73">
        <f t="shared" si="1"/>
        <v>1987.9999999999998</v>
      </c>
      <c r="N11" s="73">
        <f>IF(G11&gt;77410,890.22,G11*1.15%)</f>
        <v>322</v>
      </c>
      <c r="O11" s="72">
        <v>5100</v>
      </c>
      <c r="P11" s="72">
        <f t="shared" si="2"/>
        <v>6779.8</v>
      </c>
      <c r="Q11" s="72">
        <f t="shared" si="3"/>
        <v>21220.2</v>
      </c>
    </row>
    <row r="12" spans="1:19" s="3" customFormat="1" x14ac:dyDescent="0.2">
      <c r="A12" s="76"/>
      <c r="B12" s="74" t="s">
        <v>549</v>
      </c>
      <c r="C12" s="74" t="s">
        <v>548</v>
      </c>
      <c r="D12" s="74" t="s">
        <v>547</v>
      </c>
      <c r="E12" s="74" t="s">
        <v>21</v>
      </c>
      <c r="F12" s="74" t="s">
        <v>20</v>
      </c>
      <c r="G12" s="73">
        <v>85000</v>
      </c>
      <c r="H12" s="73">
        <v>8577.06</v>
      </c>
      <c r="I12" s="73">
        <v>25</v>
      </c>
      <c r="J12" s="73">
        <f t="shared" si="0"/>
        <v>2439.5</v>
      </c>
      <c r="K12" s="72">
        <f>IF(G12&lt;=$I$377*$J$377,G12*$F$384,($I$377*$J$377)*$F$384)</f>
        <v>2584</v>
      </c>
      <c r="L12" s="72">
        <f>G12*7.09%</f>
        <v>6026.5</v>
      </c>
      <c r="M12" s="73">
        <f t="shared" si="1"/>
        <v>6034.9999999999991</v>
      </c>
      <c r="N12" s="73">
        <v>997.04</v>
      </c>
      <c r="O12" s="72">
        <v>32868.58</v>
      </c>
      <c r="P12" s="72">
        <f t="shared" si="2"/>
        <v>46494.14</v>
      </c>
      <c r="Q12" s="72">
        <f t="shared" si="3"/>
        <v>38505.86</v>
      </c>
    </row>
    <row r="13" spans="1:19" s="3" customFormat="1" x14ac:dyDescent="0.2">
      <c r="B13" s="75" t="s">
        <v>546</v>
      </c>
      <c r="C13" s="74" t="s">
        <v>543</v>
      </c>
      <c r="D13" s="74" t="s">
        <v>545</v>
      </c>
      <c r="E13" s="74" t="s">
        <v>21</v>
      </c>
      <c r="F13" s="74" t="s">
        <v>20</v>
      </c>
      <c r="G13" s="73">
        <v>190000</v>
      </c>
      <c r="H13" s="72">
        <v>32846.82</v>
      </c>
      <c r="I13" s="73">
        <v>25</v>
      </c>
      <c r="J13" s="73">
        <f t="shared" si="0"/>
        <v>5453</v>
      </c>
      <c r="K13" s="72">
        <v>5776</v>
      </c>
      <c r="L13" s="72">
        <v>13471</v>
      </c>
      <c r="M13" s="73">
        <f t="shared" si="1"/>
        <v>13489.999999999998</v>
      </c>
      <c r="N13" s="73">
        <v>997.04</v>
      </c>
      <c r="O13" s="72">
        <v>1815.46</v>
      </c>
      <c r="P13" s="72">
        <f t="shared" si="2"/>
        <v>45916.28</v>
      </c>
      <c r="Q13" s="72">
        <f t="shared" si="3"/>
        <v>144083.72</v>
      </c>
    </row>
    <row r="14" spans="1:19" s="3" customFormat="1" x14ac:dyDescent="0.2">
      <c r="B14" s="74" t="s">
        <v>544</v>
      </c>
      <c r="C14" s="74" t="s">
        <v>543</v>
      </c>
      <c r="D14" s="74" t="s">
        <v>207</v>
      </c>
      <c r="E14" s="74" t="s">
        <v>21</v>
      </c>
      <c r="F14" s="74" t="s">
        <v>34</v>
      </c>
      <c r="G14" s="73">
        <v>27000</v>
      </c>
      <c r="H14" s="73">
        <v>0</v>
      </c>
      <c r="I14" s="73">
        <v>25</v>
      </c>
      <c r="J14" s="73">
        <f t="shared" si="0"/>
        <v>774.9</v>
      </c>
      <c r="K14" s="72">
        <f>IF(G14&lt;=$I$377*$J$377,G14*$F$384,($I$377*$J$377)*$F$384)</f>
        <v>820.8</v>
      </c>
      <c r="L14" s="88">
        <f>G14*7.09%</f>
        <v>1914.3000000000002</v>
      </c>
      <c r="M14" s="87">
        <f t="shared" si="1"/>
        <v>1916.9999999999998</v>
      </c>
      <c r="N14" s="73">
        <f>IF(G14&gt;77410,890.22,G14*1.15%)</f>
        <v>310.5</v>
      </c>
      <c r="O14" s="72">
        <v>13292.5</v>
      </c>
      <c r="P14" s="72">
        <f t="shared" si="2"/>
        <v>14913.2</v>
      </c>
      <c r="Q14" s="72">
        <f t="shared" si="3"/>
        <v>12086.8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542</v>
      </c>
      <c r="C16" s="74" t="s">
        <v>534</v>
      </c>
      <c r="D16" s="74" t="s">
        <v>22</v>
      </c>
      <c r="E16" s="74" t="s">
        <v>21</v>
      </c>
      <c r="F16" s="74" t="s">
        <v>20</v>
      </c>
      <c r="G16" s="73">
        <v>70000</v>
      </c>
      <c r="H16" s="73">
        <v>5368.45</v>
      </c>
      <c r="I16" s="78">
        <v>25</v>
      </c>
      <c r="J16" s="73">
        <f t="shared" ref="J16:J23" si="4">IF(G16&lt;=$I$376*$J$376,G16*$F$383,($I$376*$J$376)*$F$383)</f>
        <v>2009</v>
      </c>
      <c r="K16" s="72">
        <f t="shared" ref="K16:K23" si="5">IF(G16&lt;=$I$377*$J$377,G16*$F$384,($I$377*$J$377)*$F$384)</f>
        <v>2128</v>
      </c>
      <c r="L16" s="79">
        <f t="shared" ref="L16:L23" si="6">G16*7.09%</f>
        <v>4963</v>
      </c>
      <c r="M16" s="78">
        <f t="shared" ref="M16:M23" si="7">G16*7.1%</f>
        <v>4970</v>
      </c>
      <c r="N16" s="73">
        <f t="shared" ref="N16:N23" si="8">IF(G16&gt;77410,890.22,G16*1.15%)</f>
        <v>805</v>
      </c>
      <c r="O16" s="72">
        <v>26558.84</v>
      </c>
      <c r="P16" s="72">
        <f t="shared" ref="P16:P23" si="9">H16+I16+J16+K16+O16</f>
        <v>36089.29</v>
      </c>
      <c r="Q16" s="72">
        <f t="shared" ref="Q16:Q23" si="10">G16-P16</f>
        <v>33910.71</v>
      </c>
    </row>
    <row r="17" spans="1:16382" s="3" customFormat="1" x14ac:dyDescent="0.2">
      <c r="B17" s="75" t="s">
        <v>541</v>
      </c>
      <c r="C17" s="74" t="s">
        <v>534</v>
      </c>
      <c r="D17" s="74" t="s">
        <v>87</v>
      </c>
      <c r="E17" s="74" t="s">
        <v>21</v>
      </c>
      <c r="F17" s="74" t="s">
        <v>34</v>
      </c>
      <c r="G17" s="73">
        <v>29000</v>
      </c>
      <c r="H17" s="73">
        <v>0</v>
      </c>
      <c r="I17" s="73">
        <v>25</v>
      </c>
      <c r="J17" s="73">
        <f t="shared" si="4"/>
        <v>832.3</v>
      </c>
      <c r="K17" s="72">
        <f t="shared" si="5"/>
        <v>881.6</v>
      </c>
      <c r="L17" s="72">
        <f t="shared" si="6"/>
        <v>2056.1</v>
      </c>
      <c r="M17" s="73">
        <f t="shared" si="7"/>
        <v>2059</v>
      </c>
      <c r="N17" s="73">
        <f t="shared" si="8"/>
        <v>333.5</v>
      </c>
      <c r="O17" s="72">
        <v>100</v>
      </c>
      <c r="P17" s="72">
        <f t="shared" si="9"/>
        <v>1838.9</v>
      </c>
      <c r="Q17" s="72">
        <f t="shared" si="10"/>
        <v>27161.1</v>
      </c>
    </row>
    <row r="18" spans="1:16382" s="3" customFormat="1" x14ac:dyDescent="0.2">
      <c r="B18" s="74" t="s">
        <v>540</v>
      </c>
      <c r="C18" s="74" t="s">
        <v>534</v>
      </c>
      <c r="D18" s="74" t="s">
        <v>539</v>
      </c>
      <c r="E18" s="74" t="s">
        <v>21</v>
      </c>
      <c r="F18" s="74" t="s">
        <v>34</v>
      </c>
      <c r="G18" s="73">
        <v>45000</v>
      </c>
      <c r="H18" s="73">
        <v>1148.33</v>
      </c>
      <c r="I18" s="73">
        <v>25</v>
      </c>
      <c r="J18" s="73">
        <f t="shared" si="4"/>
        <v>1291.5</v>
      </c>
      <c r="K18" s="72">
        <f t="shared" si="5"/>
        <v>1368</v>
      </c>
      <c r="L18" s="72">
        <f t="shared" si="6"/>
        <v>3190.5</v>
      </c>
      <c r="M18" s="73">
        <f t="shared" si="7"/>
        <v>3194.9999999999995</v>
      </c>
      <c r="N18" s="73">
        <f t="shared" si="8"/>
        <v>517.5</v>
      </c>
      <c r="O18" s="72">
        <v>22463.02</v>
      </c>
      <c r="P18" s="72">
        <f t="shared" si="9"/>
        <v>26295.85</v>
      </c>
      <c r="Q18" s="72">
        <f t="shared" si="10"/>
        <v>18704.150000000001</v>
      </c>
    </row>
    <row r="19" spans="1:16382" s="3" customFormat="1" x14ac:dyDescent="0.2">
      <c r="B19" s="74" t="s">
        <v>538</v>
      </c>
      <c r="C19" s="74" t="s">
        <v>534</v>
      </c>
      <c r="D19" s="74" t="s">
        <v>104</v>
      </c>
      <c r="E19" s="74" t="s">
        <v>21</v>
      </c>
      <c r="F19" s="74" t="s">
        <v>34</v>
      </c>
      <c r="G19" s="73">
        <v>25900</v>
      </c>
      <c r="H19" s="73">
        <v>0</v>
      </c>
      <c r="I19" s="73">
        <v>25</v>
      </c>
      <c r="J19" s="73">
        <f t="shared" si="4"/>
        <v>743.33</v>
      </c>
      <c r="K19" s="72">
        <f t="shared" si="5"/>
        <v>787.36</v>
      </c>
      <c r="L19" s="72">
        <f t="shared" si="6"/>
        <v>1836.3100000000002</v>
      </c>
      <c r="M19" s="73">
        <f t="shared" si="7"/>
        <v>1838.8999999999999</v>
      </c>
      <c r="N19" s="73">
        <f t="shared" si="8"/>
        <v>297.85000000000002</v>
      </c>
      <c r="O19" s="72">
        <v>12057.5</v>
      </c>
      <c r="P19" s="72">
        <f t="shared" si="9"/>
        <v>13613.19</v>
      </c>
      <c r="Q19" s="72">
        <f t="shared" si="10"/>
        <v>12286.81</v>
      </c>
    </row>
    <row r="20" spans="1:16382" s="3" customFormat="1" x14ac:dyDescent="0.2">
      <c r="B20" s="74" t="s">
        <v>537</v>
      </c>
      <c r="C20" s="74" t="s">
        <v>534</v>
      </c>
      <c r="D20" s="74" t="s">
        <v>536</v>
      </c>
      <c r="E20" s="74" t="s">
        <v>21</v>
      </c>
      <c r="F20" s="74" t="s">
        <v>20</v>
      </c>
      <c r="G20" s="73">
        <v>30000</v>
      </c>
      <c r="H20" s="73">
        <v>0</v>
      </c>
      <c r="I20" s="73">
        <v>25</v>
      </c>
      <c r="J20" s="73">
        <f t="shared" si="4"/>
        <v>861</v>
      </c>
      <c r="K20" s="72">
        <f t="shared" si="5"/>
        <v>912</v>
      </c>
      <c r="L20" s="72">
        <f t="shared" si="6"/>
        <v>2127</v>
      </c>
      <c r="M20" s="73">
        <f t="shared" si="7"/>
        <v>2130</v>
      </c>
      <c r="N20" s="73">
        <f t="shared" si="8"/>
        <v>345</v>
      </c>
      <c r="O20" s="72">
        <v>1815.46</v>
      </c>
      <c r="P20" s="72">
        <f t="shared" si="9"/>
        <v>3613.46</v>
      </c>
      <c r="Q20" s="72">
        <f t="shared" si="10"/>
        <v>26386.54</v>
      </c>
    </row>
    <row r="21" spans="1:16382" s="3" customFormat="1" x14ac:dyDescent="0.2">
      <c r="B21" s="74" t="s">
        <v>569</v>
      </c>
      <c r="C21" s="74" t="s">
        <v>534</v>
      </c>
      <c r="D21" s="74" t="s">
        <v>571</v>
      </c>
      <c r="E21" s="74" t="s">
        <v>21</v>
      </c>
      <c r="F21" s="74" t="s">
        <v>20</v>
      </c>
      <c r="G21" s="73">
        <v>45000</v>
      </c>
      <c r="H21" s="73">
        <v>1148.33</v>
      </c>
      <c r="I21" s="73">
        <v>25</v>
      </c>
      <c r="J21" s="73">
        <f t="shared" si="4"/>
        <v>1291.5</v>
      </c>
      <c r="K21" s="72">
        <f t="shared" si="5"/>
        <v>1368</v>
      </c>
      <c r="L21" s="72">
        <f t="shared" si="6"/>
        <v>3190.5</v>
      </c>
      <c r="M21" s="73">
        <f t="shared" si="7"/>
        <v>3194.9999999999995</v>
      </c>
      <c r="N21" s="73">
        <f t="shared" si="8"/>
        <v>517.5</v>
      </c>
      <c r="O21" s="72">
        <v>0</v>
      </c>
      <c r="P21" s="72">
        <f t="shared" si="9"/>
        <v>3832.83</v>
      </c>
      <c r="Q21" s="72">
        <f t="shared" si="10"/>
        <v>41167.17</v>
      </c>
    </row>
    <row r="22" spans="1:16382" s="3" customFormat="1" x14ac:dyDescent="0.2">
      <c r="B22" s="74" t="s">
        <v>570</v>
      </c>
      <c r="C22" s="74" t="s">
        <v>534</v>
      </c>
      <c r="D22" s="74" t="s">
        <v>572</v>
      </c>
      <c r="E22" s="74" t="s">
        <v>21</v>
      </c>
      <c r="F22" s="74" t="s">
        <v>34</v>
      </c>
      <c r="G22" s="73">
        <v>45000</v>
      </c>
      <c r="H22" s="73">
        <v>1148.33</v>
      </c>
      <c r="I22" s="73">
        <v>25</v>
      </c>
      <c r="J22" s="73">
        <f t="shared" si="4"/>
        <v>1291.5</v>
      </c>
      <c r="K22" s="72">
        <f t="shared" si="5"/>
        <v>1368</v>
      </c>
      <c r="L22" s="72">
        <f t="shared" si="6"/>
        <v>3190.5</v>
      </c>
      <c r="M22" s="73">
        <f t="shared" si="7"/>
        <v>3194.9999999999995</v>
      </c>
      <c r="N22" s="73">
        <f t="shared" si="8"/>
        <v>517.5</v>
      </c>
      <c r="O22" s="72">
        <v>0</v>
      </c>
      <c r="P22" s="72">
        <f t="shared" si="9"/>
        <v>3832.83</v>
      </c>
      <c r="Q22" s="72">
        <f t="shared" si="10"/>
        <v>41167.17</v>
      </c>
    </row>
    <row r="23" spans="1:16382" s="3" customFormat="1" x14ac:dyDescent="0.2">
      <c r="B23" s="74" t="s">
        <v>535</v>
      </c>
      <c r="C23" s="74" t="s">
        <v>534</v>
      </c>
      <c r="D23" s="74" t="s">
        <v>104</v>
      </c>
      <c r="E23" s="74" t="s">
        <v>21</v>
      </c>
      <c r="F23" s="74" t="s">
        <v>34</v>
      </c>
      <c r="G23" s="73">
        <v>25000</v>
      </c>
      <c r="H23" s="73">
        <v>0</v>
      </c>
      <c r="I23" s="73">
        <v>25</v>
      </c>
      <c r="J23" s="73">
        <f t="shared" si="4"/>
        <v>717.5</v>
      </c>
      <c r="K23" s="72">
        <f t="shared" si="5"/>
        <v>760</v>
      </c>
      <c r="L23" s="72">
        <f t="shared" si="6"/>
        <v>1772.5000000000002</v>
      </c>
      <c r="M23" s="73">
        <f t="shared" si="7"/>
        <v>1774.9999999999998</v>
      </c>
      <c r="N23" s="73">
        <f t="shared" si="8"/>
        <v>287.5</v>
      </c>
      <c r="O23" s="72">
        <v>3000</v>
      </c>
      <c r="P23" s="72">
        <f t="shared" si="9"/>
        <v>4502.5</v>
      </c>
      <c r="Q23" s="72">
        <f t="shared" si="10"/>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1" t="s">
        <v>533</v>
      </c>
      <c r="C25" s="74" t="s">
        <v>529</v>
      </c>
      <c r="D25" s="74" t="s">
        <v>532</v>
      </c>
      <c r="E25" s="74" t="s">
        <v>21</v>
      </c>
      <c r="F25" s="74" t="s">
        <v>20</v>
      </c>
      <c r="G25" s="73">
        <v>90000</v>
      </c>
      <c r="H25" s="73">
        <v>9753.19</v>
      </c>
      <c r="I25" s="73">
        <v>25</v>
      </c>
      <c r="J25" s="73">
        <f>IF(G25&lt;=$I$376*$J$376,G25*$F$383,($I$376*$J$376)*$F$383)</f>
        <v>2583</v>
      </c>
      <c r="K25" s="72">
        <f>IF(G25&lt;=$I$377*$J$377,G25*$F$384,($I$377*$J$377)*$F$384)</f>
        <v>2736</v>
      </c>
      <c r="L25" s="72">
        <f>G25*7.09%</f>
        <v>6381</v>
      </c>
      <c r="M25" s="73">
        <f>G25*7.1%</f>
        <v>6389.9999999999991</v>
      </c>
      <c r="N25" s="73">
        <v>997.04</v>
      </c>
      <c r="O25" s="72">
        <v>9766.67</v>
      </c>
      <c r="P25" s="72">
        <f>H25+I25+J25+K25+O25</f>
        <v>24863.86</v>
      </c>
      <c r="Q25" s="72">
        <f>G25-P25</f>
        <v>65136.14</v>
      </c>
    </row>
    <row r="26" spans="1:16382" s="3" customFormat="1" x14ac:dyDescent="0.2">
      <c r="B26" s="74" t="s">
        <v>531</v>
      </c>
      <c r="C26" s="74" t="s">
        <v>529</v>
      </c>
      <c r="D26" s="74" t="s">
        <v>207</v>
      </c>
      <c r="E26" s="74" t="s">
        <v>21</v>
      </c>
      <c r="F26" s="74" t="s">
        <v>34</v>
      </c>
      <c r="G26" s="73">
        <v>42000</v>
      </c>
      <c r="H26" s="73">
        <v>724.92</v>
      </c>
      <c r="I26" s="73">
        <v>25</v>
      </c>
      <c r="J26" s="73">
        <f>IF(G26&lt;=$I$376*$J$376,G26*$F$383,($I$376*$J$376)*$F$383)</f>
        <v>1205.4000000000001</v>
      </c>
      <c r="K26" s="72">
        <f>IF(G26&lt;=$I$377*$J$377,G26*$F$384,($I$377*$J$377)*$F$384)</f>
        <v>1276.8</v>
      </c>
      <c r="L26" s="72">
        <f>G26*7.09%</f>
        <v>2977.8</v>
      </c>
      <c r="M26" s="73">
        <f>G26*7.1%</f>
        <v>2981.9999999999995</v>
      </c>
      <c r="N26" s="73">
        <f>IF(G26&gt;77410,890.22,G26*1.15%)</f>
        <v>483</v>
      </c>
      <c r="O26" s="72">
        <v>5900</v>
      </c>
      <c r="P26" s="72">
        <f>H26+I26+J26+K26+O26</f>
        <v>9132.119999999999</v>
      </c>
      <c r="Q26" s="72">
        <f>G26-P26</f>
        <v>32867.880000000005</v>
      </c>
    </row>
    <row r="27" spans="1:16382" s="3" customFormat="1" x14ac:dyDescent="0.2">
      <c r="B27" s="74" t="s">
        <v>530</v>
      </c>
      <c r="C27" s="74" t="s">
        <v>529</v>
      </c>
      <c r="D27" s="74" t="s">
        <v>224</v>
      </c>
      <c r="E27" s="74" t="s">
        <v>21</v>
      </c>
      <c r="F27" s="74" t="s">
        <v>20</v>
      </c>
      <c r="G27" s="73">
        <v>60000</v>
      </c>
      <c r="H27" s="73">
        <v>3486.65</v>
      </c>
      <c r="I27" s="73">
        <v>25</v>
      </c>
      <c r="J27" s="73">
        <f>IF(G27&lt;=$I$376*$J$376,G27*$F$383,($I$376*$J$376)*$F$383)</f>
        <v>1722</v>
      </c>
      <c r="K27" s="72">
        <f>IF(G27&lt;=$I$377*$J$377,G27*$F$384,($I$377*$J$377)*$F$384)</f>
        <v>1824</v>
      </c>
      <c r="L27" s="72">
        <f>G27*7.09%</f>
        <v>4254</v>
      </c>
      <c r="M27" s="73">
        <f>G27*7.1%</f>
        <v>4260</v>
      </c>
      <c r="N27" s="73">
        <f>IF(G27&gt;77410,890.22,G27*1.15%)</f>
        <v>690</v>
      </c>
      <c r="O27" s="72">
        <v>2879.6</v>
      </c>
      <c r="P27" s="72">
        <f>H27+I27+J27+K27+O27</f>
        <v>9937.25</v>
      </c>
      <c r="Q27" s="72">
        <f>G27-P27</f>
        <v>50062.75</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528</v>
      </c>
      <c r="C29" s="74" t="s">
        <v>520</v>
      </c>
      <c r="D29" s="74" t="s">
        <v>527</v>
      </c>
      <c r="E29" s="74" t="s">
        <v>21</v>
      </c>
      <c r="F29" s="74" t="s">
        <v>34</v>
      </c>
      <c r="G29" s="73">
        <v>100000</v>
      </c>
      <c r="H29" s="73">
        <v>11676.57</v>
      </c>
      <c r="I29" s="73">
        <v>25</v>
      </c>
      <c r="J29" s="73">
        <f t="shared" ref="J29:J36" si="11">IF(G29&lt;=$I$376*$J$376,G29*$F$383,($I$376*$J$376)*$F$383)</f>
        <v>2870</v>
      </c>
      <c r="K29" s="72">
        <f t="shared" ref="K29:K36" si="12">IF(G29&lt;=$I$377*$J$377,G29*$F$384,($I$377*$J$377)*$F$384)</f>
        <v>3040</v>
      </c>
      <c r="L29" s="72">
        <f t="shared" ref="L29:L36" si="13">G29*7.09%</f>
        <v>7090.0000000000009</v>
      </c>
      <c r="M29" s="73">
        <f t="shared" ref="M29:M36" si="14">G29*7.1%</f>
        <v>7099.9999999999991</v>
      </c>
      <c r="N29" s="73">
        <v>997.04</v>
      </c>
      <c r="O29" s="72">
        <v>1815.46</v>
      </c>
      <c r="P29" s="72">
        <f t="shared" ref="P29:P36" si="15">H29+I29+J29+K29+O29</f>
        <v>19427.03</v>
      </c>
      <c r="Q29" s="72">
        <f t="shared" ref="Q29:Q36" si="16">G29-P29</f>
        <v>80572.97</v>
      </c>
    </row>
    <row r="30" spans="1:16382" s="3" customFormat="1" x14ac:dyDescent="0.2">
      <c r="B30" s="76" t="s">
        <v>526</v>
      </c>
      <c r="C30" s="76" t="s">
        <v>525</v>
      </c>
      <c r="D30" s="76" t="s">
        <v>407</v>
      </c>
      <c r="E30" s="74" t="s">
        <v>21</v>
      </c>
      <c r="F30" s="74" t="s">
        <v>34</v>
      </c>
      <c r="G30" s="72">
        <v>20000</v>
      </c>
      <c r="H30" s="72">
        <v>0</v>
      </c>
      <c r="I30" s="72">
        <v>25</v>
      </c>
      <c r="J30" s="73">
        <f t="shared" si="11"/>
        <v>574</v>
      </c>
      <c r="K30" s="72">
        <f t="shared" si="12"/>
        <v>608</v>
      </c>
      <c r="L30" s="72">
        <f t="shared" si="13"/>
        <v>1418</v>
      </c>
      <c r="M30" s="73">
        <f t="shared" si="14"/>
        <v>1419.9999999999998</v>
      </c>
      <c r="N30" s="73">
        <f t="shared" ref="N30:N36" si="17">IF(G30&gt;77410,890.22,G30*1.15%)</f>
        <v>230</v>
      </c>
      <c r="O30" s="72">
        <v>5715.24</v>
      </c>
      <c r="P30" s="72">
        <f t="shared" si="15"/>
        <v>6922.24</v>
      </c>
      <c r="Q30" s="72">
        <f t="shared" si="16"/>
        <v>13077.76</v>
      </c>
    </row>
    <row r="31" spans="1:16382" s="3" customFormat="1" x14ac:dyDescent="0.2">
      <c r="B31" s="74" t="s">
        <v>524</v>
      </c>
      <c r="C31" s="74" t="s">
        <v>520</v>
      </c>
      <c r="D31" s="74" t="s">
        <v>104</v>
      </c>
      <c r="E31" s="74" t="s">
        <v>21</v>
      </c>
      <c r="F31" s="74" t="s">
        <v>34</v>
      </c>
      <c r="G31" s="73">
        <v>26000</v>
      </c>
      <c r="H31" s="73">
        <v>0</v>
      </c>
      <c r="I31" s="73">
        <v>25</v>
      </c>
      <c r="J31" s="73">
        <f t="shared" si="11"/>
        <v>746.2</v>
      </c>
      <c r="K31" s="72">
        <f t="shared" si="12"/>
        <v>790.4</v>
      </c>
      <c r="L31" s="72">
        <f t="shared" si="13"/>
        <v>1843.4</v>
      </c>
      <c r="M31" s="73">
        <f t="shared" si="14"/>
        <v>1845.9999999999998</v>
      </c>
      <c r="N31" s="73">
        <f t="shared" si="17"/>
        <v>299</v>
      </c>
      <c r="O31" s="72">
        <v>6518.56</v>
      </c>
      <c r="P31" s="72">
        <f t="shared" si="15"/>
        <v>8080.16</v>
      </c>
      <c r="Q31" s="72">
        <f t="shared" si="16"/>
        <v>17919.84</v>
      </c>
    </row>
    <row r="32" spans="1:16382" s="3" customFormat="1" x14ac:dyDescent="0.2">
      <c r="B32" s="74" t="s">
        <v>523</v>
      </c>
      <c r="C32" s="74" t="s">
        <v>520</v>
      </c>
      <c r="D32" s="74" t="s">
        <v>522</v>
      </c>
      <c r="E32" s="74" t="s">
        <v>21</v>
      </c>
      <c r="F32" s="74" t="s">
        <v>34</v>
      </c>
      <c r="G32" s="73">
        <v>47050</v>
      </c>
      <c r="H32" s="73">
        <v>1437.65</v>
      </c>
      <c r="I32" s="73">
        <v>25</v>
      </c>
      <c r="J32" s="73">
        <f t="shared" si="11"/>
        <v>1350.335</v>
      </c>
      <c r="K32" s="72">
        <f t="shared" si="12"/>
        <v>1430.32</v>
      </c>
      <c r="L32" s="72">
        <f t="shared" si="13"/>
        <v>3335.8450000000003</v>
      </c>
      <c r="M32" s="73">
        <f t="shared" si="14"/>
        <v>3340.5499999999997</v>
      </c>
      <c r="N32" s="73">
        <f t="shared" si="17"/>
        <v>541.07500000000005</v>
      </c>
      <c r="O32" s="72">
        <v>7100</v>
      </c>
      <c r="P32" s="72">
        <f t="shared" si="15"/>
        <v>11343.305</v>
      </c>
      <c r="Q32" s="72">
        <f t="shared" si="16"/>
        <v>35706.695</v>
      </c>
    </row>
    <row r="33" spans="2:17" s="3" customFormat="1" x14ac:dyDescent="0.2">
      <c r="B33" s="75" t="s">
        <v>519</v>
      </c>
      <c r="C33" s="74" t="s">
        <v>582</v>
      </c>
      <c r="D33" s="74" t="s">
        <v>518</v>
      </c>
      <c r="E33" s="74" t="s">
        <v>21</v>
      </c>
      <c r="F33" s="74" t="s">
        <v>34</v>
      </c>
      <c r="G33" s="73">
        <v>60000</v>
      </c>
      <c r="H33" s="73">
        <v>3486.65</v>
      </c>
      <c r="I33" s="73">
        <v>25</v>
      </c>
      <c r="J33" s="73">
        <f t="shared" si="11"/>
        <v>1722</v>
      </c>
      <c r="K33" s="72">
        <f t="shared" si="12"/>
        <v>1824</v>
      </c>
      <c r="L33" s="72">
        <f t="shared" si="13"/>
        <v>4254</v>
      </c>
      <c r="M33" s="73">
        <f t="shared" si="14"/>
        <v>4260</v>
      </c>
      <c r="N33" s="73">
        <f t="shared" si="17"/>
        <v>690</v>
      </c>
      <c r="O33" s="72">
        <v>2100</v>
      </c>
      <c r="P33" s="72">
        <f t="shared" si="15"/>
        <v>9157.65</v>
      </c>
      <c r="Q33" s="72">
        <f t="shared" si="16"/>
        <v>50842.35</v>
      </c>
    </row>
    <row r="34" spans="2:17" s="3" customFormat="1" x14ac:dyDescent="0.2">
      <c r="B34" s="74" t="s">
        <v>521</v>
      </c>
      <c r="C34" s="74" t="s">
        <v>582</v>
      </c>
      <c r="D34" s="74" t="s">
        <v>104</v>
      </c>
      <c r="E34" s="74" t="s">
        <v>21</v>
      </c>
      <c r="F34" s="74" t="s">
        <v>34</v>
      </c>
      <c r="G34" s="73">
        <v>23000</v>
      </c>
      <c r="H34" s="73">
        <v>0</v>
      </c>
      <c r="I34" s="73">
        <v>25</v>
      </c>
      <c r="J34" s="73">
        <f t="shared" si="11"/>
        <v>660.1</v>
      </c>
      <c r="K34" s="72">
        <f t="shared" si="12"/>
        <v>699.2</v>
      </c>
      <c r="L34" s="72">
        <f t="shared" si="13"/>
        <v>1630.7</v>
      </c>
      <c r="M34" s="73">
        <f t="shared" si="14"/>
        <v>1632.9999999999998</v>
      </c>
      <c r="N34" s="73">
        <f t="shared" si="17"/>
        <v>264.5</v>
      </c>
      <c r="O34" s="72">
        <v>5100</v>
      </c>
      <c r="P34" s="72">
        <f t="shared" si="15"/>
        <v>6484.3</v>
      </c>
      <c r="Q34" s="72">
        <f t="shared" si="16"/>
        <v>16515.7</v>
      </c>
    </row>
    <row r="35" spans="2:17" s="3" customFormat="1" x14ac:dyDescent="0.2">
      <c r="B35" s="74" t="s">
        <v>584</v>
      </c>
      <c r="C35" s="74" t="s">
        <v>582</v>
      </c>
      <c r="D35" s="74" t="s">
        <v>224</v>
      </c>
      <c r="E35" s="74" t="s">
        <v>21</v>
      </c>
      <c r="F35" s="74" t="s">
        <v>20</v>
      </c>
      <c r="G35" s="73">
        <v>22000</v>
      </c>
      <c r="H35" s="73">
        <v>0</v>
      </c>
      <c r="I35" s="73">
        <v>25</v>
      </c>
      <c r="J35" s="73">
        <f t="shared" si="11"/>
        <v>631.4</v>
      </c>
      <c r="K35" s="72">
        <f t="shared" si="12"/>
        <v>668.8</v>
      </c>
      <c r="L35" s="72">
        <f t="shared" si="13"/>
        <v>1559.8000000000002</v>
      </c>
      <c r="M35" s="73">
        <f t="shared" si="14"/>
        <v>1561.9999999999998</v>
      </c>
      <c r="N35" s="73">
        <f t="shared" si="17"/>
        <v>253</v>
      </c>
      <c r="O35" s="72">
        <v>0</v>
      </c>
      <c r="P35" s="72">
        <f t="shared" si="15"/>
        <v>1325.1999999999998</v>
      </c>
      <c r="Q35" s="72">
        <f t="shared" si="16"/>
        <v>20674.8</v>
      </c>
    </row>
    <row r="36" spans="2:17" s="3" customFormat="1" x14ac:dyDescent="0.2">
      <c r="B36" s="74" t="s">
        <v>581</v>
      </c>
      <c r="C36" s="74" t="s">
        <v>582</v>
      </c>
      <c r="D36" s="74" t="s">
        <v>104</v>
      </c>
      <c r="E36" s="74" t="s">
        <v>21</v>
      </c>
      <c r="F36" s="74" t="s">
        <v>34</v>
      </c>
      <c r="G36" s="73">
        <v>20000</v>
      </c>
      <c r="H36" s="73">
        <v>0</v>
      </c>
      <c r="I36" s="73">
        <v>25</v>
      </c>
      <c r="J36" s="73">
        <f t="shared" si="11"/>
        <v>574</v>
      </c>
      <c r="K36" s="72">
        <f t="shared" si="12"/>
        <v>608</v>
      </c>
      <c r="L36" s="72">
        <f t="shared" si="13"/>
        <v>1418</v>
      </c>
      <c r="M36" s="73">
        <f t="shared" si="14"/>
        <v>1419.9999999999998</v>
      </c>
      <c r="N36" s="73">
        <f t="shared" si="17"/>
        <v>230</v>
      </c>
      <c r="O36" s="72">
        <v>3000</v>
      </c>
      <c r="P36" s="72">
        <f t="shared" si="15"/>
        <v>4207</v>
      </c>
      <c r="Q36" s="72">
        <f t="shared" si="16"/>
        <v>15793</v>
      </c>
    </row>
    <row r="37" spans="2:17" s="3" customFormat="1" x14ac:dyDescent="0.2">
      <c r="B37" s="70"/>
      <c r="C37" s="70"/>
      <c r="D37" s="70"/>
      <c r="E37" s="70"/>
      <c r="F37" s="70"/>
      <c r="G37" s="82"/>
      <c r="H37" s="82"/>
      <c r="I37" s="82"/>
      <c r="J37" s="82"/>
      <c r="K37" s="86"/>
      <c r="L37" s="82"/>
      <c r="M37" s="82"/>
      <c r="N37" s="82"/>
      <c r="O37" s="86"/>
      <c r="P37" s="86"/>
      <c r="Q37" s="86"/>
    </row>
    <row r="38" spans="2:17" s="3" customFormat="1" x14ac:dyDescent="0.2">
      <c r="B38" s="74" t="s">
        <v>517</v>
      </c>
      <c r="C38" s="74" t="s">
        <v>510</v>
      </c>
      <c r="D38" s="74" t="s">
        <v>516</v>
      </c>
      <c r="E38" s="74" t="s">
        <v>21</v>
      </c>
      <c r="F38" s="74" t="s">
        <v>34</v>
      </c>
      <c r="G38" s="73">
        <v>100000</v>
      </c>
      <c r="H38" s="73">
        <v>10818.84</v>
      </c>
      <c r="I38" s="73">
        <v>25</v>
      </c>
      <c r="J38" s="73">
        <f>IF(G38&lt;=$I$376*$J$376,G38*$F$383,($I$376*$J$376)*$F$383)</f>
        <v>2870</v>
      </c>
      <c r="K38" s="72">
        <f>IF(G38&lt;=$I$377*$J$377,G38*$F$384,($I$377*$J$377)*$F$384)</f>
        <v>3040</v>
      </c>
      <c r="L38" s="72">
        <f>G38*7.09%</f>
        <v>7090.0000000000009</v>
      </c>
      <c r="M38" s="73">
        <f>G38*7.1%</f>
        <v>7099.9999999999991</v>
      </c>
      <c r="N38" s="73">
        <v>997.04</v>
      </c>
      <c r="O38" s="72">
        <v>32490.83</v>
      </c>
      <c r="P38" s="72">
        <f>H38+I38+J38+K38+O38</f>
        <v>49244.67</v>
      </c>
      <c r="Q38" s="72">
        <f>G38-P38</f>
        <v>50755.33</v>
      </c>
    </row>
    <row r="39" spans="2:17" s="3" customFormat="1" ht="13.5" customHeight="1" x14ac:dyDescent="0.2">
      <c r="B39" s="76" t="s">
        <v>515</v>
      </c>
      <c r="C39" s="95" t="s">
        <v>514</v>
      </c>
      <c r="D39" s="110" t="s">
        <v>513</v>
      </c>
      <c r="E39" s="74" t="s">
        <v>21</v>
      </c>
      <c r="F39" s="74" t="s">
        <v>34</v>
      </c>
      <c r="G39" s="72">
        <v>61282.400000000001</v>
      </c>
      <c r="H39" s="72">
        <v>3384.88</v>
      </c>
      <c r="I39" s="73">
        <v>25</v>
      </c>
      <c r="J39" s="73">
        <f>IF(G39&lt;=$I$376*$J$376,G39*$F$383,($I$376*$J$376)*$F$383)</f>
        <v>1758.8048800000001</v>
      </c>
      <c r="K39" s="72">
        <f>IF(G39&lt;=$I$377*$J$377,G39*$F$384,($I$377*$J$377)*$F$384)</f>
        <v>1862.98496</v>
      </c>
      <c r="L39" s="72">
        <f>G39*7.09%</f>
        <v>4344.9221600000001</v>
      </c>
      <c r="M39" s="73">
        <f>G39*7.1%</f>
        <v>4351.0504000000001</v>
      </c>
      <c r="N39" s="73">
        <f>IF(G39&gt;77410,890.22,G39*1.15%)</f>
        <v>704.74760000000003</v>
      </c>
      <c r="O39" s="72">
        <v>21712.62</v>
      </c>
      <c r="P39" s="72">
        <f>H39+I39+J39+K39+O39</f>
        <v>28744.289839999998</v>
      </c>
      <c r="Q39" s="72">
        <f>G39-P39</f>
        <v>32538.110160000004</v>
      </c>
    </row>
    <row r="40" spans="2:17" s="3" customFormat="1" x14ac:dyDescent="0.2">
      <c r="B40" s="74" t="s">
        <v>512</v>
      </c>
      <c r="C40" s="74" t="s">
        <v>510</v>
      </c>
      <c r="D40" s="74" t="s">
        <v>224</v>
      </c>
      <c r="E40" s="74" t="s">
        <v>21</v>
      </c>
      <c r="F40" s="74" t="s">
        <v>20</v>
      </c>
      <c r="G40" s="73">
        <v>25000</v>
      </c>
      <c r="H40" s="73">
        <v>0</v>
      </c>
      <c r="I40" s="73">
        <v>25</v>
      </c>
      <c r="J40" s="73">
        <f>IF(G40&lt;=$I$376*$J$376,G40*$F$383,($I$376*$J$376)*$F$383)</f>
        <v>717.5</v>
      </c>
      <c r="K40" s="72">
        <f>IF(G40&lt;=$I$377*$J$377,G40*$F$384,($I$377*$J$377)*$F$384)</f>
        <v>760</v>
      </c>
      <c r="L40" s="72">
        <f>G40*7.09%</f>
        <v>1772.5000000000002</v>
      </c>
      <c r="M40" s="73">
        <f>G40*7.1%</f>
        <v>1774.9999999999998</v>
      </c>
      <c r="N40" s="73">
        <f>IF(G40&gt;77410,890.22,G40*1.15%)</f>
        <v>287.5</v>
      </c>
      <c r="O40" s="72">
        <v>11306.05</v>
      </c>
      <c r="P40" s="72">
        <f>H40+I40+J40+K40+O40</f>
        <v>12808.55</v>
      </c>
      <c r="Q40" s="72">
        <f>G40-P40</f>
        <v>12191.45</v>
      </c>
    </row>
    <row r="41" spans="2:17" s="3" customFormat="1" x14ac:dyDescent="0.2">
      <c r="B41" s="74" t="s">
        <v>511</v>
      </c>
      <c r="C41" s="74" t="s">
        <v>510</v>
      </c>
      <c r="D41" s="74" t="s">
        <v>509</v>
      </c>
      <c r="E41" s="74" t="s">
        <v>21</v>
      </c>
      <c r="F41" s="74" t="s">
        <v>34</v>
      </c>
      <c r="G41" s="73">
        <v>33000</v>
      </c>
      <c r="H41" s="73">
        <v>0</v>
      </c>
      <c r="I41" s="73">
        <v>25</v>
      </c>
      <c r="J41" s="73">
        <f>IF(G41&lt;=$I$376*$J$376,G41*$F$383,($I$376*$J$376)*$F$383)</f>
        <v>947.1</v>
      </c>
      <c r="K41" s="72">
        <f>IF(G41&lt;=$I$377*$J$377,G41*$F$384,($I$377*$J$377)*$F$384)</f>
        <v>1003.2</v>
      </c>
      <c r="L41" s="72">
        <f>G41*7.09%</f>
        <v>2339.7000000000003</v>
      </c>
      <c r="M41" s="73">
        <f>G41*7.1%</f>
        <v>2343</v>
      </c>
      <c r="N41" s="73">
        <f>IF(G41&gt;77410,890.22,G41*1.15%)</f>
        <v>379.5</v>
      </c>
      <c r="O41" s="72">
        <v>16959.46</v>
      </c>
      <c r="P41" s="72">
        <f>H41+I41+J41+K41+O41</f>
        <v>18934.759999999998</v>
      </c>
      <c r="Q41" s="72">
        <f>G41-P41</f>
        <v>14065.240000000002</v>
      </c>
    </row>
    <row r="42" spans="2:17" s="3" customFormat="1" x14ac:dyDescent="0.2">
      <c r="B42" s="69"/>
      <c r="C42" s="69"/>
      <c r="D42" s="69"/>
      <c r="E42" s="69"/>
      <c r="F42" s="69"/>
      <c r="G42" s="71"/>
      <c r="H42" s="71"/>
      <c r="I42" s="71"/>
      <c r="J42" s="82"/>
      <c r="K42" s="86"/>
      <c r="L42" s="82"/>
      <c r="M42" s="82"/>
      <c r="N42" s="82"/>
      <c r="O42" s="86"/>
      <c r="P42" s="86"/>
      <c r="Q42" s="86"/>
    </row>
    <row r="43" spans="2:17" s="3" customFormat="1" x14ac:dyDescent="0.2">
      <c r="B43" s="74" t="s">
        <v>508</v>
      </c>
      <c r="C43" s="74" t="s">
        <v>507</v>
      </c>
      <c r="D43" s="95" t="s">
        <v>506</v>
      </c>
      <c r="E43" s="74" t="s">
        <v>21</v>
      </c>
      <c r="F43" s="74" t="s">
        <v>20</v>
      </c>
      <c r="G43" s="73">
        <v>80000</v>
      </c>
      <c r="H43" s="73">
        <v>7400.94</v>
      </c>
      <c r="I43" s="73">
        <v>25</v>
      </c>
      <c r="J43" s="73">
        <f>IF(G43&lt;=$I$376*$J$376,G43*$F$383,($I$376*$J$376)*$F$383)</f>
        <v>2296</v>
      </c>
      <c r="K43" s="72">
        <f>IF(G43&lt;=$I$377*$J$377,G43*$F$384,($I$377*$J$377)*$F$384)</f>
        <v>2432</v>
      </c>
      <c r="L43" s="72">
        <f>G43*7.09%</f>
        <v>5672</v>
      </c>
      <c r="M43" s="73">
        <f>G43*7.1%</f>
        <v>5679.9999999999991</v>
      </c>
      <c r="N43" s="73">
        <v>997.04</v>
      </c>
      <c r="O43" s="72">
        <v>1509.7</v>
      </c>
      <c r="P43" s="72">
        <f>H43+I43+J43+K43+O43</f>
        <v>13663.64</v>
      </c>
      <c r="Q43" s="72">
        <f>G43-P43</f>
        <v>66336.36</v>
      </c>
    </row>
    <row r="44" spans="2:17" s="3" customFormat="1" x14ac:dyDescent="0.2">
      <c r="C44" s="84"/>
      <c r="D44" s="84"/>
      <c r="G44" s="2"/>
      <c r="H44" s="82"/>
      <c r="I44" s="82"/>
      <c r="J44" s="73"/>
      <c r="K44" s="72"/>
      <c r="L44" s="82"/>
      <c r="M44" s="82"/>
      <c r="N44" s="73"/>
      <c r="O44" s="72"/>
      <c r="P44" s="72"/>
      <c r="Q44" s="72"/>
    </row>
    <row r="45" spans="2:17" s="3" customFormat="1" x14ac:dyDescent="0.2">
      <c r="B45" s="74" t="s">
        <v>505</v>
      </c>
      <c r="C45" s="74" t="s">
        <v>447</v>
      </c>
      <c r="D45" s="74" t="s">
        <v>504</v>
      </c>
      <c r="E45" s="74" t="s">
        <v>21</v>
      </c>
      <c r="F45" s="74" t="s">
        <v>20</v>
      </c>
      <c r="G45" s="73">
        <v>117000</v>
      </c>
      <c r="H45" s="72">
        <v>15675.4</v>
      </c>
      <c r="I45" s="73">
        <v>25</v>
      </c>
      <c r="J45" s="73">
        <f t="shared" ref="J45:J60" si="18">IF(G45&lt;=$I$376*$J$376,G45*$F$383,($I$376*$J$376)*$F$383)</f>
        <v>3357.9</v>
      </c>
      <c r="K45" s="72">
        <f t="shared" ref="K45:K60" si="19">IF(G45&lt;=$I$377*$J$377,G45*$F$384,($I$377*$J$377)*$F$384)</f>
        <v>3556.8</v>
      </c>
      <c r="L45" s="72">
        <f t="shared" ref="L45:L60" si="20">G45*7.09%</f>
        <v>8295.3000000000011</v>
      </c>
      <c r="M45" s="73">
        <f t="shared" ref="M45:M60" si="21">G45*7.1%</f>
        <v>8307</v>
      </c>
      <c r="N45" s="73">
        <v>997.04</v>
      </c>
      <c r="O45" s="72">
        <v>34082.870000000003</v>
      </c>
      <c r="P45" s="72">
        <f t="shared" ref="P45:P60" si="22">H45+I45+J45+K45+O45</f>
        <v>56697.97</v>
      </c>
      <c r="Q45" s="72">
        <f t="shared" ref="Q45:Q60" si="23">G45-P45</f>
        <v>60302.03</v>
      </c>
    </row>
    <row r="46" spans="2:17" s="3" customFormat="1" x14ac:dyDescent="0.2">
      <c r="B46" s="75" t="s">
        <v>503</v>
      </c>
      <c r="C46" s="74" t="s">
        <v>447</v>
      </c>
      <c r="D46" s="74" t="s">
        <v>207</v>
      </c>
      <c r="E46" s="74" t="s">
        <v>21</v>
      </c>
      <c r="F46" s="74" t="s">
        <v>34</v>
      </c>
      <c r="G46" s="73">
        <v>43000</v>
      </c>
      <c r="H46" s="73">
        <v>608.74</v>
      </c>
      <c r="I46" s="73">
        <v>25</v>
      </c>
      <c r="J46" s="73">
        <f t="shared" si="18"/>
        <v>1234.0999999999999</v>
      </c>
      <c r="K46" s="72">
        <f t="shared" si="19"/>
        <v>1307.2</v>
      </c>
      <c r="L46" s="72">
        <f t="shared" si="20"/>
        <v>3048.7000000000003</v>
      </c>
      <c r="M46" s="73">
        <f t="shared" si="21"/>
        <v>3052.9999999999995</v>
      </c>
      <c r="N46" s="73">
        <f t="shared" ref="N46:N60" si="24">IF(G46&gt;77410,890.22,G46*1.15%)</f>
        <v>494.5</v>
      </c>
      <c r="O46" s="72">
        <v>12496.04</v>
      </c>
      <c r="P46" s="72">
        <f t="shared" si="22"/>
        <v>15671.080000000002</v>
      </c>
      <c r="Q46" s="72">
        <f t="shared" si="23"/>
        <v>27328.92</v>
      </c>
    </row>
    <row r="47" spans="2:17" s="3" customFormat="1" ht="11.25" customHeight="1" x14ac:dyDescent="0.2">
      <c r="B47" s="75" t="s">
        <v>502</v>
      </c>
      <c r="C47" s="74" t="s">
        <v>447</v>
      </c>
      <c r="D47" s="74" t="s">
        <v>501</v>
      </c>
      <c r="E47" s="74" t="s">
        <v>21</v>
      </c>
      <c r="F47" s="74" t="s">
        <v>34</v>
      </c>
      <c r="G47" s="73">
        <v>45000</v>
      </c>
      <c r="H47" s="72">
        <v>891.01</v>
      </c>
      <c r="I47" s="73">
        <v>25</v>
      </c>
      <c r="J47" s="73">
        <f t="shared" si="18"/>
        <v>1291.5</v>
      </c>
      <c r="K47" s="72">
        <f t="shared" si="19"/>
        <v>1368</v>
      </c>
      <c r="L47" s="72">
        <f t="shared" si="20"/>
        <v>3190.5</v>
      </c>
      <c r="M47" s="73">
        <f t="shared" si="21"/>
        <v>3194.9999999999995</v>
      </c>
      <c r="N47" s="73">
        <f t="shared" si="24"/>
        <v>517.5</v>
      </c>
      <c r="O47" s="72">
        <v>24684.04</v>
      </c>
      <c r="P47" s="72">
        <f t="shared" si="22"/>
        <v>28259.550000000003</v>
      </c>
      <c r="Q47" s="72">
        <f t="shared" si="23"/>
        <v>16740.449999999997</v>
      </c>
    </row>
    <row r="48" spans="2:17" s="3" customFormat="1" x14ac:dyDescent="0.2">
      <c r="B48" s="74" t="s">
        <v>500</v>
      </c>
      <c r="C48" s="74" t="s">
        <v>447</v>
      </c>
      <c r="D48" s="74" t="s">
        <v>499</v>
      </c>
      <c r="E48" s="74" t="s">
        <v>21</v>
      </c>
      <c r="F48" s="74" t="s">
        <v>20</v>
      </c>
      <c r="G48" s="73">
        <v>27278.77</v>
      </c>
      <c r="H48" s="73">
        <v>0</v>
      </c>
      <c r="I48" s="73">
        <v>25</v>
      </c>
      <c r="J48" s="73">
        <f t="shared" si="18"/>
        <v>782.90069900000003</v>
      </c>
      <c r="K48" s="72">
        <f t="shared" si="19"/>
        <v>829.27460800000006</v>
      </c>
      <c r="L48" s="72">
        <f t="shared" si="20"/>
        <v>1934.0647930000002</v>
      </c>
      <c r="M48" s="73">
        <f t="shared" si="21"/>
        <v>1936.7926699999998</v>
      </c>
      <c r="N48" s="73">
        <f t="shared" si="24"/>
        <v>313.70585499999999</v>
      </c>
      <c r="O48" s="72">
        <v>13188.62</v>
      </c>
      <c r="P48" s="72">
        <f t="shared" si="22"/>
        <v>14825.795307</v>
      </c>
      <c r="Q48" s="72">
        <f t="shared" si="23"/>
        <v>12452.974693</v>
      </c>
    </row>
    <row r="49" spans="2:17" s="3" customFormat="1" x14ac:dyDescent="0.2">
      <c r="B49" s="75" t="s">
        <v>498</v>
      </c>
      <c r="C49" s="74" t="s">
        <v>447</v>
      </c>
      <c r="D49" s="74" t="s">
        <v>497</v>
      </c>
      <c r="E49" s="74" t="s">
        <v>21</v>
      </c>
      <c r="F49" s="74" t="s">
        <v>20</v>
      </c>
      <c r="G49" s="73">
        <v>30000</v>
      </c>
      <c r="H49" s="73">
        <v>0</v>
      </c>
      <c r="I49" s="73">
        <v>25</v>
      </c>
      <c r="J49" s="73">
        <f t="shared" si="18"/>
        <v>861</v>
      </c>
      <c r="K49" s="72">
        <f t="shared" si="19"/>
        <v>912</v>
      </c>
      <c r="L49" s="72">
        <f t="shared" si="20"/>
        <v>2127</v>
      </c>
      <c r="M49" s="73">
        <f t="shared" si="21"/>
        <v>2130</v>
      </c>
      <c r="N49" s="73">
        <f t="shared" si="24"/>
        <v>345</v>
      </c>
      <c r="O49" s="72">
        <v>7415.46</v>
      </c>
      <c r="P49" s="72">
        <f t="shared" si="22"/>
        <v>9213.4599999999991</v>
      </c>
      <c r="Q49" s="72">
        <f t="shared" si="23"/>
        <v>20786.54</v>
      </c>
    </row>
    <row r="50" spans="2:17" s="3" customFormat="1" x14ac:dyDescent="0.2">
      <c r="B50" s="74" t="s">
        <v>496</v>
      </c>
      <c r="C50" s="74" t="s">
        <v>447</v>
      </c>
      <c r="D50" s="74" t="s">
        <v>495</v>
      </c>
      <c r="E50" s="74" t="s">
        <v>21</v>
      </c>
      <c r="F50" s="74" t="s">
        <v>20</v>
      </c>
      <c r="G50" s="73">
        <v>33000</v>
      </c>
      <c r="H50" s="73">
        <v>0</v>
      </c>
      <c r="I50" s="73">
        <v>25</v>
      </c>
      <c r="J50" s="73">
        <f t="shared" si="18"/>
        <v>947.1</v>
      </c>
      <c r="K50" s="72">
        <f t="shared" si="19"/>
        <v>1003.2</v>
      </c>
      <c r="L50" s="72">
        <f t="shared" si="20"/>
        <v>2339.7000000000003</v>
      </c>
      <c r="M50" s="73">
        <f t="shared" si="21"/>
        <v>2343</v>
      </c>
      <c r="N50" s="73">
        <f t="shared" si="24"/>
        <v>379.5</v>
      </c>
      <c r="O50" s="72">
        <v>14782.78</v>
      </c>
      <c r="P50" s="72">
        <f t="shared" si="22"/>
        <v>16758.080000000002</v>
      </c>
      <c r="Q50" s="72">
        <f t="shared" si="23"/>
        <v>16241.919999999998</v>
      </c>
    </row>
    <row r="51" spans="2:17" s="3" customFormat="1" x14ac:dyDescent="0.2">
      <c r="B51" s="74" t="s">
        <v>494</v>
      </c>
      <c r="C51" s="74" t="s">
        <v>447</v>
      </c>
      <c r="D51" s="74" t="s">
        <v>207</v>
      </c>
      <c r="E51" s="74" t="s">
        <v>21</v>
      </c>
      <c r="F51" s="74" t="s">
        <v>34</v>
      </c>
      <c r="G51" s="73">
        <v>38000</v>
      </c>
      <c r="H51" s="73">
        <v>0</v>
      </c>
      <c r="I51" s="73">
        <v>25</v>
      </c>
      <c r="J51" s="73">
        <f t="shared" si="18"/>
        <v>1090.5999999999999</v>
      </c>
      <c r="K51" s="72">
        <f t="shared" si="19"/>
        <v>1155.2</v>
      </c>
      <c r="L51" s="72">
        <f t="shared" si="20"/>
        <v>2694.2000000000003</v>
      </c>
      <c r="M51" s="73">
        <f t="shared" si="21"/>
        <v>2697.9999999999995</v>
      </c>
      <c r="N51" s="73">
        <f t="shared" si="24"/>
        <v>437</v>
      </c>
      <c r="O51" s="72">
        <v>22829.93</v>
      </c>
      <c r="P51" s="72">
        <f t="shared" si="22"/>
        <v>25100.73</v>
      </c>
      <c r="Q51" s="72">
        <f t="shared" si="23"/>
        <v>12899.27</v>
      </c>
    </row>
    <row r="52" spans="2:17" s="107" customFormat="1" x14ac:dyDescent="0.2">
      <c r="B52" s="108" t="s">
        <v>493</v>
      </c>
      <c r="C52" s="74" t="s">
        <v>447</v>
      </c>
      <c r="D52" s="108" t="s">
        <v>489</v>
      </c>
      <c r="E52" s="109" t="s">
        <v>21</v>
      </c>
      <c r="F52" s="108" t="s">
        <v>20</v>
      </c>
      <c r="G52" s="73">
        <v>18300</v>
      </c>
      <c r="H52" s="73">
        <v>0</v>
      </c>
      <c r="I52" s="73">
        <v>25</v>
      </c>
      <c r="J52" s="73">
        <f t="shared" si="18"/>
        <v>525.21</v>
      </c>
      <c r="K52" s="72">
        <f t="shared" si="19"/>
        <v>556.32000000000005</v>
      </c>
      <c r="L52" s="73">
        <f t="shared" si="20"/>
        <v>1297.47</v>
      </c>
      <c r="M52" s="73">
        <f t="shared" si="21"/>
        <v>1299.3</v>
      </c>
      <c r="N52" s="73">
        <f t="shared" si="24"/>
        <v>210.45</v>
      </c>
      <c r="O52" s="72">
        <v>2300</v>
      </c>
      <c r="P52" s="72">
        <f t="shared" si="22"/>
        <v>3406.53</v>
      </c>
      <c r="Q52" s="72">
        <f t="shared" si="23"/>
        <v>14893.47</v>
      </c>
    </row>
    <row r="53" spans="2:17" s="3" customFormat="1" x14ac:dyDescent="0.2">
      <c r="B53" s="75" t="s">
        <v>492</v>
      </c>
      <c r="C53" s="74" t="s">
        <v>447</v>
      </c>
      <c r="D53" s="74" t="s">
        <v>477</v>
      </c>
      <c r="E53" s="74" t="s">
        <v>21</v>
      </c>
      <c r="F53" s="74" t="s">
        <v>34</v>
      </c>
      <c r="G53" s="73">
        <v>21000</v>
      </c>
      <c r="H53" s="73">
        <v>0</v>
      </c>
      <c r="I53" s="73">
        <v>25</v>
      </c>
      <c r="J53" s="73">
        <f t="shared" si="18"/>
        <v>602.70000000000005</v>
      </c>
      <c r="K53" s="72">
        <f t="shared" si="19"/>
        <v>638.4</v>
      </c>
      <c r="L53" s="72">
        <f t="shared" si="20"/>
        <v>1488.9</v>
      </c>
      <c r="M53" s="73">
        <f t="shared" si="21"/>
        <v>1490.9999999999998</v>
      </c>
      <c r="N53" s="73">
        <f t="shared" si="24"/>
        <v>241.5</v>
      </c>
      <c r="O53" s="72">
        <v>9947.7900000000009</v>
      </c>
      <c r="P53" s="72">
        <f t="shared" si="22"/>
        <v>11213.890000000001</v>
      </c>
      <c r="Q53" s="72">
        <f t="shared" si="23"/>
        <v>9786.1099999999988</v>
      </c>
    </row>
    <row r="54" spans="2:17" s="3" customFormat="1" x14ac:dyDescent="0.2">
      <c r="B54" s="75" t="s">
        <v>491</v>
      </c>
      <c r="C54" s="74" t="s">
        <v>447</v>
      </c>
      <c r="D54" s="76" t="s">
        <v>477</v>
      </c>
      <c r="E54" s="76" t="s">
        <v>21</v>
      </c>
      <c r="F54" s="76" t="s">
        <v>34</v>
      </c>
      <c r="G54" s="77">
        <v>17000</v>
      </c>
      <c r="H54" s="77">
        <v>0</v>
      </c>
      <c r="I54" s="77">
        <v>25</v>
      </c>
      <c r="J54" s="73">
        <f t="shared" si="18"/>
        <v>487.9</v>
      </c>
      <c r="K54" s="72">
        <f t="shared" si="19"/>
        <v>516.79999999999995</v>
      </c>
      <c r="L54" s="72">
        <f t="shared" si="20"/>
        <v>1205.3000000000002</v>
      </c>
      <c r="M54" s="73">
        <f t="shared" si="21"/>
        <v>1207</v>
      </c>
      <c r="N54" s="73">
        <f t="shared" si="24"/>
        <v>195.5</v>
      </c>
      <c r="O54" s="72">
        <v>9958.1200000000008</v>
      </c>
      <c r="P54" s="72">
        <f t="shared" si="22"/>
        <v>10987.82</v>
      </c>
      <c r="Q54" s="72">
        <f t="shared" si="23"/>
        <v>6012.18</v>
      </c>
    </row>
    <row r="55" spans="2:17" s="3" customFormat="1" x14ac:dyDescent="0.2">
      <c r="B55" s="74" t="s">
        <v>490</v>
      </c>
      <c r="C55" s="74" t="s">
        <v>447</v>
      </c>
      <c r="D55" s="74" t="s">
        <v>489</v>
      </c>
      <c r="E55" s="74" t="s">
        <v>21</v>
      </c>
      <c r="F55" s="74" t="s">
        <v>20</v>
      </c>
      <c r="G55" s="73">
        <v>23000</v>
      </c>
      <c r="H55" s="73">
        <v>0</v>
      </c>
      <c r="I55" s="73">
        <v>25</v>
      </c>
      <c r="J55" s="73">
        <f t="shared" si="18"/>
        <v>660.1</v>
      </c>
      <c r="K55" s="72">
        <f t="shared" si="19"/>
        <v>699.2</v>
      </c>
      <c r="L55" s="72">
        <f t="shared" si="20"/>
        <v>1630.7</v>
      </c>
      <c r="M55" s="73">
        <f t="shared" si="21"/>
        <v>1632.9999999999998</v>
      </c>
      <c r="N55" s="73">
        <f t="shared" si="24"/>
        <v>264.5</v>
      </c>
      <c r="O55" s="72">
        <v>10344.31</v>
      </c>
      <c r="P55" s="72">
        <f t="shared" si="22"/>
        <v>11728.61</v>
      </c>
      <c r="Q55" s="72">
        <f t="shared" si="23"/>
        <v>11271.39</v>
      </c>
    </row>
    <row r="56" spans="2:17" s="3" customFormat="1" ht="13.5" customHeight="1" x14ac:dyDescent="0.2">
      <c r="B56" s="75" t="s">
        <v>488</v>
      </c>
      <c r="C56" s="74" t="s">
        <v>447</v>
      </c>
      <c r="D56" s="74" t="s">
        <v>487</v>
      </c>
      <c r="E56" s="74" t="s">
        <v>21</v>
      </c>
      <c r="F56" s="74" t="s">
        <v>20</v>
      </c>
      <c r="G56" s="73">
        <v>21700</v>
      </c>
      <c r="H56" s="73">
        <v>0</v>
      </c>
      <c r="I56" s="73">
        <v>25</v>
      </c>
      <c r="J56" s="73">
        <f t="shared" si="18"/>
        <v>622.79</v>
      </c>
      <c r="K56" s="72">
        <f t="shared" si="19"/>
        <v>659.68</v>
      </c>
      <c r="L56" s="72">
        <f t="shared" si="20"/>
        <v>1538.5300000000002</v>
      </c>
      <c r="M56" s="73">
        <f t="shared" si="21"/>
        <v>1540.6999999999998</v>
      </c>
      <c r="N56" s="73">
        <f t="shared" si="24"/>
        <v>249.54999999999998</v>
      </c>
      <c r="O56" s="72">
        <v>1100</v>
      </c>
      <c r="P56" s="72">
        <f t="shared" si="22"/>
        <v>2407.4699999999998</v>
      </c>
      <c r="Q56" s="72">
        <f t="shared" si="23"/>
        <v>19292.53</v>
      </c>
    </row>
    <row r="57" spans="2:17" s="3" customFormat="1" ht="11.25" customHeight="1" x14ac:dyDescent="0.2">
      <c r="B57" s="74" t="s">
        <v>486</v>
      </c>
      <c r="C57" s="74" t="s">
        <v>485</v>
      </c>
      <c r="D57" s="74" t="s">
        <v>484</v>
      </c>
      <c r="E57" s="74" t="s">
        <v>21</v>
      </c>
      <c r="F57" s="74" t="s">
        <v>34</v>
      </c>
      <c r="G57" s="73">
        <v>70000</v>
      </c>
      <c r="H57" s="73">
        <v>5368.45</v>
      </c>
      <c r="I57" s="73">
        <v>25</v>
      </c>
      <c r="J57" s="73">
        <f t="shared" si="18"/>
        <v>2009</v>
      </c>
      <c r="K57" s="72">
        <f t="shared" si="19"/>
        <v>2128</v>
      </c>
      <c r="L57" s="72">
        <f t="shared" si="20"/>
        <v>4963</v>
      </c>
      <c r="M57" s="73">
        <f t="shared" si="21"/>
        <v>4970</v>
      </c>
      <c r="N57" s="73">
        <f t="shared" si="24"/>
        <v>805</v>
      </c>
      <c r="O57" s="72">
        <v>25850.77</v>
      </c>
      <c r="P57" s="72">
        <f t="shared" si="22"/>
        <v>35381.22</v>
      </c>
      <c r="Q57" s="72">
        <f t="shared" si="23"/>
        <v>34618.78</v>
      </c>
    </row>
    <row r="58" spans="2:17" s="3" customFormat="1" ht="11.25" customHeight="1" x14ac:dyDescent="0.2">
      <c r="B58" s="74" t="s">
        <v>483</v>
      </c>
      <c r="C58" s="74" t="s">
        <v>482</v>
      </c>
      <c r="D58" s="74" t="s">
        <v>481</v>
      </c>
      <c r="E58" s="74" t="s">
        <v>479</v>
      </c>
      <c r="F58" s="74" t="s">
        <v>34</v>
      </c>
      <c r="G58" s="73">
        <v>45000</v>
      </c>
      <c r="H58" s="73">
        <v>1148.33</v>
      </c>
      <c r="I58" s="73">
        <v>25</v>
      </c>
      <c r="J58" s="73">
        <f t="shared" si="18"/>
        <v>1291.5</v>
      </c>
      <c r="K58" s="72">
        <f t="shared" si="19"/>
        <v>1368</v>
      </c>
      <c r="L58" s="88">
        <f t="shared" si="20"/>
        <v>3190.5</v>
      </c>
      <c r="M58" s="87">
        <f t="shared" si="21"/>
        <v>3194.9999999999995</v>
      </c>
      <c r="N58" s="73">
        <f t="shared" si="24"/>
        <v>517.5</v>
      </c>
      <c r="O58" s="72">
        <v>0</v>
      </c>
      <c r="P58" s="72">
        <f t="shared" si="22"/>
        <v>3832.83</v>
      </c>
      <c r="Q58" s="72">
        <f t="shared" si="23"/>
        <v>41167.17</v>
      </c>
    </row>
    <row r="59" spans="2:17" s="3" customFormat="1" ht="11.25" customHeight="1" x14ac:dyDescent="0.2">
      <c r="B59" s="74" t="s">
        <v>480</v>
      </c>
      <c r="C59" s="74" t="s">
        <v>447</v>
      </c>
      <c r="D59" s="74" t="s">
        <v>477</v>
      </c>
      <c r="E59" s="74" t="s">
        <v>479</v>
      </c>
      <c r="F59" s="74" t="s">
        <v>34</v>
      </c>
      <c r="G59" s="73">
        <v>20000</v>
      </c>
      <c r="H59" s="73">
        <v>0</v>
      </c>
      <c r="I59" s="73">
        <v>25</v>
      </c>
      <c r="J59" s="73">
        <f t="shared" si="18"/>
        <v>574</v>
      </c>
      <c r="K59" s="72">
        <f t="shared" si="19"/>
        <v>608</v>
      </c>
      <c r="L59" s="88">
        <f t="shared" si="20"/>
        <v>1418</v>
      </c>
      <c r="M59" s="87">
        <f t="shared" si="21"/>
        <v>1419.9999999999998</v>
      </c>
      <c r="N59" s="73">
        <f t="shared" si="24"/>
        <v>230</v>
      </c>
      <c r="O59" s="72">
        <v>5100</v>
      </c>
      <c r="P59" s="72">
        <f t="shared" si="22"/>
        <v>6307</v>
      </c>
      <c r="Q59" s="72">
        <f t="shared" si="23"/>
        <v>13693</v>
      </c>
    </row>
    <row r="60" spans="2:17" s="3" customFormat="1" x14ac:dyDescent="0.2">
      <c r="B60" s="74" t="s">
        <v>478</v>
      </c>
      <c r="C60" s="74" t="s">
        <v>447</v>
      </c>
      <c r="D60" s="74" t="s">
        <v>477</v>
      </c>
      <c r="E60" s="74" t="s">
        <v>21</v>
      </c>
      <c r="F60" s="74" t="s">
        <v>34</v>
      </c>
      <c r="G60" s="73">
        <v>26050</v>
      </c>
      <c r="H60" s="73">
        <v>0</v>
      </c>
      <c r="I60" s="73">
        <v>25</v>
      </c>
      <c r="J60" s="73">
        <f t="shared" si="18"/>
        <v>747.63499999999999</v>
      </c>
      <c r="K60" s="72">
        <f t="shared" si="19"/>
        <v>791.92</v>
      </c>
      <c r="L60" s="88">
        <f t="shared" si="20"/>
        <v>1846.9450000000002</v>
      </c>
      <c r="M60" s="87">
        <f t="shared" si="21"/>
        <v>1849.5499999999997</v>
      </c>
      <c r="N60" s="73">
        <f t="shared" si="24"/>
        <v>299.57499999999999</v>
      </c>
      <c r="O60" s="72">
        <v>15493.75</v>
      </c>
      <c r="P60" s="72">
        <f t="shared" si="22"/>
        <v>17058.305</v>
      </c>
      <c r="Q60" s="72">
        <f t="shared" si="23"/>
        <v>8991.6949999999997</v>
      </c>
    </row>
    <row r="61" spans="2:17" s="3" customFormat="1" x14ac:dyDescent="0.2">
      <c r="B61" s="84"/>
      <c r="C61" s="84"/>
      <c r="D61" s="84"/>
      <c r="E61" s="84"/>
      <c r="F61" s="84"/>
      <c r="G61" s="83"/>
      <c r="H61" s="82"/>
      <c r="I61" s="82"/>
      <c r="J61" s="73"/>
      <c r="K61" s="72"/>
      <c r="L61" s="81"/>
      <c r="M61" s="80"/>
      <c r="N61" s="73"/>
      <c r="O61" s="72"/>
      <c r="P61" s="72"/>
      <c r="Q61" s="72"/>
    </row>
    <row r="62" spans="2:17" s="3" customFormat="1" x14ac:dyDescent="0.2">
      <c r="B62" s="75" t="s">
        <v>476</v>
      </c>
      <c r="C62" s="74" t="s">
        <v>471</v>
      </c>
      <c r="D62" s="74" t="s">
        <v>475</v>
      </c>
      <c r="E62" s="74" t="s">
        <v>21</v>
      </c>
      <c r="F62" s="74" t="s">
        <v>34</v>
      </c>
      <c r="G62" s="73">
        <v>70000</v>
      </c>
      <c r="H62" s="73">
        <v>4682.2700000000004</v>
      </c>
      <c r="I62" s="73">
        <v>25</v>
      </c>
      <c r="J62" s="73">
        <f>IF(G62&lt;=$I$376*$J$376,G62*$F$383,($I$376*$J$376)*$F$383)</f>
        <v>2009</v>
      </c>
      <c r="K62" s="72">
        <f>IF(G62&lt;=$I$377*$J$377,G62*$F$384,($I$377*$J$377)*$F$384)</f>
        <v>2128</v>
      </c>
      <c r="L62" s="79">
        <f>G62*7.09%</f>
        <v>4963</v>
      </c>
      <c r="M62" s="78">
        <f>G62*7.1%</f>
        <v>4970</v>
      </c>
      <c r="N62" s="73">
        <f>IF(G62&gt;77410,890.22,G62*1.15%)</f>
        <v>805</v>
      </c>
      <c r="O62" s="72">
        <v>3530.92</v>
      </c>
      <c r="P62" s="72">
        <f>H62+I62+J62+K62+O62</f>
        <v>12375.19</v>
      </c>
      <c r="Q62" s="72">
        <f>G62-P62</f>
        <v>57624.81</v>
      </c>
    </row>
    <row r="63" spans="2:17" s="3" customFormat="1" ht="13.5" customHeight="1" x14ac:dyDescent="0.2">
      <c r="B63" s="75" t="s">
        <v>474</v>
      </c>
      <c r="C63" s="74" t="s">
        <v>471</v>
      </c>
      <c r="D63" s="74" t="s">
        <v>473</v>
      </c>
      <c r="E63" s="74" t="s">
        <v>21</v>
      </c>
      <c r="F63" s="74" t="s">
        <v>34</v>
      </c>
      <c r="G63" s="73">
        <v>45000</v>
      </c>
      <c r="H63" s="73">
        <v>1148.33</v>
      </c>
      <c r="I63" s="73">
        <v>25</v>
      </c>
      <c r="J63" s="73">
        <f>IF(G63&lt;=$I$376*$J$376,G63*$F$383,($I$376*$J$376)*$F$383)</f>
        <v>1291.5</v>
      </c>
      <c r="K63" s="72">
        <f>IF(G63&lt;=$I$377*$J$377,G63*$F$384,($I$377*$J$377)*$F$384)</f>
        <v>1368</v>
      </c>
      <c r="L63" s="72">
        <f>G63*7.09%</f>
        <v>3190.5</v>
      </c>
      <c r="M63" s="73">
        <f>G63*7.1%</f>
        <v>3194.9999999999995</v>
      </c>
      <c r="N63" s="73">
        <f>IF(G63&gt;77410,890.22,G63*1.15%)</f>
        <v>517.5</v>
      </c>
      <c r="O63" s="72">
        <v>6480</v>
      </c>
      <c r="P63" s="72">
        <f>H63+I63+J63+K63+O63</f>
        <v>10312.83</v>
      </c>
      <c r="Q63" s="72">
        <f>G63-P63</f>
        <v>34687.17</v>
      </c>
    </row>
    <row r="64" spans="2:17" s="3" customFormat="1" ht="13.5" customHeight="1" x14ac:dyDescent="0.2">
      <c r="B64" s="75" t="s">
        <v>472</v>
      </c>
      <c r="C64" s="74" t="s">
        <v>471</v>
      </c>
      <c r="D64" s="74" t="s">
        <v>470</v>
      </c>
      <c r="E64" s="74" t="s">
        <v>21</v>
      </c>
      <c r="F64" s="74" t="s">
        <v>34</v>
      </c>
      <c r="G64" s="73">
        <v>30000</v>
      </c>
      <c r="H64" s="73">
        <v>0</v>
      </c>
      <c r="I64" s="73">
        <v>25</v>
      </c>
      <c r="J64" s="73">
        <f>IF(G64&lt;=$I$376*$J$376,G64*$F$383,($I$376*$J$376)*$F$383)</f>
        <v>861</v>
      </c>
      <c r="K64" s="72">
        <f>IF(G64&lt;=$I$377*$J$377,G64*$F$384,($I$377*$J$377)*$F$384)</f>
        <v>912</v>
      </c>
      <c r="L64" s="88">
        <f>G64*7.09%</f>
        <v>2127</v>
      </c>
      <c r="M64" s="87">
        <f>G64*7.1%</f>
        <v>2130</v>
      </c>
      <c r="N64" s="73">
        <f>IF(G64&gt;77410,890.22,G64*1.15%)</f>
        <v>345</v>
      </c>
      <c r="O64" s="72">
        <v>0</v>
      </c>
      <c r="P64" s="72">
        <f>H64+I64+J64+K64+O64</f>
        <v>1798</v>
      </c>
      <c r="Q64" s="72">
        <f>G64-P64</f>
        <v>28202</v>
      </c>
    </row>
    <row r="65" spans="2:17" s="3" customFormat="1" x14ac:dyDescent="0.2">
      <c r="G65" s="2"/>
      <c r="H65" s="2"/>
      <c r="I65" s="2"/>
      <c r="J65" s="73"/>
      <c r="K65" s="72"/>
      <c r="L65" s="81"/>
      <c r="M65" s="80"/>
      <c r="N65" s="73"/>
      <c r="O65" s="72"/>
      <c r="P65" s="72"/>
      <c r="Q65" s="72"/>
    </row>
    <row r="66" spans="2:17" s="3" customFormat="1" x14ac:dyDescent="0.2">
      <c r="B66" s="75" t="s">
        <v>469</v>
      </c>
      <c r="C66" s="74" t="s">
        <v>463</v>
      </c>
      <c r="D66" s="74" t="s">
        <v>468</v>
      </c>
      <c r="E66" s="74" t="s">
        <v>21</v>
      </c>
      <c r="F66" s="74" t="s">
        <v>34</v>
      </c>
      <c r="G66" s="73">
        <v>70163.22</v>
      </c>
      <c r="H66" s="72">
        <v>5056.07</v>
      </c>
      <c r="I66" s="73">
        <v>25</v>
      </c>
      <c r="J66" s="73">
        <f t="shared" ref="J66:J71" si="25">IF(G66&lt;=$I$376*$J$376,G66*$F$383,($I$376*$J$376)*$F$383)</f>
        <v>2013.6844140000001</v>
      </c>
      <c r="K66" s="72">
        <f t="shared" ref="K66:K71" si="26">IF(G66&lt;=$I$377*$J$377,G66*$F$384,($I$377*$J$377)*$F$384)</f>
        <v>2132.9618879999998</v>
      </c>
      <c r="L66" s="79">
        <f t="shared" ref="L66:L71" si="27">G66*7.09%</f>
        <v>4974.572298</v>
      </c>
      <c r="M66" s="78">
        <f t="shared" ref="M66:M71" si="28">G66*7.1%</f>
        <v>4981.5886199999995</v>
      </c>
      <c r="N66" s="73">
        <f t="shared" ref="N66:N71" si="29">IF(G66&gt;77410,890.22,G66*1.15%)</f>
        <v>806.87702999999999</v>
      </c>
      <c r="O66" s="72">
        <v>2815.46</v>
      </c>
      <c r="P66" s="72">
        <f t="shared" ref="P66:P71" si="30">H66+I66+J66+K66+O66</f>
        <v>12043.176302</v>
      </c>
      <c r="Q66" s="72">
        <f t="shared" ref="Q66:Q71" si="31">G66-P66</f>
        <v>58120.043698000001</v>
      </c>
    </row>
    <row r="67" spans="2:17" s="3" customFormat="1" x14ac:dyDescent="0.2">
      <c r="B67" s="75" t="s">
        <v>467</v>
      </c>
      <c r="C67" s="74" t="s">
        <v>463</v>
      </c>
      <c r="D67" s="74" t="s">
        <v>465</v>
      </c>
      <c r="E67" s="74" t="s">
        <v>21</v>
      </c>
      <c r="F67" s="74" t="s">
        <v>34</v>
      </c>
      <c r="G67" s="73">
        <v>30200</v>
      </c>
      <c r="H67" s="73">
        <v>0</v>
      </c>
      <c r="I67" s="73">
        <v>25</v>
      </c>
      <c r="J67" s="73">
        <f t="shared" si="25"/>
        <v>866.74</v>
      </c>
      <c r="K67" s="72">
        <f t="shared" si="26"/>
        <v>918.08</v>
      </c>
      <c r="L67" s="72">
        <f t="shared" si="27"/>
        <v>2141.1800000000003</v>
      </c>
      <c r="M67" s="73">
        <f t="shared" si="28"/>
        <v>2144.1999999999998</v>
      </c>
      <c r="N67" s="73">
        <f t="shared" si="29"/>
        <v>347.3</v>
      </c>
      <c r="O67" s="72">
        <v>600</v>
      </c>
      <c r="P67" s="72">
        <f t="shared" si="30"/>
        <v>2409.8200000000002</v>
      </c>
      <c r="Q67" s="72">
        <f t="shared" si="31"/>
        <v>27790.18</v>
      </c>
    </row>
    <row r="68" spans="2:17" s="3" customFormat="1" x14ac:dyDescent="0.2">
      <c r="B68" s="75" t="s">
        <v>466</v>
      </c>
      <c r="C68" s="74" t="s">
        <v>463</v>
      </c>
      <c r="D68" s="74" t="s">
        <v>465</v>
      </c>
      <c r="E68" s="74" t="s">
        <v>21</v>
      </c>
      <c r="F68" s="74" t="s">
        <v>34</v>
      </c>
      <c r="G68" s="73">
        <v>28000</v>
      </c>
      <c r="H68" s="73">
        <v>0</v>
      </c>
      <c r="I68" s="73">
        <v>25</v>
      </c>
      <c r="J68" s="73">
        <f t="shared" si="25"/>
        <v>803.6</v>
      </c>
      <c r="K68" s="72">
        <f t="shared" si="26"/>
        <v>851.2</v>
      </c>
      <c r="L68" s="72">
        <f t="shared" si="27"/>
        <v>1985.2</v>
      </c>
      <c r="M68" s="73">
        <f t="shared" si="28"/>
        <v>1987.9999999999998</v>
      </c>
      <c r="N68" s="73">
        <f t="shared" si="29"/>
        <v>322</v>
      </c>
      <c r="O68" s="72">
        <v>6246.38</v>
      </c>
      <c r="P68" s="72">
        <f t="shared" si="30"/>
        <v>7926.18</v>
      </c>
      <c r="Q68" s="72">
        <f t="shared" si="31"/>
        <v>20073.82</v>
      </c>
    </row>
    <row r="69" spans="2:17" s="3" customFormat="1" x14ac:dyDescent="0.2">
      <c r="B69" s="75" t="s">
        <v>464</v>
      </c>
      <c r="C69" s="74" t="s">
        <v>463</v>
      </c>
      <c r="D69" s="74" t="s">
        <v>207</v>
      </c>
      <c r="E69" s="74" t="s">
        <v>21</v>
      </c>
      <c r="F69" s="74" t="s">
        <v>34</v>
      </c>
      <c r="G69" s="73">
        <v>35000</v>
      </c>
      <c r="H69" s="73">
        <v>0</v>
      </c>
      <c r="I69" s="73">
        <v>25</v>
      </c>
      <c r="J69" s="73">
        <f t="shared" si="25"/>
        <v>1004.5</v>
      </c>
      <c r="K69" s="72">
        <f t="shared" si="26"/>
        <v>1064</v>
      </c>
      <c r="L69" s="72">
        <f t="shared" si="27"/>
        <v>2481.5</v>
      </c>
      <c r="M69" s="73">
        <f t="shared" si="28"/>
        <v>2485</v>
      </c>
      <c r="N69" s="73">
        <f t="shared" si="29"/>
        <v>402.5</v>
      </c>
      <c r="O69" s="72">
        <v>11368.75</v>
      </c>
      <c r="P69" s="72">
        <f t="shared" si="30"/>
        <v>13462.25</v>
      </c>
      <c r="Q69" s="72">
        <f t="shared" si="31"/>
        <v>21537.75</v>
      </c>
    </row>
    <row r="70" spans="2:17" s="3" customFormat="1" x14ac:dyDescent="0.2">
      <c r="B70" s="76" t="s">
        <v>462</v>
      </c>
      <c r="C70" s="76" t="s">
        <v>459</v>
      </c>
      <c r="D70" s="74" t="s">
        <v>461</v>
      </c>
      <c r="E70" s="74" t="s">
        <v>21</v>
      </c>
      <c r="F70" s="74" t="s">
        <v>34</v>
      </c>
      <c r="G70" s="72">
        <v>28100</v>
      </c>
      <c r="H70" s="72">
        <v>0</v>
      </c>
      <c r="I70" s="72">
        <v>25</v>
      </c>
      <c r="J70" s="73">
        <f t="shared" si="25"/>
        <v>806.47</v>
      </c>
      <c r="K70" s="72">
        <f t="shared" si="26"/>
        <v>854.24</v>
      </c>
      <c r="L70" s="72">
        <f t="shared" si="27"/>
        <v>1992.2900000000002</v>
      </c>
      <c r="M70" s="73">
        <f t="shared" si="28"/>
        <v>1995.1</v>
      </c>
      <c r="N70" s="73">
        <f t="shared" si="29"/>
        <v>323.14999999999998</v>
      </c>
      <c r="O70" s="72">
        <v>2000</v>
      </c>
      <c r="P70" s="72">
        <f t="shared" si="30"/>
        <v>3685.71</v>
      </c>
      <c r="Q70" s="72">
        <f t="shared" si="31"/>
        <v>24414.29</v>
      </c>
    </row>
    <row r="71" spans="2:17" s="3" customFormat="1" x14ac:dyDescent="0.2">
      <c r="B71" s="74" t="s">
        <v>460</v>
      </c>
      <c r="C71" s="76" t="s">
        <v>459</v>
      </c>
      <c r="D71" s="74" t="s">
        <v>104</v>
      </c>
      <c r="E71" s="74" t="s">
        <v>21</v>
      </c>
      <c r="F71" s="74" t="s">
        <v>34</v>
      </c>
      <c r="G71" s="73">
        <v>32000</v>
      </c>
      <c r="H71" s="73">
        <v>0</v>
      </c>
      <c r="I71" s="73">
        <v>25</v>
      </c>
      <c r="J71" s="73">
        <f t="shared" si="25"/>
        <v>918.4</v>
      </c>
      <c r="K71" s="72">
        <f t="shared" si="26"/>
        <v>972.8</v>
      </c>
      <c r="L71" s="88">
        <f t="shared" si="27"/>
        <v>2268.8000000000002</v>
      </c>
      <c r="M71" s="87">
        <f t="shared" si="28"/>
        <v>2272</v>
      </c>
      <c r="N71" s="73">
        <f t="shared" si="29"/>
        <v>368</v>
      </c>
      <c r="O71" s="72">
        <v>11643.75</v>
      </c>
      <c r="P71" s="72">
        <f t="shared" si="30"/>
        <v>13559.95</v>
      </c>
      <c r="Q71" s="72">
        <f t="shared" si="31"/>
        <v>18440.05</v>
      </c>
    </row>
    <row r="72" spans="2:17" s="3" customFormat="1" x14ac:dyDescent="0.2">
      <c r="B72" s="84"/>
      <c r="C72" s="84"/>
      <c r="D72" s="84"/>
      <c r="E72" s="84"/>
      <c r="F72" s="84"/>
      <c r="G72" s="83"/>
      <c r="H72" s="82"/>
      <c r="I72" s="82"/>
      <c r="J72" s="73"/>
      <c r="K72" s="72"/>
      <c r="L72" s="81"/>
      <c r="M72" s="80"/>
      <c r="N72" s="73"/>
      <c r="O72" s="72"/>
      <c r="P72" s="72"/>
      <c r="Q72" s="72"/>
    </row>
    <row r="73" spans="2:17" s="3" customFormat="1" x14ac:dyDescent="0.2">
      <c r="B73" s="74" t="s">
        <v>458</v>
      </c>
      <c r="C73" s="74" t="s">
        <v>152</v>
      </c>
      <c r="D73" s="74" t="s">
        <v>412</v>
      </c>
      <c r="E73" s="74" t="s">
        <v>21</v>
      </c>
      <c r="F73" s="74" t="s">
        <v>20</v>
      </c>
      <c r="G73" s="73">
        <v>50000</v>
      </c>
      <c r="H73" s="73">
        <v>1854</v>
      </c>
      <c r="I73" s="73">
        <v>25</v>
      </c>
      <c r="J73" s="73">
        <f t="shared" ref="J73:J100" si="32">IF(G73&lt;=$I$376*$J$376,G73*$F$383,($I$376*$J$376)*$F$383)</f>
        <v>1435</v>
      </c>
      <c r="K73" s="72">
        <f t="shared" ref="K73:K100" si="33">IF(G73&lt;=$I$377*$J$377,G73*$F$384,($I$377*$J$377)*$F$384)</f>
        <v>1520</v>
      </c>
      <c r="L73" s="79">
        <f t="shared" ref="L73:L100" si="34">G73*7.09%</f>
        <v>3545.0000000000005</v>
      </c>
      <c r="M73" s="78">
        <f t="shared" ref="M73:M100" si="35">G73*7.1%</f>
        <v>3549.9999999999995</v>
      </c>
      <c r="N73" s="73">
        <f t="shared" ref="N73:N100" si="36">IF(G73&gt;77410,890.22,G73*1.15%)</f>
        <v>575</v>
      </c>
      <c r="O73" s="72">
        <v>13257.37</v>
      </c>
      <c r="P73" s="72">
        <f t="shared" ref="P73:P100" si="37">H73+I73+J73+K73+O73</f>
        <v>18091.370000000003</v>
      </c>
      <c r="Q73" s="72">
        <f t="shared" ref="Q73:Q100" si="38">G73-P73</f>
        <v>31908.629999999997</v>
      </c>
    </row>
    <row r="74" spans="2:17" s="3" customFormat="1" x14ac:dyDescent="0.2">
      <c r="B74" s="74" t="s">
        <v>457</v>
      </c>
      <c r="C74" s="74" t="s">
        <v>152</v>
      </c>
      <c r="D74" s="74" t="s">
        <v>151</v>
      </c>
      <c r="E74" s="74" t="s">
        <v>21</v>
      </c>
      <c r="F74" s="74" t="s">
        <v>20</v>
      </c>
      <c r="G74" s="73">
        <v>23000</v>
      </c>
      <c r="H74" s="73">
        <v>0</v>
      </c>
      <c r="I74" s="73">
        <v>25</v>
      </c>
      <c r="J74" s="73">
        <f t="shared" si="32"/>
        <v>660.1</v>
      </c>
      <c r="K74" s="72">
        <f t="shared" si="33"/>
        <v>699.2</v>
      </c>
      <c r="L74" s="72">
        <f t="shared" si="34"/>
        <v>1630.7</v>
      </c>
      <c r="M74" s="73">
        <f t="shared" si="35"/>
        <v>1632.9999999999998</v>
      </c>
      <c r="N74" s="73">
        <f t="shared" si="36"/>
        <v>264.5</v>
      </c>
      <c r="O74" s="72">
        <v>9545.8799999999992</v>
      </c>
      <c r="P74" s="72">
        <f t="shared" si="37"/>
        <v>10930.18</v>
      </c>
      <c r="Q74" s="72">
        <f t="shared" si="38"/>
        <v>12069.82</v>
      </c>
    </row>
    <row r="75" spans="2:17" s="3" customFormat="1" x14ac:dyDescent="0.2">
      <c r="B75" s="74" t="s">
        <v>456</v>
      </c>
      <c r="C75" s="74" t="s">
        <v>152</v>
      </c>
      <c r="D75" s="74" t="s">
        <v>151</v>
      </c>
      <c r="E75" s="74" t="s">
        <v>21</v>
      </c>
      <c r="F75" s="74" t="s">
        <v>20</v>
      </c>
      <c r="G75" s="73">
        <v>25000</v>
      </c>
      <c r="H75" s="73">
        <v>0</v>
      </c>
      <c r="I75" s="73">
        <v>25</v>
      </c>
      <c r="J75" s="73">
        <f t="shared" si="32"/>
        <v>717.5</v>
      </c>
      <c r="K75" s="72">
        <f t="shared" si="33"/>
        <v>760</v>
      </c>
      <c r="L75" s="72">
        <f t="shared" si="34"/>
        <v>1772.5000000000002</v>
      </c>
      <c r="M75" s="73">
        <f t="shared" si="35"/>
        <v>1774.9999999999998</v>
      </c>
      <c r="N75" s="73">
        <f t="shared" si="36"/>
        <v>287.5</v>
      </c>
      <c r="O75" s="72">
        <v>11256.78</v>
      </c>
      <c r="P75" s="72">
        <f t="shared" si="37"/>
        <v>12759.28</v>
      </c>
      <c r="Q75" s="72">
        <f t="shared" si="38"/>
        <v>12240.72</v>
      </c>
    </row>
    <row r="76" spans="2:17" s="3" customFormat="1" x14ac:dyDescent="0.2">
      <c r="B76" s="76" t="s">
        <v>455</v>
      </c>
      <c r="C76" s="74" t="s">
        <v>152</v>
      </c>
      <c r="D76" s="74" t="s">
        <v>151</v>
      </c>
      <c r="E76" s="74" t="s">
        <v>21</v>
      </c>
      <c r="F76" s="74" t="s">
        <v>20</v>
      </c>
      <c r="G76" s="73">
        <v>19000</v>
      </c>
      <c r="H76" s="73">
        <v>0</v>
      </c>
      <c r="I76" s="73">
        <v>25</v>
      </c>
      <c r="J76" s="73">
        <f t="shared" si="32"/>
        <v>545.29999999999995</v>
      </c>
      <c r="K76" s="72">
        <f t="shared" si="33"/>
        <v>577.6</v>
      </c>
      <c r="L76" s="72">
        <f t="shared" si="34"/>
        <v>1347.1000000000001</v>
      </c>
      <c r="M76" s="73">
        <f t="shared" si="35"/>
        <v>1348.9999999999998</v>
      </c>
      <c r="N76" s="73">
        <f t="shared" si="36"/>
        <v>218.5</v>
      </c>
      <c r="O76" s="72">
        <v>8599.81</v>
      </c>
      <c r="P76" s="72">
        <f t="shared" si="37"/>
        <v>9747.7099999999991</v>
      </c>
      <c r="Q76" s="72">
        <f t="shared" si="38"/>
        <v>9252.2900000000009</v>
      </c>
    </row>
    <row r="77" spans="2:17" s="3" customFormat="1" x14ac:dyDescent="0.2">
      <c r="B77" s="74" t="s">
        <v>454</v>
      </c>
      <c r="C77" s="74" t="s">
        <v>152</v>
      </c>
      <c r="D77" s="74" t="s">
        <v>423</v>
      </c>
      <c r="E77" s="74" t="s">
        <v>21</v>
      </c>
      <c r="F77" s="74" t="s">
        <v>34</v>
      </c>
      <c r="G77" s="73">
        <v>20000</v>
      </c>
      <c r="H77" s="73">
        <v>0</v>
      </c>
      <c r="I77" s="73">
        <v>25</v>
      </c>
      <c r="J77" s="73">
        <f t="shared" si="32"/>
        <v>574</v>
      </c>
      <c r="K77" s="72">
        <f t="shared" si="33"/>
        <v>608</v>
      </c>
      <c r="L77" s="72">
        <f t="shared" si="34"/>
        <v>1418</v>
      </c>
      <c r="M77" s="73">
        <f t="shared" si="35"/>
        <v>1419.9999999999998</v>
      </c>
      <c r="N77" s="73">
        <f t="shared" si="36"/>
        <v>230</v>
      </c>
      <c r="O77" s="72">
        <v>100</v>
      </c>
      <c r="P77" s="72">
        <f t="shared" si="37"/>
        <v>1307</v>
      </c>
      <c r="Q77" s="72">
        <f t="shared" si="38"/>
        <v>18693</v>
      </c>
    </row>
    <row r="78" spans="2:17" s="3" customFormat="1" x14ac:dyDescent="0.2">
      <c r="B78" s="76" t="s">
        <v>453</v>
      </c>
      <c r="C78" s="74" t="s">
        <v>152</v>
      </c>
      <c r="D78" s="76" t="s">
        <v>423</v>
      </c>
      <c r="E78" s="76" t="s">
        <v>21</v>
      </c>
      <c r="F78" s="76" t="s">
        <v>34</v>
      </c>
      <c r="G78" s="77">
        <v>17000</v>
      </c>
      <c r="H78" s="77">
        <v>0</v>
      </c>
      <c r="I78" s="77">
        <v>25</v>
      </c>
      <c r="J78" s="73">
        <f t="shared" si="32"/>
        <v>487.9</v>
      </c>
      <c r="K78" s="72">
        <f t="shared" si="33"/>
        <v>516.79999999999995</v>
      </c>
      <c r="L78" s="72">
        <f t="shared" si="34"/>
        <v>1205.3000000000002</v>
      </c>
      <c r="M78" s="73">
        <f t="shared" si="35"/>
        <v>1207</v>
      </c>
      <c r="N78" s="73">
        <f t="shared" si="36"/>
        <v>195.5</v>
      </c>
      <c r="O78" s="72">
        <v>7092.41</v>
      </c>
      <c r="P78" s="72">
        <f t="shared" si="37"/>
        <v>8122.11</v>
      </c>
      <c r="Q78" s="72">
        <f t="shared" si="38"/>
        <v>8877.89</v>
      </c>
    </row>
    <row r="79" spans="2:17" s="3" customFormat="1" x14ac:dyDescent="0.2">
      <c r="B79" s="76" t="s">
        <v>452</v>
      </c>
      <c r="C79" s="74" t="s">
        <v>447</v>
      </c>
      <c r="D79" s="76" t="s">
        <v>423</v>
      </c>
      <c r="E79" s="76" t="s">
        <v>21</v>
      </c>
      <c r="F79" s="76" t="s">
        <v>34</v>
      </c>
      <c r="G79" s="72">
        <v>17066</v>
      </c>
      <c r="H79" s="72">
        <v>0</v>
      </c>
      <c r="I79" s="72">
        <v>25</v>
      </c>
      <c r="J79" s="73">
        <f t="shared" si="32"/>
        <v>489.79419999999999</v>
      </c>
      <c r="K79" s="72">
        <f t="shared" si="33"/>
        <v>518.80640000000005</v>
      </c>
      <c r="L79" s="72">
        <f t="shared" si="34"/>
        <v>1209.9794000000002</v>
      </c>
      <c r="M79" s="73">
        <f t="shared" si="35"/>
        <v>1211.6859999999999</v>
      </c>
      <c r="N79" s="73">
        <f t="shared" si="36"/>
        <v>196.25899999999999</v>
      </c>
      <c r="O79" s="72">
        <v>9084.3799999999992</v>
      </c>
      <c r="P79" s="72">
        <f t="shared" si="37"/>
        <v>10117.980599999999</v>
      </c>
      <c r="Q79" s="72">
        <f t="shared" si="38"/>
        <v>6948.019400000001</v>
      </c>
    </row>
    <row r="80" spans="2:17" s="3" customFormat="1" x14ac:dyDescent="0.2">
      <c r="B80" s="74" t="s">
        <v>451</v>
      </c>
      <c r="C80" s="74" t="s">
        <v>447</v>
      </c>
      <c r="D80" s="74" t="s">
        <v>423</v>
      </c>
      <c r="E80" s="74" t="s">
        <v>21</v>
      </c>
      <c r="F80" s="74" t="s">
        <v>34</v>
      </c>
      <c r="G80" s="73">
        <v>19000</v>
      </c>
      <c r="H80" s="73">
        <v>0</v>
      </c>
      <c r="I80" s="73">
        <v>25</v>
      </c>
      <c r="J80" s="73">
        <f t="shared" si="32"/>
        <v>545.29999999999995</v>
      </c>
      <c r="K80" s="72">
        <f t="shared" si="33"/>
        <v>577.6</v>
      </c>
      <c r="L80" s="72">
        <f t="shared" si="34"/>
        <v>1347.1000000000001</v>
      </c>
      <c r="M80" s="73">
        <f t="shared" si="35"/>
        <v>1348.9999999999998</v>
      </c>
      <c r="N80" s="73">
        <f t="shared" si="36"/>
        <v>218.5</v>
      </c>
      <c r="O80" s="72">
        <v>4344.3100000000004</v>
      </c>
      <c r="P80" s="72">
        <f t="shared" si="37"/>
        <v>5492.2100000000009</v>
      </c>
      <c r="Q80" s="72">
        <f t="shared" si="38"/>
        <v>13507.789999999999</v>
      </c>
    </row>
    <row r="81" spans="1:1895" s="3" customFormat="1" x14ac:dyDescent="0.2">
      <c r="B81" s="74" t="s">
        <v>450</v>
      </c>
      <c r="C81" s="74" t="s">
        <v>152</v>
      </c>
      <c r="D81" s="74" t="s">
        <v>423</v>
      </c>
      <c r="E81" s="74" t="s">
        <v>21</v>
      </c>
      <c r="F81" s="74" t="s">
        <v>34</v>
      </c>
      <c r="G81" s="73">
        <v>17000</v>
      </c>
      <c r="H81" s="73">
        <v>0</v>
      </c>
      <c r="I81" s="73">
        <v>25</v>
      </c>
      <c r="J81" s="73">
        <f t="shared" si="32"/>
        <v>487.9</v>
      </c>
      <c r="K81" s="72">
        <f t="shared" si="33"/>
        <v>516.79999999999995</v>
      </c>
      <c r="L81" s="72">
        <f t="shared" si="34"/>
        <v>1205.3000000000002</v>
      </c>
      <c r="M81" s="73">
        <f t="shared" si="35"/>
        <v>1207</v>
      </c>
      <c r="N81" s="73">
        <f t="shared" si="36"/>
        <v>195.5</v>
      </c>
      <c r="O81" s="72">
        <v>8276.76</v>
      </c>
      <c r="P81" s="72">
        <f t="shared" si="37"/>
        <v>9306.4599999999991</v>
      </c>
      <c r="Q81" s="72">
        <f t="shared" si="38"/>
        <v>7693.5400000000009</v>
      </c>
    </row>
    <row r="82" spans="1:1895" s="3" customFormat="1" x14ac:dyDescent="0.2">
      <c r="B82" s="74" t="s">
        <v>449</v>
      </c>
      <c r="C82" s="74" t="s">
        <v>152</v>
      </c>
      <c r="D82" s="74" t="s">
        <v>151</v>
      </c>
      <c r="E82" s="74" t="s">
        <v>21</v>
      </c>
      <c r="F82" s="74" t="s">
        <v>20</v>
      </c>
      <c r="G82" s="73">
        <v>21000</v>
      </c>
      <c r="H82" s="73">
        <v>0</v>
      </c>
      <c r="I82" s="73">
        <v>25</v>
      </c>
      <c r="J82" s="73">
        <f t="shared" si="32"/>
        <v>602.70000000000005</v>
      </c>
      <c r="K82" s="72">
        <f t="shared" si="33"/>
        <v>638.4</v>
      </c>
      <c r="L82" s="72">
        <f t="shared" si="34"/>
        <v>1488.9</v>
      </c>
      <c r="M82" s="73">
        <f t="shared" si="35"/>
        <v>1490.9999999999998</v>
      </c>
      <c r="N82" s="73">
        <f t="shared" si="36"/>
        <v>241.5</v>
      </c>
      <c r="O82" s="72">
        <v>7278.32</v>
      </c>
      <c r="P82" s="72">
        <f t="shared" si="37"/>
        <v>8544.42</v>
      </c>
      <c r="Q82" s="72">
        <f t="shared" si="38"/>
        <v>12455.58</v>
      </c>
    </row>
    <row r="83" spans="1:1895" s="3" customFormat="1" x14ac:dyDescent="0.2">
      <c r="B83" s="74" t="s">
        <v>448</v>
      </c>
      <c r="C83" s="74" t="s">
        <v>447</v>
      </c>
      <c r="D83" s="74" t="s">
        <v>446</v>
      </c>
      <c r="E83" s="74" t="s">
        <v>21</v>
      </c>
      <c r="F83" s="74" t="s">
        <v>20</v>
      </c>
      <c r="G83" s="73">
        <v>21750</v>
      </c>
      <c r="H83" s="73">
        <v>0</v>
      </c>
      <c r="I83" s="73">
        <v>25</v>
      </c>
      <c r="J83" s="73">
        <f t="shared" si="32"/>
        <v>624.22500000000002</v>
      </c>
      <c r="K83" s="72">
        <f t="shared" si="33"/>
        <v>661.2</v>
      </c>
      <c r="L83" s="72">
        <f t="shared" si="34"/>
        <v>1542.075</v>
      </c>
      <c r="M83" s="73">
        <f t="shared" si="35"/>
        <v>1544.2499999999998</v>
      </c>
      <c r="N83" s="73">
        <f t="shared" si="36"/>
        <v>250.125</v>
      </c>
      <c r="O83" s="72">
        <v>1000</v>
      </c>
      <c r="P83" s="72">
        <f t="shared" si="37"/>
        <v>2310.4250000000002</v>
      </c>
      <c r="Q83" s="72">
        <f t="shared" si="38"/>
        <v>19439.575000000001</v>
      </c>
    </row>
    <row r="84" spans="1:1895" s="3" customFormat="1" x14ac:dyDescent="0.2">
      <c r="B84" s="74" t="s">
        <v>445</v>
      </c>
      <c r="C84" s="74" t="s">
        <v>444</v>
      </c>
      <c r="D84" s="74" t="s">
        <v>443</v>
      </c>
      <c r="E84" s="74" t="s">
        <v>21</v>
      </c>
      <c r="F84" s="74" t="s">
        <v>20</v>
      </c>
      <c r="G84" s="73">
        <v>24000</v>
      </c>
      <c r="H84" s="73">
        <v>0</v>
      </c>
      <c r="I84" s="73">
        <v>25</v>
      </c>
      <c r="J84" s="73">
        <f t="shared" si="32"/>
        <v>688.8</v>
      </c>
      <c r="K84" s="72">
        <f t="shared" si="33"/>
        <v>729.6</v>
      </c>
      <c r="L84" s="72">
        <f t="shared" si="34"/>
        <v>1701.6000000000001</v>
      </c>
      <c r="M84" s="73">
        <f t="shared" si="35"/>
        <v>1703.9999999999998</v>
      </c>
      <c r="N84" s="73">
        <f t="shared" si="36"/>
        <v>276</v>
      </c>
      <c r="O84" s="72">
        <v>12913.14</v>
      </c>
      <c r="P84" s="72">
        <f t="shared" si="37"/>
        <v>14356.539999999999</v>
      </c>
      <c r="Q84" s="72">
        <f t="shared" si="38"/>
        <v>9643.4600000000009</v>
      </c>
    </row>
    <row r="85" spans="1:1895" s="3" customFormat="1" x14ac:dyDescent="0.2">
      <c r="B85" s="74" t="s">
        <v>442</v>
      </c>
      <c r="C85" s="74" t="s">
        <v>152</v>
      </c>
      <c r="D85" s="74" t="s">
        <v>151</v>
      </c>
      <c r="E85" s="74" t="s">
        <v>21</v>
      </c>
      <c r="F85" s="74" t="s">
        <v>20</v>
      </c>
      <c r="G85" s="73">
        <v>19000</v>
      </c>
      <c r="H85" s="73">
        <v>0</v>
      </c>
      <c r="I85" s="73">
        <v>25</v>
      </c>
      <c r="J85" s="73">
        <f t="shared" si="32"/>
        <v>545.29999999999995</v>
      </c>
      <c r="K85" s="72">
        <f t="shared" si="33"/>
        <v>577.6</v>
      </c>
      <c r="L85" s="72">
        <f t="shared" si="34"/>
        <v>1347.1000000000001</v>
      </c>
      <c r="M85" s="73">
        <f t="shared" si="35"/>
        <v>1348.9999999999998</v>
      </c>
      <c r="N85" s="73">
        <f t="shared" si="36"/>
        <v>218.5</v>
      </c>
      <c r="O85" s="72">
        <v>2100</v>
      </c>
      <c r="P85" s="72">
        <f t="shared" si="37"/>
        <v>3247.9</v>
      </c>
      <c r="Q85" s="72">
        <f t="shared" si="38"/>
        <v>15752.1</v>
      </c>
    </row>
    <row r="86" spans="1:1895" s="3" customFormat="1" x14ac:dyDescent="0.2">
      <c r="B86" s="74" t="s">
        <v>441</v>
      </c>
      <c r="C86" s="74" t="s">
        <v>152</v>
      </c>
      <c r="D86" s="74" t="s">
        <v>407</v>
      </c>
      <c r="E86" s="74" t="s">
        <v>21</v>
      </c>
      <c r="F86" s="74" t="s">
        <v>34</v>
      </c>
      <c r="G86" s="73">
        <v>23000</v>
      </c>
      <c r="H86" s="73">
        <v>0</v>
      </c>
      <c r="I86" s="73">
        <v>25</v>
      </c>
      <c r="J86" s="73">
        <f t="shared" si="32"/>
        <v>660.1</v>
      </c>
      <c r="K86" s="72">
        <f t="shared" si="33"/>
        <v>699.2</v>
      </c>
      <c r="L86" s="72">
        <f t="shared" si="34"/>
        <v>1630.7</v>
      </c>
      <c r="M86" s="73">
        <f t="shared" si="35"/>
        <v>1632.9999999999998</v>
      </c>
      <c r="N86" s="73">
        <f t="shared" si="36"/>
        <v>264.5</v>
      </c>
      <c r="O86" s="72">
        <v>9330.48</v>
      </c>
      <c r="P86" s="72">
        <f t="shared" si="37"/>
        <v>10714.779999999999</v>
      </c>
      <c r="Q86" s="72">
        <f t="shared" si="38"/>
        <v>12285.220000000001</v>
      </c>
    </row>
    <row r="87" spans="1:1895" s="3" customFormat="1" x14ac:dyDescent="0.2">
      <c r="B87" s="85" t="s">
        <v>440</v>
      </c>
      <c r="C87" s="74" t="s">
        <v>152</v>
      </c>
      <c r="D87" s="74" t="s">
        <v>423</v>
      </c>
      <c r="E87" s="74" t="s">
        <v>21</v>
      </c>
      <c r="F87" s="74" t="s">
        <v>34</v>
      </c>
      <c r="G87" s="73">
        <v>17850</v>
      </c>
      <c r="H87" s="73">
        <v>0</v>
      </c>
      <c r="I87" s="73">
        <v>25</v>
      </c>
      <c r="J87" s="73">
        <f t="shared" si="32"/>
        <v>512.29499999999996</v>
      </c>
      <c r="K87" s="72">
        <f t="shared" si="33"/>
        <v>542.64</v>
      </c>
      <c r="L87" s="72">
        <f t="shared" si="34"/>
        <v>1265.5650000000001</v>
      </c>
      <c r="M87" s="73">
        <f t="shared" si="35"/>
        <v>1267.3499999999999</v>
      </c>
      <c r="N87" s="73">
        <f t="shared" si="36"/>
        <v>205.27500000000001</v>
      </c>
      <c r="O87" s="72">
        <v>8775</v>
      </c>
      <c r="P87" s="72">
        <f t="shared" si="37"/>
        <v>9854.9349999999995</v>
      </c>
      <c r="Q87" s="72">
        <f t="shared" si="38"/>
        <v>7995.0650000000005</v>
      </c>
    </row>
    <row r="88" spans="1:1895" s="3" customFormat="1" x14ac:dyDescent="0.2">
      <c r="B88" s="75" t="s">
        <v>439</v>
      </c>
      <c r="C88" s="74" t="s">
        <v>152</v>
      </c>
      <c r="D88" s="74" t="s">
        <v>427</v>
      </c>
      <c r="E88" s="74" t="s">
        <v>21</v>
      </c>
      <c r="F88" s="74" t="s">
        <v>20</v>
      </c>
      <c r="G88" s="73">
        <v>23000</v>
      </c>
      <c r="H88" s="73">
        <v>0</v>
      </c>
      <c r="I88" s="73">
        <v>25</v>
      </c>
      <c r="J88" s="73">
        <f t="shared" si="32"/>
        <v>660.1</v>
      </c>
      <c r="K88" s="72">
        <f t="shared" si="33"/>
        <v>699.2</v>
      </c>
      <c r="L88" s="72">
        <f t="shared" si="34"/>
        <v>1630.7</v>
      </c>
      <c r="M88" s="73">
        <f t="shared" si="35"/>
        <v>1632.9999999999998</v>
      </c>
      <c r="N88" s="73">
        <f t="shared" si="36"/>
        <v>264.5</v>
      </c>
      <c r="O88" s="72">
        <v>8443.75</v>
      </c>
      <c r="P88" s="72">
        <f t="shared" si="37"/>
        <v>9828.0499999999993</v>
      </c>
      <c r="Q88" s="72">
        <f t="shared" si="38"/>
        <v>13171.95</v>
      </c>
    </row>
    <row r="89" spans="1:1895" s="3" customFormat="1" x14ac:dyDescent="0.2">
      <c r="B89" s="90" t="s">
        <v>438</v>
      </c>
      <c r="C89" s="74" t="s">
        <v>152</v>
      </c>
      <c r="D89" s="76" t="s">
        <v>423</v>
      </c>
      <c r="E89" s="76" t="s">
        <v>21</v>
      </c>
      <c r="F89" s="76" t="s">
        <v>34</v>
      </c>
      <c r="G89" s="77">
        <v>17000</v>
      </c>
      <c r="H89" s="77">
        <v>0</v>
      </c>
      <c r="I89" s="77">
        <v>25</v>
      </c>
      <c r="J89" s="73">
        <f t="shared" si="32"/>
        <v>487.9</v>
      </c>
      <c r="K89" s="72">
        <f t="shared" si="33"/>
        <v>516.79999999999995</v>
      </c>
      <c r="L89" s="72">
        <f t="shared" si="34"/>
        <v>1205.3000000000002</v>
      </c>
      <c r="M89" s="73">
        <f t="shared" si="35"/>
        <v>1207</v>
      </c>
      <c r="N89" s="73">
        <f t="shared" si="36"/>
        <v>195.5</v>
      </c>
      <c r="O89" s="72">
        <v>8934.5499999999993</v>
      </c>
      <c r="P89" s="72">
        <f t="shared" si="37"/>
        <v>9964.25</v>
      </c>
      <c r="Q89" s="72">
        <f t="shared" si="38"/>
        <v>7035.75</v>
      </c>
    </row>
    <row r="90" spans="1:1895" s="3" customFormat="1" x14ac:dyDescent="0.2">
      <c r="B90" s="74" t="s">
        <v>437</v>
      </c>
      <c r="C90" s="74" t="s">
        <v>152</v>
      </c>
      <c r="D90" s="74" t="s">
        <v>423</v>
      </c>
      <c r="E90" s="74" t="s">
        <v>21</v>
      </c>
      <c r="F90" s="74" t="s">
        <v>34</v>
      </c>
      <c r="G90" s="73">
        <v>17000</v>
      </c>
      <c r="H90" s="73">
        <v>0</v>
      </c>
      <c r="I90" s="73">
        <v>25</v>
      </c>
      <c r="J90" s="73">
        <f t="shared" si="32"/>
        <v>487.9</v>
      </c>
      <c r="K90" s="72">
        <f t="shared" si="33"/>
        <v>516.79999999999995</v>
      </c>
      <c r="L90" s="72">
        <f t="shared" si="34"/>
        <v>1205.3000000000002</v>
      </c>
      <c r="M90" s="73">
        <f t="shared" si="35"/>
        <v>1207</v>
      </c>
      <c r="N90" s="73">
        <f t="shared" si="36"/>
        <v>195.5</v>
      </c>
      <c r="O90" s="72">
        <v>7147.53</v>
      </c>
      <c r="P90" s="72">
        <f t="shared" si="37"/>
        <v>8177.23</v>
      </c>
      <c r="Q90" s="72">
        <f t="shared" si="38"/>
        <v>8822.77</v>
      </c>
    </row>
    <row r="91" spans="1:1895" s="3" customFormat="1" ht="11.25" customHeight="1" x14ac:dyDescent="0.2">
      <c r="B91" s="76" t="s">
        <v>436</v>
      </c>
      <c r="C91" s="74" t="s">
        <v>152</v>
      </c>
      <c r="D91" s="74" t="s">
        <v>423</v>
      </c>
      <c r="E91" s="74" t="s">
        <v>21</v>
      </c>
      <c r="F91" s="74" t="s">
        <v>34</v>
      </c>
      <c r="G91" s="73">
        <v>18000</v>
      </c>
      <c r="H91" s="73">
        <v>0</v>
      </c>
      <c r="I91" s="73">
        <v>25</v>
      </c>
      <c r="J91" s="73">
        <f t="shared" si="32"/>
        <v>516.6</v>
      </c>
      <c r="K91" s="72">
        <f t="shared" si="33"/>
        <v>547.20000000000005</v>
      </c>
      <c r="L91" s="72">
        <f t="shared" si="34"/>
        <v>1276.2</v>
      </c>
      <c r="M91" s="73">
        <f t="shared" si="35"/>
        <v>1277.9999999999998</v>
      </c>
      <c r="N91" s="73">
        <f t="shared" si="36"/>
        <v>207</v>
      </c>
      <c r="O91" s="72">
        <v>8178.69</v>
      </c>
      <c r="P91" s="72">
        <f t="shared" si="37"/>
        <v>9267.49</v>
      </c>
      <c r="Q91" s="72">
        <f t="shared" si="38"/>
        <v>8732.51</v>
      </c>
    </row>
    <row r="92" spans="1:1895" s="3" customFormat="1" x14ac:dyDescent="0.2">
      <c r="B92" s="74" t="s">
        <v>435</v>
      </c>
      <c r="C92" s="74" t="s">
        <v>152</v>
      </c>
      <c r="D92" s="74" t="s">
        <v>423</v>
      </c>
      <c r="E92" s="74" t="s">
        <v>21</v>
      </c>
      <c r="F92" s="74" t="s">
        <v>34</v>
      </c>
      <c r="G92" s="73">
        <v>17000</v>
      </c>
      <c r="H92" s="73">
        <v>0</v>
      </c>
      <c r="I92" s="73">
        <v>25</v>
      </c>
      <c r="J92" s="73">
        <f t="shared" si="32"/>
        <v>487.9</v>
      </c>
      <c r="K92" s="72">
        <f t="shared" si="33"/>
        <v>516.79999999999995</v>
      </c>
      <c r="L92" s="72">
        <f t="shared" si="34"/>
        <v>1205.3000000000002</v>
      </c>
      <c r="M92" s="73">
        <f t="shared" si="35"/>
        <v>1207</v>
      </c>
      <c r="N92" s="73">
        <f t="shared" si="36"/>
        <v>195.5</v>
      </c>
      <c r="O92" s="72">
        <v>6817.25</v>
      </c>
      <c r="P92" s="72">
        <f t="shared" si="37"/>
        <v>7846.95</v>
      </c>
      <c r="Q92" s="72">
        <f t="shared" si="38"/>
        <v>9153.0499999999993</v>
      </c>
    </row>
    <row r="93" spans="1:1895" s="3" customFormat="1" x14ac:dyDescent="0.2">
      <c r="B93" s="74" t="s">
        <v>434</v>
      </c>
      <c r="C93" s="74" t="s">
        <v>152</v>
      </c>
      <c r="D93" s="74" t="s">
        <v>423</v>
      </c>
      <c r="E93" s="74" t="s">
        <v>21</v>
      </c>
      <c r="F93" s="74" t="s">
        <v>34</v>
      </c>
      <c r="G93" s="73">
        <v>17300</v>
      </c>
      <c r="H93" s="73">
        <v>0</v>
      </c>
      <c r="I93" s="73">
        <v>25</v>
      </c>
      <c r="J93" s="73">
        <f t="shared" si="32"/>
        <v>496.51</v>
      </c>
      <c r="K93" s="72">
        <f t="shared" si="33"/>
        <v>525.91999999999996</v>
      </c>
      <c r="L93" s="72">
        <f t="shared" si="34"/>
        <v>1226.5700000000002</v>
      </c>
      <c r="M93" s="73">
        <f t="shared" si="35"/>
        <v>1228.3</v>
      </c>
      <c r="N93" s="73">
        <f t="shared" si="36"/>
        <v>198.95</v>
      </c>
      <c r="O93" s="72">
        <v>2100</v>
      </c>
      <c r="P93" s="72">
        <f t="shared" si="37"/>
        <v>3147.43</v>
      </c>
      <c r="Q93" s="72">
        <f t="shared" si="38"/>
        <v>14152.57</v>
      </c>
    </row>
    <row r="94" spans="1:1895" s="105" customFormat="1" ht="12.75" x14ac:dyDescent="0.2">
      <c r="A94" s="106"/>
      <c r="B94" s="92" t="s">
        <v>433</v>
      </c>
      <c r="C94" s="92" t="s">
        <v>152</v>
      </c>
      <c r="D94" s="92" t="s">
        <v>423</v>
      </c>
      <c r="E94" s="92" t="s">
        <v>21</v>
      </c>
      <c r="F94" s="92" t="s">
        <v>34</v>
      </c>
      <c r="G94" s="87">
        <v>17000</v>
      </c>
      <c r="H94" s="87">
        <v>0</v>
      </c>
      <c r="I94" s="87">
        <v>25</v>
      </c>
      <c r="J94" s="87">
        <f t="shared" si="32"/>
        <v>487.9</v>
      </c>
      <c r="K94" s="88">
        <f t="shared" si="33"/>
        <v>516.79999999999995</v>
      </c>
      <c r="L94" s="88">
        <f t="shared" si="34"/>
        <v>1205.3000000000002</v>
      </c>
      <c r="M94" s="87">
        <f t="shared" si="35"/>
        <v>1207</v>
      </c>
      <c r="N94" s="87">
        <f t="shared" si="36"/>
        <v>195.5</v>
      </c>
      <c r="O94" s="88">
        <v>7172.11</v>
      </c>
      <c r="P94" s="88">
        <f t="shared" si="37"/>
        <v>8201.81</v>
      </c>
      <c r="Q94" s="88">
        <f t="shared" si="38"/>
        <v>8798.19</v>
      </c>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c r="BI94" s="106"/>
      <c r="BJ94" s="106"/>
      <c r="BK94" s="106"/>
      <c r="BL94" s="106"/>
      <c r="BM94" s="106"/>
      <c r="BN94" s="106"/>
      <c r="BO94" s="106"/>
      <c r="BP94" s="106"/>
      <c r="BQ94" s="106"/>
      <c r="BR94" s="106"/>
      <c r="BS94" s="106"/>
      <c r="BT94" s="106"/>
      <c r="BU94" s="106"/>
      <c r="BV94" s="106"/>
      <c r="BW94" s="106"/>
      <c r="BX94" s="106"/>
      <c r="BY94" s="106"/>
      <c r="BZ94" s="106"/>
      <c r="CA94" s="106"/>
      <c r="CB94" s="106"/>
      <c r="CC94" s="106"/>
      <c r="CD94" s="106"/>
      <c r="CE94" s="106"/>
      <c r="CF94" s="106"/>
      <c r="CG94" s="106"/>
      <c r="CH94" s="106"/>
      <c r="CI94" s="106"/>
      <c r="CJ94" s="106"/>
      <c r="CK94" s="106"/>
      <c r="CL94" s="106"/>
      <c r="CM94" s="106"/>
      <c r="CN94" s="106"/>
      <c r="CO94" s="106"/>
      <c r="CP94" s="106"/>
      <c r="CQ94" s="106"/>
      <c r="CR94" s="106"/>
      <c r="CS94" s="106"/>
      <c r="CT94" s="106"/>
      <c r="CU94" s="106"/>
      <c r="CV94" s="106"/>
      <c r="CW94" s="106"/>
      <c r="CX94" s="106"/>
      <c r="CY94" s="106"/>
      <c r="CZ94" s="106"/>
      <c r="DA94" s="106"/>
      <c r="DB94" s="106"/>
      <c r="DC94" s="106"/>
      <c r="DD94" s="106"/>
      <c r="DE94" s="106"/>
      <c r="DF94" s="106"/>
      <c r="DG94" s="106"/>
      <c r="DH94" s="106"/>
      <c r="DI94" s="106"/>
      <c r="DJ94" s="106"/>
      <c r="DK94" s="106"/>
      <c r="DL94" s="106"/>
      <c r="DM94" s="106"/>
      <c r="DN94" s="106"/>
      <c r="DO94" s="106"/>
      <c r="DP94" s="106"/>
      <c r="DQ94" s="106"/>
      <c r="DR94" s="106"/>
      <c r="DS94" s="106"/>
      <c r="DT94" s="106"/>
      <c r="DU94" s="106"/>
      <c r="DV94" s="106"/>
      <c r="DW94" s="106"/>
      <c r="DX94" s="106"/>
      <c r="DY94" s="106"/>
      <c r="DZ94" s="106"/>
      <c r="EA94" s="106"/>
      <c r="EB94" s="106"/>
      <c r="EC94" s="106"/>
      <c r="ED94" s="106"/>
      <c r="EE94" s="106"/>
      <c r="EF94" s="106"/>
      <c r="EG94" s="106"/>
      <c r="EH94" s="106"/>
      <c r="EI94" s="106"/>
      <c r="EJ94" s="106"/>
      <c r="EK94" s="106"/>
      <c r="EL94" s="106"/>
      <c r="EM94" s="106"/>
      <c r="EN94" s="106"/>
      <c r="EO94" s="106"/>
      <c r="EP94" s="106"/>
      <c r="EQ94" s="106"/>
      <c r="ER94" s="106"/>
      <c r="ES94" s="106"/>
      <c r="ET94" s="106"/>
      <c r="EU94" s="106"/>
      <c r="EV94" s="106"/>
      <c r="EW94" s="106"/>
      <c r="EX94" s="106"/>
      <c r="EY94" s="106"/>
      <c r="EZ94" s="106"/>
      <c r="FA94" s="106"/>
      <c r="FB94" s="106"/>
      <c r="FC94" s="106"/>
      <c r="FD94" s="106"/>
      <c r="FE94" s="106"/>
      <c r="FF94" s="106"/>
      <c r="FG94" s="106"/>
      <c r="FH94" s="106"/>
      <c r="FI94" s="106"/>
      <c r="FJ94" s="106"/>
      <c r="FK94" s="106"/>
      <c r="FL94" s="106"/>
      <c r="FM94" s="106"/>
      <c r="FN94" s="106"/>
      <c r="FO94" s="106"/>
      <c r="FP94" s="106"/>
      <c r="FQ94" s="106"/>
      <c r="FR94" s="106"/>
      <c r="FS94" s="106"/>
      <c r="FT94" s="106"/>
      <c r="FU94" s="106"/>
      <c r="FV94" s="106"/>
      <c r="FW94" s="106"/>
      <c r="FX94" s="106"/>
      <c r="FY94" s="106"/>
      <c r="FZ94" s="106"/>
      <c r="GA94" s="106"/>
      <c r="GB94" s="106"/>
      <c r="GC94" s="106"/>
      <c r="GD94" s="106"/>
      <c r="GE94" s="106"/>
      <c r="GF94" s="106"/>
      <c r="GG94" s="106"/>
      <c r="GH94" s="106"/>
      <c r="GI94" s="106"/>
      <c r="GJ94" s="106"/>
      <c r="GK94" s="106"/>
      <c r="GL94" s="106"/>
      <c r="GM94" s="106"/>
      <c r="GN94" s="106"/>
      <c r="GO94" s="106"/>
      <c r="GP94" s="106"/>
      <c r="GQ94" s="106"/>
      <c r="GR94" s="106"/>
      <c r="GS94" s="106"/>
      <c r="GT94" s="106"/>
      <c r="GU94" s="106"/>
      <c r="GV94" s="106"/>
      <c r="GW94" s="106"/>
      <c r="GX94" s="106"/>
      <c r="GY94" s="106"/>
      <c r="GZ94" s="106"/>
      <c r="HA94" s="106"/>
      <c r="HB94" s="106"/>
      <c r="HC94" s="106"/>
      <c r="HD94" s="106"/>
      <c r="HE94" s="106"/>
      <c r="HF94" s="106"/>
      <c r="HG94" s="106"/>
      <c r="HH94" s="106"/>
      <c r="HI94" s="106"/>
      <c r="HJ94" s="106"/>
      <c r="HK94" s="106"/>
      <c r="HL94" s="106"/>
      <c r="HM94" s="106"/>
      <c r="HN94" s="106"/>
      <c r="HO94" s="106"/>
      <c r="HP94" s="106"/>
      <c r="HQ94" s="106"/>
      <c r="HR94" s="106"/>
      <c r="HS94" s="106"/>
      <c r="HT94" s="106"/>
      <c r="HU94" s="106"/>
      <c r="HV94" s="106"/>
      <c r="HW94" s="106"/>
      <c r="HX94" s="106"/>
      <c r="HY94" s="106"/>
      <c r="HZ94" s="106"/>
      <c r="IA94" s="106"/>
      <c r="IB94" s="106"/>
      <c r="IC94" s="106"/>
      <c r="ID94" s="106"/>
      <c r="IE94" s="106"/>
      <c r="IF94" s="106"/>
      <c r="IG94" s="106"/>
      <c r="IH94" s="106"/>
      <c r="II94" s="106"/>
      <c r="IJ94" s="106"/>
      <c r="IK94" s="106"/>
      <c r="IL94" s="106"/>
      <c r="IM94" s="106"/>
      <c r="IN94" s="106"/>
      <c r="IO94" s="106"/>
      <c r="IP94" s="106"/>
      <c r="IQ94" s="106"/>
      <c r="IR94" s="106"/>
      <c r="IS94" s="106"/>
      <c r="IT94" s="106"/>
      <c r="IU94" s="106"/>
      <c r="IV94" s="106"/>
      <c r="IW94" s="106"/>
      <c r="IX94" s="106"/>
      <c r="IY94" s="106"/>
      <c r="IZ94" s="106"/>
      <c r="JA94" s="106"/>
      <c r="JB94" s="106"/>
      <c r="JC94" s="106"/>
      <c r="JD94" s="106"/>
      <c r="JE94" s="106"/>
      <c r="JF94" s="106"/>
      <c r="JG94" s="106"/>
      <c r="JH94" s="106"/>
      <c r="JI94" s="106"/>
      <c r="JJ94" s="106"/>
      <c r="JK94" s="106"/>
      <c r="JL94" s="106"/>
      <c r="JM94" s="106"/>
      <c r="JN94" s="106"/>
      <c r="JO94" s="106"/>
      <c r="JP94" s="106"/>
      <c r="JQ94" s="106"/>
      <c r="JR94" s="106"/>
      <c r="JS94" s="106"/>
      <c r="JT94" s="106"/>
      <c r="JU94" s="106"/>
      <c r="JV94" s="106"/>
      <c r="JW94" s="106"/>
      <c r="JX94" s="106"/>
      <c r="JY94" s="106"/>
      <c r="JZ94" s="106"/>
      <c r="KA94" s="106"/>
      <c r="KB94" s="106"/>
      <c r="KC94" s="106"/>
      <c r="KD94" s="106"/>
      <c r="KE94" s="106"/>
      <c r="KF94" s="106"/>
      <c r="KG94" s="106"/>
      <c r="KH94" s="106"/>
      <c r="KI94" s="106"/>
      <c r="KJ94" s="106"/>
      <c r="KK94" s="106"/>
      <c r="KL94" s="106"/>
      <c r="KM94" s="106"/>
      <c r="KN94" s="106"/>
      <c r="KO94" s="106"/>
      <c r="KP94" s="106"/>
      <c r="KQ94" s="106"/>
      <c r="KR94" s="106"/>
      <c r="KS94" s="106"/>
      <c r="KT94" s="106"/>
      <c r="KU94" s="106"/>
      <c r="KV94" s="106"/>
      <c r="KW94" s="106"/>
      <c r="KX94" s="106"/>
      <c r="KY94" s="106"/>
      <c r="KZ94" s="106"/>
      <c r="LA94" s="106"/>
      <c r="LB94" s="106"/>
      <c r="LC94" s="106"/>
      <c r="LD94" s="106"/>
      <c r="LE94" s="106"/>
      <c r="LF94" s="106"/>
      <c r="LG94" s="106"/>
      <c r="LH94" s="106"/>
      <c r="LI94" s="106"/>
      <c r="LJ94" s="106"/>
      <c r="LK94" s="106"/>
      <c r="LL94" s="106"/>
      <c r="LM94" s="106"/>
      <c r="LN94" s="106"/>
      <c r="LO94" s="106"/>
      <c r="LP94" s="106"/>
      <c r="LQ94" s="106"/>
      <c r="LR94" s="106"/>
      <c r="LS94" s="106"/>
      <c r="LT94" s="106"/>
      <c r="LU94" s="106"/>
      <c r="LV94" s="106"/>
      <c r="LW94" s="106"/>
      <c r="LX94" s="106"/>
      <c r="LY94" s="106"/>
      <c r="LZ94" s="106"/>
      <c r="MA94" s="106"/>
      <c r="MB94" s="106"/>
      <c r="MC94" s="106"/>
      <c r="MD94" s="106"/>
      <c r="ME94" s="106"/>
      <c r="MF94" s="106"/>
      <c r="MG94" s="106"/>
      <c r="MH94" s="106"/>
      <c r="MI94" s="106"/>
      <c r="MJ94" s="106"/>
      <c r="MK94" s="106"/>
      <c r="ML94" s="106"/>
      <c r="MM94" s="106"/>
      <c r="MN94" s="106"/>
      <c r="MO94" s="106"/>
      <c r="MP94" s="106"/>
      <c r="MQ94" s="106"/>
      <c r="MR94" s="106"/>
      <c r="MS94" s="106"/>
      <c r="MT94" s="106"/>
      <c r="MU94" s="106"/>
      <c r="MV94" s="106"/>
      <c r="MW94" s="106"/>
      <c r="MX94" s="106"/>
      <c r="MY94" s="106"/>
      <c r="MZ94" s="106"/>
      <c r="NA94" s="106"/>
      <c r="NB94" s="106"/>
      <c r="NC94" s="106"/>
      <c r="ND94" s="106"/>
      <c r="NE94" s="106"/>
      <c r="NF94" s="106"/>
      <c r="NG94" s="106"/>
      <c r="NH94" s="106"/>
      <c r="NI94" s="106"/>
      <c r="NJ94" s="106"/>
      <c r="NK94" s="106"/>
      <c r="NL94" s="106"/>
      <c r="NM94" s="106"/>
      <c r="NN94" s="106"/>
      <c r="NO94" s="106"/>
      <c r="NP94" s="106"/>
      <c r="NQ94" s="106"/>
      <c r="NR94" s="106"/>
      <c r="NS94" s="106"/>
      <c r="NT94" s="106"/>
      <c r="NU94" s="106"/>
      <c r="NV94" s="106"/>
      <c r="NW94" s="106"/>
      <c r="NX94" s="106"/>
      <c r="NY94" s="106"/>
      <c r="NZ94" s="106"/>
      <c r="OA94" s="106"/>
      <c r="OB94" s="106"/>
      <c r="OC94" s="106"/>
      <c r="OD94" s="106"/>
      <c r="OE94" s="106"/>
      <c r="OF94" s="106"/>
      <c r="OG94" s="106"/>
      <c r="OH94" s="106"/>
      <c r="OI94" s="106"/>
      <c r="OJ94" s="106"/>
      <c r="OK94" s="106"/>
      <c r="OL94" s="106"/>
      <c r="OM94" s="106"/>
      <c r="ON94" s="106"/>
      <c r="OO94" s="106"/>
      <c r="OP94" s="106"/>
      <c r="OQ94" s="106"/>
      <c r="OR94" s="106"/>
      <c r="OS94" s="106"/>
      <c r="OT94" s="106"/>
      <c r="OU94" s="106"/>
      <c r="OV94" s="106"/>
      <c r="OW94" s="106"/>
      <c r="OX94" s="106"/>
      <c r="OY94" s="106"/>
      <c r="OZ94" s="106"/>
      <c r="PA94" s="106"/>
      <c r="PB94" s="106"/>
      <c r="PC94" s="106"/>
      <c r="PD94" s="106"/>
      <c r="PE94" s="106"/>
      <c r="PF94" s="106"/>
      <c r="PG94" s="106"/>
      <c r="PH94" s="106"/>
      <c r="PI94" s="106"/>
      <c r="PJ94" s="106"/>
      <c r="PK94" s="106"/>
      <c r="PL94" s="106"/>
      <c r="PM94" s="106"/>
      <c r="PN94" s="106"/>
      <c r="PO94" s="106"/>
      <c r="PP94" s="106"/>
      <c r="PQ94" s="106"/>
      <c r="PR94" s="106"/>
      <c r="PS94" s="106"/>
      <c r="PT94" s="106"/>
      <c r="PU94" s="106"/>
      <c r="PV94" s="106"/>
      <c r="PW94" s="106"/>
      <c r="PX94" s="106"/>
      <c r="PY94" s="106"/>
      <c r="PZ94" s="106"/>
      <c r="QA94" s="106"/>
      <c r="QB94" s="106"/>
      <c r="QC94" s="106"/>
      <c r="QD94" s="106"/>
      <c r="QE94" s="106"/>
      <c r="QF94" s="106"/>
      <c r="QG94" s="106"/>
      <c r="QH94" s="106"/>
      <c r="QI94" s="106"/>
      <c r="QJ94" s="106"/>
      <c r="QK94" s="106"/>
      <c r="QL94" s="106"/>
      <c r="QM94" s="106"/>
      <c r="QN94" s="106"/>
      <c r="QO94" s="106"/>
      <c r="QP94" s="106"/>
      <c r="QQ94" s="106"/>
      <c r="QR94" s="106"/>
      <c r="QS94" s="106"/>
      <c r="QT94" s="106"/>
      <c r="QU94" s="106"/>
      <c r="QV94" s="106"/>
      <c r="QW94" s="106"/>
      <c r="QX94" s="106"/>
      <c r="QY94" s="106"/>
      <c r="QZ94" s="106"/>
      <c r="RA94" s="106"/>
      <c r="RB94" s="106"/>
      <c r="RC94" s="106"/>
      <c r="RD94" s="106"/>
      <c r="RE94" s="106"/>
      <c r="RF94" s="106"/>
      <c r="RG94" s="106"/>
      <c r="RH94" s="106"/>
      <c r="RI94" s="106"/>
      <c r="RJ94" s="106"/>
      <c r="RK94" s="106"/>
      <c r="RL94" s="106"/>
      <c r="RM94" s="106"/>
      <c r="RN94" s="106"/>
      <c r="RO94" s="106"/>
      <c r="RP94" s="106"/>
      <c r="RQ94" s="106"/>
      <c r="RR94" s="106"/>
      <c r="RS94" s="106"/>
      <c r="RT94" s="106"/>
      <c r="RU94" s="106"/>
      <c r="RV94" s="106"/>
      <c r="RW94" s="106"/>
      <c r="RX94" s="106"/>
      <c r="RY94" s="106"/>
      <c r="RZ94" s="106"/>
      <c r="SA94" s="106"/>
      <c r="SB94" s="106"/>
      <c r="SC94" s="106"/>
      <c r="SD94" s="106"/>
      <c r="SE94" s="106"/>
      <c r="SF94" s="106"/>
      <c r="SG94" s="106"/>
      <c r="SH94" s="106"/>
      <c r="SI94" s="106"/>
      <c r="SJ94" s="106"/>
      <c r="SK94" s="106"/>
      <c r="SL94" s="106"/>
      <c r="SM94" s="106"/>
      <c r="SN94" s="106"/>
      <c r="SO94" s="106"/>
      <c r="SP94" s="106"/>
      <c r="SQ94" s="106"/>
      <c r="SR94" s="106"/>
      <c r="SS94" s="106"/>
      <c r="ST94" s="106"/>
      <c r="SU94" s="106"/>
      <c r="SV94" s="106"/>
      <c r="SW94" s="106"/>
      <c r="SX94" s="106"/>
      <c r="SY94" s="106"/>
      <c r="SZ94" s="106"/>
      <c r="TA94" s="106"/>
      <c r="TB94" s="106"/>
      <c r="TC94" s="106"/>
      <c r="TD94" s="106"/>
      <c r="TE94" s="106"/>
      <c r="TF94" s="106"/>
      <c r="TG94" s="106"/>
      <c r="TH94" s="106"/>
      <c r="TI94" s="106"/>
      <c r="TJ94" s="106"/>
      <c r="TK94" s="106"/>
      <c r="TL94" s="106"/>
      <c r="TM94" s="106"/>
      <c r="TN94" s="106"/>
      <c r="TO94" s="106"/>
      <c r="TP94" s="106"/>
      <c r="TQ94" s="106"/>
      <c r="TR94" s="106"/>
      <c r="TS94" s="106"/>
      <c r="TT94" s="106"/>
      <c r="TU94" s="106"/>
      <c r="TV94" s="106"/>
      <c r="TW94" s="106"/>
      <c r="TX94" s="106"/>
      <c r="TY94" s="106"/>
      <c r="TZ94" s="106"/>
      <c r="UA94" s="106"/>
      <c r="UB94" s="106"/>
      <c r="UC94" s="106"/>
      <c r="UD94" s="106"/>
      <c r="UE94" s="106"/>
      <c r="UF94" s="106"/>
      <c r="UG94" s="106"/>
      <c r="UH94" s="106"/>
      <c r="UI94" s="106"/>
      <c r="UJ94" s="106"/>
      <c r="UK94" s="106"/>
      <c r="UL94" s="106"/>
      <c r="UM94" s="106"/>
      <c r="UN94" s="106"/>
      <c r="UO94" s="106"/>
      <c r="UP94" s="106"/>
      <c r="UQ94" s="106"/>
      <c r="UR94" s="106"/>
      <c r="US94" s="106"/>
      <c r="UT94" s="106"/>
      <c r="UU94" s="106"/>
      <c r="UV94" s="106"/>
      <c r="UW94" s="106"/>
      <c r="UX94" s="106"/>
      <c r="UY94" s="106"/>
      <c r="UZ94" s="106"/>
      <c r="VA94" s="106"/>
      <c r="VB94" s="106"/>
      <c r="VC94" s="106"/>
      <c r="VD94" s="106"/>
      <c r="VE94" s="106"/>
      <c r="VF94" s="106"/>
      <c r="VG94" s="106"/>
      <c r="VH94" s="106"/>
      <c r="VI94" s="106"/>
      <c r="VJ94" s="106"/>
      <c r="VK94" s="106"/>
      <c r="VL94" s="106"/>
      <c r="VM94" s="106"/>
      <c r="VN94" s="106"/>
      <c r="VO94" s="106"/>
      <c r="VP94" s="106"/>
      <c r="VQ94" s="106"/>
      <c r="VR94" s="106"/>
      <c r="VS94" s="106"/>
      <c r="VT94" s="106"/>
      <c r="VU94" s="106"/>
      <c r="VV94" s="106"/>
      <c r="VW94" s="106"/>
      <c r="VX94" s="106"/>
      <c r="VY94" s="106"/>
      <c r="VZ94" s="106"/>
      <c r="WA94" s="106"/>
      <c r="WB94" s="106"/>
      <c r="WC94" s="106"/>
      <c r="WD94" s="106"/>
      <c r="WE94" s="106"/>
      <c r="WF94" s="106"/>
      <c r="WG94" s="106"/>
      <c r="WH94" s="106"/>
      <c r="WI94" s="106"/>
      <c r="WJ94" s="106"/>
      <c r="WK94" s="106"/>
      <c r="WL94" s="106"/>
      <c r="WM94" s="106"/>
      <c r="WN94" s="106"/>
      <c r="WO94" s="106"/>
      <c r="WP94" s="106"/>
      <c r="WQ94" s="106"/>
      <c r="WR94" s="106"/>
      <c r="WS94" s="106"/>
      <c r="WT94" s="106"/>
      <c r="WU94" s="106"/>
      <c r="WV94" s="106"/>
      <c r="WW94" s="106"/>
      <c r="WX94" s="106"/>
      <c r="WY94" s="106"/>
      <c r="WZ94" s="106"/>
      <c r="XA94" s="106"/>
      <c r="XB94" s="106"/>
      <c r="XC94" s="106"/>
      <c r="XD94" s="106"/>
      <c r="XE94" s="106"/>
      <c r="XF94" s="106"/>
      <c r="XG94" s="106"/>
      <c r="XH94" s="106"/>
      <c r="XI94" s="106"/>
      <c r="XJ94" s="106"/>
      <c r="XK94" s="106"/>
      <c r="XL94" s="106"/>
      <c r="XM94" s="106"/>
      <c r="XN94" s="106"/>
      <c r="XO94" s="106"/>
      <c r="XP94" s="106"/>
      <c r="XQ94" s="106"/>
      <c r="XR94" s="106"/>
      <c r="XS94" s="106"/>
      <c r="XT94" s="106"/>
      <c r="XU94" s="106"/>
      <c r="XV94" s="106"/>
      <c r="XW94" s="106"/>
      <c r="XX94" s="106"/>
      <c r="XY94" s="106"/>
      <c r="XZ94" s="106"/>
      <c r="YA94" s="106"/>
      <c r="YB94" s="106"/>
      <c r="YC94" s="106"/>
      <c r="YD94" s="106"/>
      <c r="YE94" s="106"/>
      <c r="YF94" s="106"/>
      <c r="YG94" s="106"/>
      <c r="YH94" s="106"/>
      <c r="YI94" s="106"/>
      <c r="YJ94" s="106"/>
      <c r="YK94" s="106"/>
      <c r="YL94" s="106"/>
      <c r="YM94" s="106"/>
      <c r="YN94" s="106"/>
      <c r="YO94" s="106"/>
      <c r="YP94" s="106"/>
      <c r="YQ94" s="106"/>
      <c r="YR94" s="106"/>
      <c r="YS94" s="106"/>
      <c r="YT94" s="106"/>
      <c r="YU94" s="106"/>
      <c r="YV94" s="106"/>
      <c r="YW94" s="106"/>
      <c r="YX94" s="106"/>
      <c r="YY94" s="106"/>
      <c r="YZ94" s="106"/>
      <c r="ZA94" s="106"/>
      <c r="ZB94" s="106"/>
      <c r="ZC94" s="106"/>
      <c r="ZD94" s="106"/>
      <c r="ZE94" s="106"/>
      <c r="ZF94" s="106"/>
      <c r="ZG94" s="106"/>
      <c r="ZH94" s="106"/>
      <c r="ZI94" s="106"/>
      <c r="ZJ94" s="106"/>
      <c r="ZK94" s="106"/>
      <c r="ZL94" s="106"/>
      <c r="ZM94" s="106"/>
      <c r="ZN94" s="106"/>
      <c r="ZO94" s="106"/>
      <c r="ZP94" s="106"/>
      <c r="ZQ94" s="106"/>
      <c r="ZR94" s="106"/>
      <c r="ZS94" s="106"/>
      <c r="ZT94" s="106"/>
      <c r="ZU94" s="106"/>
      <c r="ZV94" s="106"/>
      <c r="ZW94" s="106"/>
      <c r="ZX94" s="106"/>
      <c r="ZY94" s="106"/>
      <c r="ZZ94" s="106"/>
      <c r="AAA94" s="106"/>
      <c r="AAB94" s="106"/>
      <c r="AAC94" s="106"/>
      <c r="AAD94" s="106"/>
      <c r="AAE94" s="106"/>
      <c r="AAF94" s="106"/>
      <c r="AAG94" s="106"/>
      <c r="AAH94" s="106"/>
      <c r="AAI94" s="106"/>
      <c r="AAJ94" s="106"/>
      <c r="AAK94" s="106"/>
      <c r="AAL94" s="106"/>
      <c r="AAM94" s="106"/>
      <c r="AAN94" s="106"/>
      <c r="AAO94" s="106"/>
      <c r="AAP94" s="106"/>
      <c r="AAQ94" s="106"/>
      <c r="AAR94" s="106"/>
      <c r="AAS94" s="106"/>
      <c r="AAT94" s="106"/>
      <c r="AAU94" s="106"/>
      <c r="AAV94" s="106"/>
      <c r="AAW94" s="106"/>
      <c r="AAX94" s="106"/>
      <c r="AAY94" s="106"/>
      <c r="AAZ94" s="106"/>
      <c r="ABA94" s="106"/>
      <c r="ABB94" s="106"/>
      <c r="ABC94" s="106"/>
      <c r="ABD94" s="106"/>
      <c r="ABE94" s="106"/>
      <c r="ABF94" s="106"/>
      <c r="ABG94" s="106"/>
      <c r="ABH94" s="106"/>
      <c r="ABI94" s="106"/>
      <c r="ABJ94" s="106"/>
      <c r="ABK94" s="106"/>
      <c r="ABL94" s="106"/>
      <c r="ABM94" s="106"/>
      <c r="ABN94" s="106"/>
      <c r="ABO94" s="106"/>
      <c r="ABP94" s="106"/>
      <c r="ABQ94" s="106"/>
      <c r="ABR94" s="106"/>
      <c r="ABS94" s="106"/>
      <c r="ABT94" s="106"/>
      <c r="ABU94" s="106"/>
      <c r="ABV94" s="106"/>
      <c r="ABW94" s="106"/>
      <c r="ABX94" s="106"/>
      <c r="ABY94" s="106"/>
      <c r="ABZ94" s="106"/>
      <c r="ACA94" s="106"/>
      <c r="ACB94" s="106"/>
      <c r="ACC94" s="106"/>
      <c r="ACD94" s="106"/>
      <c r="ACE94" s="106"/>
      <c r="ACF94" s="106"/>
      <c r="ACG94" s="106"/>
      <c r="ACH94" s="106"/>
      <c r="ACI94" s="106"/>
      <c r="ACJ94" s="106"/>
      <c r="ACK94" s="106"/>
      <c r="ACL94" s="106"/>
      <c r="ACM94" s="106"/>
      <c r="ACN94" s="106"/>
      <c r="ACO94" s="106"/>
      <c r="ACP94" s="106"/>
      <c r="ACQ94" s="106"/>
      <c r="ACR94" s="106"/>
      <c r="ACS94" s="106"/>
      <c r="ACT94" s="106"/>
      <c r="ACU94" s="106"/>
      <c r="ACV94" s="106"/>
      <c r="ACW94" s="106"/>
      <c r="ACX94" s="106"/>
      <c r="ACY94" s="106"/>
      <c r="ACZ94" s="106"/>
      <c r="ADA94" s="106"/>
      <c r="ADB94" s="106"/>
      <c r="ADC94" s="106"/>
      <c r="ADD94" s="106"/>
      <c r="ADE94" s="106"/>
      <c r="ADF94" s="106"/>
      <c r="ADG94" s="106"/>
      <c r="ADH94" s="106"/>
      <c r="ADI94" s="106"/>
      <c r="ADJ94" s="106"/>
      <c r="ADK94" s="106"/>
      <c r="ADL94" s="106"/>
      <c r="ADM94" s="106"/>
      <c r="ADN94" s="106"/>
      <c r="ADO94" s="106"/>
      <c r="ADP94" s="106"/>
      <c r="ADQ94" s="106"/>
      <c r="ADR94" s="106"/>
      <c r="ADS94" s="106"/>
      <c r="ADT94" s="106"/>
      <c r="ADU94" s="106"/>
      <c r="ADV94" s="106"/>
      <c r="ADW94" s="106"/>
      <c r="ADX94" s="106"/>
      <c r="ADY94" s="106"/>
      <c r="ADZ94" s="106"/>
      <c r="AEA94" s="106"/>
      <c r="AEB94" s="106"/>
      <c r="AEC94" s="106"/>
      <c r="AED94" s="106"/>
      <c r="AEE94" s="106"/>
      <c r="AEF94" s="106"/>
      <c r="AEG94" s="106"/>
      <c r="AEH94" s="106"/>
      <c r="AEI94" s="106"/>
      <c r="AEJ94" s="106"/>
      <c r="AEK94" s="106"/>
      <c r="AEL94" s="106"/>
      <c r="AEM94" s="106"/>
      <c r="AEN94" s="106"/>
      <c r="AEO94" s="106"/>
      <c r="AEP94" s="106"/>
      <c r="AEQ94" s="106"/>
      <c r="AER94" s="106"/>
      <c r="AES94" s="106"/>
      <c r="AET94" s="106"/>
      <c r="AEU94" s="106"/>
      <c r="AEV94" s="106"/>
      <c r="AEW94" s="106"/>
      <c r="AEX94" s="106"/>
      <c r="AEY94" s="106"/>
      <c r="AEZ94" s="106"/>
      <c r="AFA94" s="106"/>
      <c r="AFB94" s="106"/>
      <c r="AFC94" s="106"/>
      <c r="AFD94" s="106"/>
      <c r="AFE94" s="106"/>
      <c r="AFF94" s="106"/>
      <c r="AFG94" s="106"/>
      <c r="AFH94" s="106"/>
      <c r="AFI94" s="106"/>
      <c r="AFJ94" s="106"/>
      <c r="AFK94" s="106"/>
      <c r="AFL94" s="106"/>
      <c r="AFM94" s="106"/>
      <c r="AFN94" s="106"/>
      <c r="AFO94" s="106"/>
      <c r="AFP94" s="106"/>
      <c r="AFQ94" s="106"/>
      <c r="AFR94" s="106"/>
      <c r="AFS94" s="106"/>
      <c r="AFT94" s="106"/>
      <c r="AFU94" s="106"/>
      <c r="AFV94" s="106"/>
      <c r="AFW94" s="106"/>
      <c r="AFX94" s="106"/>
      <c r="AFY94" s="106"/>
      <c r="AFZ94" s="106"/>
      <c r="AGA94" s="106"/>
      <c r="AGB94" s="106"/>
      <c r="AGC94" s="106"/>
      <c r="AGD94" s="106"/>
      <c r="AGE94" s="106"/>
      <c r="AGF94" s="106"/>
      <c r="AGG94" s="106"/>
      <c r="AGH94" s="106"/>
      <c r="AGI94" s="106"/>
      <c r="AGJ94" s="106"/>
      <c r="AGK94" s="106"/>
      <c r="AGL94" s="106"/>
      <c r="AGM94" s="106"/>
      <c r="AGN94" s="106"/>
      <c r="AGO94" s="106"/>
      <c r="AGP94" s="106"/>
      <c r="AGQ94" s="106"/>
      <c r="AGR94" s="106"/>
      <c r="AGS94" s="106"/>
      <c r="AGT94" s="106"/>
      <c r="AGU94" s="106"/>
      <c r="AGV94" s="106"/>
      <c r="AGW94" s="106"/>
      <c r="AGX94" s="106"/>
      <c r="AGY94" s="106"/>
      <c r="AGZ94" s="106"/>
      <c r="AHA94" s="106"/>
      <c r="AHB94" s="106"/>
      <c r="AHC94" s="106"/>
      <c r="AHD94" s="106"/>
      <c r="AHE94" s="106"/>
      <c r="AHF94" s="106"/>
      <c r="AHG94" s="106"/>
      <c r="AHH94" s="106"/>
      <c r="AHI94" s="106"/>
      <c r="AHJ94" s="106"/>
      <c r="AHK94" s="106"/>
      <c r="AHL94" s="106"/>
      <c r="AHM94" s="106"/>
      <c r="AHN94" s="106"/>
      <c r="AHO94" s="106"/>
      <c r="AHP94" s="106"/>
      <c r="AHQ94" s="106"/>
      <c r="AHR94" s="106"/>
      <c r="AHS94" s="106"/>
      <c r="AHT94" s="106"/>
      <c r="AHU94" s="106"/>
      <c r="AHV94" s="106"/>
      <c r="AHW94" s="106"/>
      <c r="AHX94" s="106"/>
      <c r="AHY94" s="106"/>
      <c r="AHZ94" s="106"/>
      <c r="AIA94" s="106"/>
      <c r="AIB94" s="106"/>
      <c r="AIC94" s="106"/>
      <c r="AID94" s="106"/>
      <c r="AIE94" s="106"/>
      <c r="AIF94" s="106"/>
      <c r="AIG94" s="106"/>
      <c r="AIH94" s="106"/>
      <c r="AII94" s="106"/>
      <c r="AIJ94" s="106"/>
      <c r="AIK94" s="106"/>
      <c r="AIL94" s="106"/>
      <c r="AIM94" s="106"/>
      <c r="AIN94" s="106"/>
      <c r="AIO94" s="106"/>
      <c r="AIP94" s="106"/>
      <c r="AIQ94" s="106"/>
      <c r="AIR94" s="106"/>
      <c r="AIS94" s="106"/>
      <c r="AIT94" s="106"/>
      <c r="AIU94" s="106"/>
      <c r="AIV94" s="106"/>
      <c r="AIW94" s="106"/>
      <c r="AIX94" s="106"/>
      <c r="AIY94" s="106"/>
      <c r="AIZ94" s="106"/>
      <c r="AJA94" s="106"/>
      <c r="AJB94" s="106"/>
      <c r="AJC94" s="106"/>
      <c r="AJD94" s="106"/>
      <c r="AJE94" s="106"/>
      <c r="AJF94" s="106"/>
      <c r="AJG94" s="106"/>
      <c r="AJH94" s="106"/>
      <c r="AJI94" s="106"/>
      <c r="AJJ94" s="106"/>
      <c r="AJK94" s="106"/>
      <c r="AJL94" s="106"/>
      <c r="AJM94" s="106"/>
      <c r="AJN94" s="106"/>
      <c r="AJO94" s="106"/>
      <c r="AJP94" s="106"/>
      <c r="AJQ94" s="106"/>
      <c r="AJR94" s="106"/>
      <c r="AJS94" s="106"/>
      <c r="AJT94" s="106"/>
      <c r="AJU94" s="106"/>
      <c r="AJV94" s="106"/>
      <c r="AJW94" s="106"/>
      <c r="AJX94" s="106"/>
      <c r="AJY94" s="106"/>
      <c r="AJZ94" s="106"/>
      <c r="AKA94" s="106"/>
      <c r="AKB94" s="106"/>
      <c r="AKC94" s="106"/>
      <c r="AKD94" s="106"/>
      <c r="AKE94" s="106"/>
      <c r="AKF94" s="106"/>
      <c r="AKG94" s="106"/>
      <c r="AKH94" s="106"/>
      <c r="AKI94" s="106"/>
      <c r="AKJ94" s="106"/>
      <c r="AKK94" s="106"/>
      <c r="AKL94" s="106"/>
      <c r="AKM94" s="106"/>
      <c r="AKN94" s="106"/>
      <c r="AKO94" s="106"/>
      <c r="AKP94" s="106"/>
      <c r="AKQ94" s="106"/>
      <c r="AKR94" s="106"/>
      <c r="AKS94" s="106"/>
      <c r="AKT94" s="106"/>
      <c r="AKU94" s="106"/>
      <c r="AKV94" s="106"/>
      <c r="AKW94" s="106"/>
      <c r="AKX94" s="106"/>
      <c r="AKY94" s="106"/>
      <c r="AKZ94" s="106"/>
      <c r="ALA94" s="106"/>
      <c r="ALB94" s="106"/>
      <c r="ALC94" s="106"/>
      <c r="ALD94" s="106"/>
      <c r="ALE94" s="106"/>
      <c r="ALF94" s="106"/>
      <c r="ALG94" s="106"/>
      <c r="ALH94" s="106"/>
      <c r="ALI94" s="106"/>
      <c r="ALJ94" s="106"/>
      <c r="ALK94" s="106"/>
      <c r="ALL94" s="106"/>
      <c r="ALM94" s="106"/>
      <c r="ALN94" s="106"/>
      <c r="ALO94" s="106"/>
      <c r="ALP94" s="106"/>
      <c r="ALQ94" s="106"/>
      <c r="ALR94" s="106"/>
      <c r="ALS94" s="106"/>
      <c r="ALT94" s="106"/>
      <c r="ALU94" s="106"/>
      <c r="ALV94" s="106"/>
      <c r="ALW94" s="106"/>
      <c r="ALX94" s="106"/>
      <c r="ALY94" s="106"/>
      <c r="ALZ94" s="106"/>
      <c r="AMA94" s="106"/>
      <c r="AMB94" s="106"/>
      <c r="AMC94" s="106"/>
      <c r="AMD94" s="106"/>
      <c r="AME94" s="106"/>
      <c r="AMF94" s="106"/>
      <c r="AMG94" s="106"/>
      <c r="AMH94" s="106"/>
      <c r="AMI94" s="106"/>
      <c r="AMJ94" s="106"/>
      <c r="AMK94" s="106"/>
      <c r="AML94" s="106"/>
      <c r="AMM94" s="106"/>
      <c r="AMN94" s="106"/>
      <c r="AMO94" s="106"/>
      <c r="AMP94" s="106"/>
      <c r="AMQ94" s="106"/>
      <c r="AMR94" s="106"/>
      <c r="AMS94" s="106"/>
      <c r="AMT94" s="106"/>
      <c r="AMU94" s="106"/>
      <c r="AMV94" s="106"/>
      <c r="AMW94" s="106"/>
      <c r="AMX94" s="106"/>
      <c r="AMY94" s="106"/>
      <c r="AMZ94" s="106"/>
      <c r="ANA94" s="106"/>
      <c r="ANB94" s="106"/>
      <c r="ANC94" s="106"/>
      <c r="AND94" s="106"/>
      <c r="ANE94" s="106"/>
      <c r="ANF94" s="106"/>
      <c r="ANG94" s="106"/>
      <c r="ANH94" s="106"/>
      <c r="ANI94" s="106"/>
      <c r="ANJ94" s="106"/>
      <c r="ANK94" s="106"/>
      <c r="ANL94" s="106"/>
      <c r="ANM94" s="106"/>
      <c r="ANN94" s="106"/>
      <c r="ANO94" s="106"/>
      <c r="ANP94" s="106"/>
      <c r="ANQ94" s="106"/>
      <c r="ANR94" s="106"/>
      <c r="ANS94" s="106"/>
      <c r="ANT94" s="106"/>
      <c r="ANU94" s="106"/>
      <c r="ANV94" s="106"/>
      <c r="ANW94" s="106"/>
      <c r="ANX94" s="106"/>
      <c r="ANY94" s="106"/>
      <c r="ANZ94" s="106"/>
      <c r="AOA94" s="106"/>
      <c r="AOB94" s="106"/>
      <c r="AOC94" s="106"/>
      <c r="AOD94" s="106"/>
      <c r="AOE94" s="106"/>
      <c r="AOF94" s="106"/>
      <c r="AOG94" s="106"/>
      <c r="AOH94" s="106"/>
      <c r="AOI94" s="106"/>
      <c r="AOJ94" s="106"/>
      <c r="AOK94" s="106"/>
      <c r="AOL94" s="106"/>
      <c r="AOM94" s="106"/>
      <c r="AON94" s="106"/>
      <c r="AOO94" s="106"/>
      <c r="AOP94" s="106"/>
      <c r="AOQ94" s="106"/>
      <c r="AOR94" s="106"/>
      <c r="AOS94" s="106"/>
      <c r="AOT94" s="106"/>
      <c r="AOU94" s="106"/>
      <c r="AOV94" s="106"/>
      <c r="AOW94" s="106"/>
      <c r="AOX94" s="106"/>
      <c r="AOY94" s="106"/>
      <c r="AOZ94" s="106"/>
      <c r="APA94" s="106"/>
      <c r="APB94" s="106"/>
      <c r="APC94" s="106"/>
      <c r="APD94" s="106"/>
      <c r="APE94" s="106"/>
      <c r="APF94" s="106"/>
      <c r="APG94" s="106"/>
      <c r="APH94" s="106"/>
      <c r="API94" s="106"/>
      <c r="APJ94" s="106"/>
      <c r="APK94" s="106"/>
      <c r="APL94" s="106"/>
      <c r="APM94" s="106"/>
      <c r="APN94" s="106"/>
      <c r="APO94" s="106"/>
      <c r="APP94" s="106"/>
      <c r="APQ94" s="106"/>
      <c r="APR94" s="106"/>
      <c r="APS94" s="106"/>
      <c r="APT94" s="106"/>
      <c r="APU94" s="106"/>
      <c r="APV94" s="106"/>
      <c r="APW94" s="106"/>
      <c r="APX94" s="106"/>
      <c r="APY94" s="106"/>
      <c r="APZ94" s="106"/>
      <c r="AQA94" s="106"/>
      <c r="AQB94" s="106"/>
      <c r="AQC94" s="106"/>
      <c r="AQD94" s="106"/>
      <c r="AQE94" s="106"/>
      <c r="AQF94" s="106"/>
      <c r="AQG94" s="106"/>
      <c r="AQH94" s="106"/>
      <c r="AQI94" s="106"/>
      <c r="AQJ94" s="106"/>
      <c r="AQK94" s="106"/>
      <c r="AQL94" s="106"/>
      <c r="AQM94" s="106"/>
      <c r="AQN94" s="106"/>
      <c r="AQO94" s="106"/>
      <c r="AQP94" s="106"/>
      <c r="AQQ94" s="106"/>
      <c r="AQR94" s="106"/>
      <c r="AQS94" s="106"/>
      <c r="AQT94" s="106"/>
      <c r="AQU94" s="106"/>
      <c r="AQV94" s="106"/>
      <c r="AQW94" s="106"/>
      <c r="AQX94" s="106"/>
      <c r="AQY94" s="106"/>
      <c r="AQZ94" s="106"/>
      <c r="ARA94" s="106"/>
      <c r="ARB94" s="106"/>
      <c r="ARC94" s="106"/>
      <c r="ARD94" s="106"/>
      <c r="ARE94" s="106"/>
      <c r="ARF94" s="106"/>
      <c r="ARG94" s="106"/>
      <c r="ARH94" s="106"/>
      <c r="ARI94" s="106"/>
      <c r="ARJ94" s="106"/>
      <c r="ARK94" s="106"/>
      <c r="ARL94" s="106"/>
      <c r="ARM94" s="106"/>
      <c r="ARN94" s="106"/>
      <c r="ARO94" s="106"/>
      <c r="ARP94" s="106"/>
      <c r="ARQ94" s="106"/>
      <c r="ARR94" s="106"/>
      <c r="ARS94" s="106"/>
      <c r="ART94" s="106"/>
      <c r="ARU94" s="106"/>
      <c r="ARV94" s="106"/>
      <c r="ARW94" s="106"/>
      <c r="ARX94" s="106"/>
      <c r="ARY94" s="106"/>
      <c r="ARZ94" s="106"/>
      <c r="ASA94" s="106"/>
      <c r="ASB94" s="106"/>
      <c r="ASC94" s="106"/>
      <c r="ASD94" s="106"/>
      <c r="ASE94" s="106"/>
      <c r="ASF94" s="106"/>
      <c r="ASG94" s="106"/>
      <c r="ASH94" s="106"/>
      <c r="ASI94" s="106"/>
      <c r="ASJ94" s="106"/>
      <c r="ASK94" s="106"/>
      <c r="ASL94" s="106"/>
      <c r="ASM94" s="106"/>
      <c r="ASN94" s="106"/>
      <c r="ASO94" s="106"/>
      <c r="ASP94" s="106"/>
      <c r="ASQ94" s="106"/>
      <c r="ASR94" s="106"/>
      <c r="ASS94" s="106"/>
      <c r="AST94" s="106"/>
      <c r="ASU94" s="106"/>
      <c r="ASV94" s="106"/>
      <c r="ASW94" s="106"/>
      <c r="ASX94" s="106"/>
      <c r="ASY94" s="106"/>
      <c r="ASZ94" s="106"/>
      <c r="ATA94" s="106"/>
      <c r="ATB94" s="106"/>
      <c r="ATC94" s="106"/>
      <c r="ATD94" s="106"/>
      <c r="ATE94" s="106"/>
      <c r="ATF94" s="106"/>
      <c r="ATG94" s="106"/>
      <c r="ATH94" s="106"/>
      <c r="ATI94" s="106"/>
      <c r="ATJ94" s="106"/>
      <c r="ATK94" s="106"/>
      <c r="ATL94" s="106"/>
      <c r="ATM94" s="106"/>
      <c r="ATN94" s="106"/>
      <c r="ATO94" s="106"/>
      <c r="ATP94" s="106"/>
      <c r="ATQ94" s="106"/>
      <c r="ATR94" s="106"/>
      <c r="ATS94" s="106"/>
      <c r="ATT94" s="106"/>
      <c r="ATU94" s="106"/>
      <c r="ATV94" s="106"/>
      <c r="ATW94" s="106"/>
      <c r="ATX94" s="106"/>
      <c r="ATY94" s="106"/>
      <c r="ATZ94" s="106"/>
      <c r="AUA94" s="106"/>
      <c r="AUB94" s="106"/>
      <c r="AUC94" s="106"/>
      <c r="AUD94" s="106"/>
      <c r="AUE94" s="106"/>
      <c r="AUF94" s="106"/>
      <c r="AUG94" s="106"/>
      <c r="AUH94" s="106"/>
      <c r="AUI94" s="106"/>
      <c r="AUJ94" s="106"/>
      <c r="AUK94" s="106"/>
      <c r="AUL94" s="106"/>
      <c r="AUM94" s="106"/>
      <c r="AUN94" s="106"/>
      <c r="AUO94" s="106"/>
      <c r="AUP94" s="106"/>
      <c r="AUQ94" s="106"/>
      <c r="AUR94" s="106"/>
      <c r="AUS94" s="106"/>
      <c r="AUT94" s="106"/>
      <c r="AUU94" s="106"/>
      <c r="AUV94" s="106"/>
      <c r="AUW94" s="106"/>
      <c r="AUX94" s="106"/>
      <c r="AUY94" s="106"/>
      <c r="AUZ94" s="106"/>
      <c r="AVA94" s="106"/>
      <c r="AVB94" s="106"/>
      <c r="AVC94" s="106"/>
      <c r="AVD94" s="106"/>
      <c r="AVE94" s="106"/>
      <c r="AVF94" s="106"/>
      <c r="AVG94" s="106"/>
      <c r="AVH94" s="106"/>
      <c r="AVI94" s="106"/>
      <c r="AVJ94" s="106"/>
      <c r="AVK94" s="106"/>
      <c r="AVL94" s="106"/>
      <c r="AVM94" s="106"/>
      <c r="AVN94" s="106"/>
      <c r="AVO94" s="106"/>
      <c r="AVP94" s="106"/>
      <c r="AVQ94" s="106"/>
      <c r="AVR94" s="106"/>
      <c r="AVS94" s="106"/>
      <c r="AVT94" s="106"/>
      <c r="AVU94" s="106"/>
      <c r="AVV94" s="106"/>
      <c r="AVW94" s="106"/>
      <c r="AVX94" s="106"/>
      <c r="AVY94" s="106"/>
      <c r="AVZ94" s="106"/>
      <c r="AWA94" s="106"/>
      <c r="AWB94" s="106"/>
      <c r="AWC94" s="106"/>
      <c r="AWD94" s="106"/>
      <c r="AWE94" s="106"/>
      <c r="AWF94" s="106"/>
      <c r="AWG94" s="106"/>
      <c r="AWH94" s="106"/>
      <c r="AWI94" s="106"/>
      <c r="AWJ94" s="106"/>
      <c r="AWK94" s="106"/>
      <c r="AWL94" s="106"/>
      <c r="AWM94" s="106"/>
      <c r="AWN94" s="106"/>
      <c r="AWO94" s="106"/>
      <c r="AWP94" s="106"/>
      <c r="AWQ94" s="106"/>
      <c r="AWR94" s="106"/>
      <c r="AWS94" s="106"/>
      <c r="AWT94" s="106"/>
      <c r="AWU94" s="106"/>
      <c r="AWV94" s="106"/>
      <c r="AWW94" s="106"/>
      <c r="AWX94" s="106"/>
      <c r="AWY94" s="106"/>
      <c r="AWZ94" s="106"/>
      <c r="AXA94" s="106"/>
      <c r="AXB94" s="106"/>
      <c r="AXC94" s="106"/>
      <c r="AXD94" s="106"/>
      <c r="AXE94" s="106"/>
      <c r="AXF94" s="106"/>
      <c r="AXG94" s="106"/>
      <c r="AXH94" s="106"/>
      <c r="AXI94" s="106"/>
      <c r="AXJ94" s="106"/>
      <c r="AXK94" s="106"/>
      <c r="AXL94" s="106"/>
      <c r="AXM94" s="106"/>
      <c r="AXN94" s="106"/>
      <c r="AXO94" s="106"/>
      <c r="AXP94" s="106"/>
      <c r="AXQ94" s="106"/>
      <c r="AXR94" s="106"/>
      <c r="AXS94" s="106"/>
      <c r="AXT94" s="106"/>
      <c r="AXU94" s="106"/>
      <c r="AXV94" s="106"/>
      <c r="AXW94" s="106"/>
      <c r="AXX94" s="106"/>
      <c r="AXY94" s="106"/>
      <c r="AXZ94" s="106"/>
      <c r="AYA94" s="106"/>
      <c r="AYB94" s="106"/>
      <c r="AYC94" s="106"/>
      <c r="AYD94" s="106"/>
      <c r="AYE94" s="106"/>
      <c r="AYF94" s="106"/>
      <c r="AYG94" s="106"/>
      <c r="AYH94" s="106"/>
      <c r="AYI94" s="106"/>
      <c r="AYJ94" s="106"/>
      <c r="AYK94" s="106"/>
      <c r="AYL94" s="106"/>
      <c r="AYM94" s="106"/>
      <c r="AYN94" s="106"/>
      <c r="AYO94" s="106"/>
      <c r="AYP94" s="106"/>
      <c r="AYQ94" s="106"/>
      <c r="AYR94" s="106"/>
      <c r="AYS94" s="106"/>
      <c r="AYT94" s="106"/>
      <c r="AYU94" s="106"/>
      <c r="AYV94" s="106"/>
      <c r="AYW94" s="106"/>
      <c r="AYX94" s="106"/>
      <c r="AYY94" s="106"/>
      <c r="AYZ94" s="106"/>
      <c r="AZA94" s="106"/>
      <c r="AZB94" s="106"/>
      <c r="AZC94" s="106"/>
      <c r="AZD94" s="106"/>
      <c r="AZE94" s="106"/>
      <c r="AZF94" s="106"/>
      <c r="AZG94" s="106"/>
      <c r="AZH94" s="106"/>
      <c r="AZI94" s="106"/>
      <c r="AZJ94" s="106"/>
      <c r="AZK94" s="106"/>
      <c r="AZL94" s="106"/>
      <c r="AZM94" s="106"/>
      <c r="AZN94" s="106"/>
      <c r="AZO94" s="106"/>
      <c r="AZP94" s="106"/>
      <c r="AZQ94" s="106"/>
      <c r="AZR94" s="106"/>
      <c r="AZS94" s="106"/>
      <c r="AZT94" s="106"/>
      <c r="AZU94" s="106"/>
      <c r="AZV94" s="106"/>
      <c r="AZW94" s="106"/>
      <c r="AZX94" s="106"/>
      <c r="AZY94" s="106"/>
      <c r="AZZ94" s="106"/>
      <c r="BAA94" s="106"/>
      <c r="BAB94" s="106"/>
      <c r="BAC94" s="106"/>
      <c r="BAD94" s="106"/>
      <c r="BAE94" s="106"/>
      <c r="BAF94" s="106"/>
      <c r="BAG94" s="106"/>
      <c r="BAH94" s="106"/>
      <c r="BAI94" s="106"/>
      <c r="BAJ94" s="106"/>
      <c r="BAK94" s="106"/>
      <c r="BAL94" s="106"/>
      <c r="BAM94" s="106"/>
      <c r="BAN94" s="106"/>
      <c r="BAO94" s="106"/>
      <c r="BAP94" s="106"/>
      <c r="BAQ94" s="106"/>
      <c r="BAR94" s="106"/>
      <c r="BAS94" s="106"/>
      <c r="BAT94" s="106"/>
      <c r="BAU94" s="106"/>
      <c r="BAV94" s="106"/>
      <c r="BAW94" s="106"/>
      <c r="BAX94" s="106"/>
      <c r="BAY94" s="106"/>
      <c r="BAZ94" s="106"/>
      <c r="BBA94" s="106"/>
      <c r="BBB94" s="106"/>
      <c r="BBC94" s="106"/>
      <c r="BBD94" s="106"/>
      <c r="BBE94" s="106"/>
      <c r="BBF94" s="106"/>
      <c r="BBG94" s="106"/>
      <c r="BBH94" s="106"/>
      <c r="BBI94" s="106"/>
      <c r="BBJ94" s="106"/>
      <c r="BBK94" s="106"/>
      <c r="BBL94" s="106"/>
      <c r="BBM94" s="106"/>
      <c r="BBN94" s="106"/>
      <c r="BBO94" s="106"/>
      <c r="BBP94" s="106"/>
      <c r="BBQ94" s="106"/>
      <c r="BBR94" s="106"/>
      <c r="BBS94" s="106"/>
      <c r="BBT94" s="106"/>
      <c r="BBU94" s="106"/>
      <c r="BBV94" s="106"/>
      <c r="BBW94" s="106"/>
      <c r="BBX94" s="106"/>
      <c r="BBY94" s="106"/>
      <c r="BBZ94" s="106"/>
      <c r="BCA94" s="106"/>
      <c r="BCB94" s="106"/>
      <c r="BCC94" s="106"/>
      <c r="BCD94" s="106"/>
      <c r="BCE94" s="106"/>
      <c r="BCF94" s="106"/>
      <c r="BCG94" s="106"/>
      <c r="BCH94" s="106"/>
      <c r="BCI94" s="106"/>
      <c r="BCJ94" s="106"/>
      <c r="BCK94" s="106"/>
      <c r="BCL94" s="106"/>
      <c r="BCM94" s="106"/>
      <c r="BCN94" s="106"/>
      <c r="BCO94" s="106"/>
      <c r="BCP94" s="106"/>
      <c r="BCQ94" s="106"/>
      <c r="BCR94" s="106"/>
      <c r="BCS94" s="106"/>
      <c r="BCT94" s="106"/>
      <c r="BCU94" s="106"/>
      <c r="BCV94" s="106"/>
      <c r="BCW94" s="106"/>
      <c r="BCX94" s="106"/>
      <c r="BCY94" s="106"/>
      <c r="BCZ94" s="106"/>
      <c r="BDA94" s="106"/>
      <c r="BDB94" s="106"/>
      <c r="BDC94" s="106"/>
      <c r="BDD94" s="106"/>
      <c r="BDE94" s="106"/>
      <c r="BDF94" s="106"/>
      <c r="BDG94" s="106"/>
      <c r="BDH94" s="106"/>
      <c r="BDI94" s="106"/>
      <c r="BDJ94" s="106"/>
      <c r="BDK94" s="106"/>
      <c r="BDL94" s="106"/>
      <c r="BDM94" s="106"/>
      <c r="BDN94" s="106"/>
      <c r="BDO94" s="106"/>
      <c r="BDP94" s="106"/>
      <c r="BDQ94" s="106"/>
      <c r="BDR94" s="106"/>
      <c r="BDS94" s="106"/>
      <c r="BDT94" s="106"/>
      <c r="BDU94" s="106"/>
      <c r="BDV94" s="106"/>
      <c r="BDW94" s="106"/>
      <c r="BDX94" s="106"/>
      <c r="BDY94" s="106"/>
      <c r="BDZ94" s="106"/>
      <c r="BEA94" s="106"/>
      <c r="BEB94" s="106"/>
      <c r="BEC94" s="106"/>
      <c r="BED94" s="106"/>
      <c r="BEE94" s="106"/>
      <c r="BEF94" s="106"/>
      <c r="BEG94" s="106"/>
      <c r="BEH94" s="106"/>
      <c r="BEI94" s="106"/>
      <c r="BEJ94" s="106"/>
      <c r="BEK94" s="106"/>
      <c r="BEL94" s="106"/>
      <c r="BEM94" s="106"/>
      <c r="BEN94" s="106"/>
      <c r="BEO94" s="106"/>
      <c r="BEP94" s="106"/>
      <c r="BEQ94" s="106"/>
      <c r="BER94" s="106"/>
      <c r="BES94" s="106"/>
      <c r="BET94" s="106"/>
      <c r="BEU94" s="106"/>
      <c r="BEV94" s="106"/>
      <c r="BEW94" s="106"/>
      <c r="BEX94" s="106"/>
      <c r="BEY94" s="106"/>
      <c r="BEZ94" s="106"/>
      <c r="BFA94" s="106"/>
      <c r="BFB94" s="106"/>
      <c r="BFC94" s="106"/>
      <c r="BFD94" s="106"/>
      <c r="BFE94" s="106"/>
      <c r="BFF94" s="106"/>
      <c r="BFG94" s="106"/>
      <c r="BFH94" s="106"/>
      <c r="BFI94" s="106"/>
      <c r="BFJ94" s="106"/>
      <c r="BFK94" s="106"/>
      <c r="BFL94" s="106"/>
      <c r="BFM94" s="106"/>
      <c r="BFN94" s="106"/>
      <c r="BFO94" s="106"/>
      <c r="BFP94" s="106"/>
      <c r="BFQ94" s="106"/>
      <c r="BFR94" s="106"/>
      <c r="BFS94" s="106"/>
      <c r="BFT94" s="106"/>
      <c r="BFU94" s="106"/>
      <c r="BFV94" s="106"/>
      <c r="BFW94" s="106"/>
      <c r="BFX94" s="106"/>
      <c r="BFY94" s="106"/>
      <c r="BFZ94" s="106"/>
      <c r="BGA94" s="106"/>
      <c r="BGB94" s="106"/>
      <c r="BGC94" s="106"/>
      <c r="BGD94" s="106"/>
      <c r="BGE94" s="106"/>
      <c r="BGF94" s="106"/>
      <c r="BGG94" s="106"/>
      <c r="BGH94" s="106"/>
      <c r="BGI94" s="106"/>
      <c r="BGJ94" s="106"/>
      <c r="BGK94" s="106"/>
      <c r="BGL94" s="106"/>
      <c r="BGM94" s="106"/>
      <c r="BGN94" s="106"/>
      <c r="BGO94" s="106"/>
      <c r="BGP94" s="106"/>
      <c r="BGQ94" s="106"/>
      <c r="BGR94" s="106"/>
      <c r="BGS94" s="106"/>
      <c r="BGT94" s="106"/>
      <c r="BGU94" s="106"/>
      <c r="BGV94" s="106"/>
      <c r="BGW94" s="106"/>
      <c r="BGX94" s="106"/>
      <c r="BGY94" s="106"/>
      <c r="BGZ94" s="106"/>
      <c r="BHA94" s="106"/>
      <c r="BHB94" s="106"/>
      <c r="BHC94" s="106"/>
      <c r="BHD94" s="106"/>
      <c r="BHE94" s="106"/>
      <c r="BHF94" s="106"/>
      <c r="BHG94" s="106"/>
      <c r="BHH94" s="106"/>
      <c r="BHI94" s="106"/>
      <c r="BHJ94" s="106"/>
      <c r="BHK94" s="106"/>
      <c r="BHL94" s="106"/>
      <c r="BHM94" s="106"/>
      <c r="BHN94" s="106"/>
      <c r="BHO94" s="106"/>
      <c r="BHP94" s="106"/>
      <c r="BHQ94" s="106"/>
      <c r="BHR94" s="106"/>
      <c r="BHS94" s="106"/>
      <c r="BHT94" s="106"/>
      <c r="BHU94" s="106"/>
      <c r="BHV94" s="106"/>
      <c r="BHW94" s="106"/>
      <c r="BHX94" s="106"/>
      <c r="BHY94" s="106"/>
      <c r="BHZ94" s="106"/>
      <c r="BIA94" s="106"/>
      <c r="BIB94" s="106"/>
      <c r="BIC94" s="106"/>
      <c r="BID94" s="106"/>
      <c r="BIE94" s="106"/>
      <c r="BIF94" s="106"/>
      <c r="BIG94" s="106"/>
      <c r="BIH94" s="106"/>
      <c r="BII94" s="106"/>
      <c r="BIJ94" s="106"/>
      <c r="BIK94" s="106"/>
      <c r="BIL94" s="106"/>
      <c r="BIM94" s="106"/>
      <c r="BIN94" s="106"/>
      <c r="BIO94" s="106"/>
      <c r="BIP94" s="106"/>
      <c r="BIQ94" s="106"/>
      <c r="BIR94" s="106"/>
      <c r="BIS94" s="106"/>
      <c r="BIT94" s="106"/>
      <c r="BIU94" s="106"/>
      <c r="BIV94" s="106"/>
      <c r="BIW94" s="106"/>
      <c r="BIX94" s="106"/>
      <c r="BIY94" s="106"/>
      <c r="BIZ94" s="106"/>
      <c r="BJA94" s="106"/>
      <c r="BJB94" s="106"/>
      <c r="BJC94" s="106"/>
      <c r="BJD94" s="106"/>
      <c r="BJE94" s="106"/>
      <c r="BJF94" s="106"/>
      <c r="BJG94" s="106"/>
      <c r="BJH94" s="106"/>
      <c r="BJI94" s="106"/>
      <c r="BJJ94" s="106"/>
      <c r="BJK94" s="106"/>
      <c r="BJL94" s="106"/>
      <c r="BJM94" s="106"/>
      <c r="BJN94" s="106"/>
      <c r="BJO94" s="106"/>
      <c r="BJP94" s="106"/>
      <c r="BJQ94" s="106"/>
      <c r="BJR94" s="106"/>
      <c r="BJS94" s="106"/>
      <c r="BJT94" s="106"/>
      <c r="BJU94" s="106"/>
      <c r="BJV94" s="106"/>
      <c r="BJW94" s="106"/>
      <c r="BJX94" s="106"/>
      <c r="BJY94" s="106"/>
      <c r="BJZ94" s="106"/>
      <c r="BKA94" s="106"/>
      <c r="BKB94" s="106"/>
      <c r="BKC94" s="106"/>
      <c r="BKD94" s="106"/>
      <c r="BKE94" s="106"/>
      <c r="BKF94" s="106"/>
      <c r="BKG94" s="106"/>
      <c r="BKH94" s="106"/>
      <c r="BKI94" s="106"/>
      <c r="BKJ94" s="106"/>
      <c r="BKK94" s="106"/>
      <c r="BKL94" s="106"/>
      <c r="BKM94" s="106"/>
      <c r="BKN94" s="106"/>
      <c r="BKO94" s="106"/>
      <c r="BKP94" s="106"/>
      <c r="BKQ94" s="106"/>
      <c r="BKR94" s="106"/>
      <c r="BKS94" s="106"/>
      <c r="BKT94" s="106"/>
      <c r="BKU94" s="106"/>
      <c r="BKV94" s="106"/>
      <c r="BKW94" s="106"/>
      <c r="BKX94" s="106"/>
      <c r="BKY94" s="106"/>
      <c r="BKZ94" s="106"/>
      <c r="BLA94" s="106"/>
      <c r="BLB94" s="106"/>
      <c r="BLC94" s="106"/>
      <c r="BLD94" s="106"/>
      <c r="BLE94" s="106"/>
      <c r="BLF94" s="106"/>
      <c r="BLG94" s="106"/>
      <c r="BLH94" s="106"/>
      <c r="BLI94" s="106"/>
      <c r="BLJ94" s="106"/>
      <c r="BLK94" s="106"/>
      <c r="BLL94" s="106"/>
      <c r="BLM94" s="106"/>
      <c r="BLN94" s="106"/>
      <c r="BLO94" s="106"/>
      <c r="BLP94" s="106"/>
      <c r="BLQ94" s="106"/>
      <c r="BLR94" s="106"/>
      <c r="BLS94" s="106"/>
      <c r="BLT94" s="106"/>
      <c r="BLU94" s="106"/>
      <c r="BLV94" s="106"/>
      <c r="BLW94" s="106"/>
      <c r="BLX94" s="106"/>
      <c r="BLY94" s="106"/>
      <c r="BLZ94" s="106"/>
      <c r="BMA94" s="106"/>
      <c r="BMB94" s="106"/>
      <c r="BMC94" s="106"/>
      <c r="BMD94" s="106"/>
      <c r="BME94" s="106"/>
      <c r="BMF94" s="106"/>
      <c r="BMG94" s="106"/>
      <c r="BMH94" s="106"/>
      <c r="BMI94" s="106"/>
      <c r="BMJ94" s="106"/>
      <c r="BMK94" s="106"/>
      <c r="BML94" s="106"/>
      <c r="BMM94" s="106"/>
      <c r="BMN94" s="106"/>
      <c r="BMO94" s="106"/>
      <c r="BMP94" s="106"/>
      <c r="BMQ94" s="106"/>
      <c r="BMR94" s="106"/>
      <c r="BMS94" s="106"/>
      <c r="BMT94" s="106"/>
      <c r="BMU94" s="106"/>
      <c r="BMV94" s="106"/>
      <c r="BMW94" s="106"/>
      <c r="BMX94" s="106"/>
      <c r="BMY94" s="106"/>
      <c r="BMZ94" s="106"/>
      <c r="BNA94" s="106"/>
      <c r="BNB94" s="106"/>
      <c r="BNC94" s="106"/>
      <c r="BND94" s="106"/>
      <c r="BNE94" s="106"/>
      <c r="BNF94" s="106"/>
      <c r="BNG94" s="106"/>
      <c r="BNH94" s="106"/>
      <c r="BNI94" s="106"/>
      <c r="BNJ94" s="106"/>
      <c r="BNK94" s="106"/>
      <c r="BNL94" s="106"/>
      <c r="BNM94" s="106"/>
      <c r="BNN94" s="106"/>
      <c r="BNO94" s="106"/>
      <c r="BNP94" s="106"/>
      <c r="BNQ94" s="106"/>
      <c r="BNR94" s="106"/>
      <c r="BNS94" s="106"/>
      <c r="BNT94" s="106"/>
      <c r="BNU94" s="106"/>
      <c r="BNV94" s="106"/>
      <c r="BNW94" s="106"/>
      <c r="BNX94" s="106"/>
      <c r="BNY94" s="106"/>
      <c r="BNZ94" s="106"/>
      <c r="BOA94" s="106"/>
      <c r="BOB94" s="106"/>
      <c r="BOC94" s="106"/>
      <c r="BOD94" s="106"/>
      <c r="BOE94" s="106"/>
      <c r="BOF94" s="106"/>
      <c r="BOG94" s="106"/>
      <c r="BOH94" s="106"/>
      <c r="BOI94" s="106"/>
      <c r="BOJ94" s="106"/>
      <c r="BOK94" s="106"/>
      <c r="BOL94" s="106"/>
      <c r="BOM94" s="106"/>
      <c r="BON94" s="106"/>
      <c r="BOO94" s="106"/>
      <c r="BOP94" s="106"/>
      <c r="BOQ94" s="106"/>
      <c r="BOR94" s="106"/>
      <c r="BOS94" s="106"/>
      <c r="BOT94" s="106"/>
      <c r="BOU94" s="106"/>
      <c r="BOV94" s="106"/>
      <c r="BOW94" s="106"/>
      <c r="BOX94" s="106"/>
      <c r="BOY94" s="106"/>
      <c r="BOZ94" s="106"/>
      <c r="BPA94" s="106"/>
      <c r="BPB94" s="106"/>
      <c r="BPC94" s="106"/>
      <c r="BPD94" s="106"/>
      <c r="BPE94" s="106"/>
      <c r="BPF94" s="106"/>
      <c r="BPG94" s="106"/>
      <c r="BPH94" s="106"/>
      <c r="BPI94" s="106"/>
      <c r="BPJ94" s="106"/>
      <c r="BPK94" s="106"/>
      <c r="BPL94" s="106"/>
      <c r="BPM94" s="106"/>
      <c r="BPN94" s="106"/>
      <c r="BPO94" s="106"/>
      <c r="BPP94" s="106"/>
      <c r="BPQ94" s="106"/>
      <c r="BPR94" s="106"/>
      <c r="BPS94" s="106"/>
      <c r="BPT94" s="106"/>
      <c r="BPU94" s="106"/>
      <c r="BPV94" s="106"/>
      <c r="BPW94" s="106"/>
      <c r="BPX94" s="106"/>
      <c r="BPY94" s="106"/>
      <c r="BPZ94" s="106"/>
      <c r="BQA94" s="106"/>
      <c r="BQB94" s="106"/>
      <c r="BQC94" s="106"/>
      <c r="BQD94" s="106"/>
      <c r="BQE94" s="106"/>
      <c r="BQF94" s="106"/>
      <c r="BQG94" s="106"/>
      <c r="BQH94" s="106"/>
      <c r="BQI94" s="106"/>
      <c r="BQJ94" s="106"/>
      <c r="BQK94" s="106"/>
      <c r="BQL94" s="106"/>
      <c r="BQM94" s="106"/>
      <c r="BQN94" s="106"/>
      <c r="BQO94" s="106"/>
      <c r="BQP94" s="106"/>
      <c r="BQQ94" s="106"/>
      <c r="BQR94" s="106"/>
      <c r="BQS94" s="106"/>
      <c r="BQT94" s="106"/>
      <c r="BQU94" s="106"/>
      <c r="BQV94" s="106"/>
      <c r="BQW94" s="106"/>
      <c r="BQX94" s="106"/>
      <c r="BQY94" s="106"/>
      <c r="BQZ94" s="106"/>
      <c r="BRA94" s="106"/>
      <c r="BRB94" s="106"/>
      <c r="BRC94" s="106"/>
      <c r="BRD94" s="106"/>
      <c r="BRE94" s="106"/>
      <c r="BRF94" s="106"/>
      <c r="BRG94" s="106"/>
      <c r="BRH94" s="106"/>
      <c r="BRI94" s="106"/>
      <c r="BRJ94" s="106"/>
      <c r="BRK94" s="106"/>
      <c r="BRL94" s="106"/>
      <c r="BRM94" s="106"/>
      <c r="BRN94" s="106"/>
      <c r="BRO94" s="106"/>
      <c r="BRP94" s="106"/>
      <c r="BRQ94" s="106"/>
      <c r="BRR94" s="106"/>
      <c r="BRS94" s="106"/>
      <c r="BRT94" s="106"/>
      <c r="BRU94" s="106"/>
      <c r="BRV94" s="106"/>
      <c r="BRW94" s="106"/>
      <c r="BRX94" s="106"/>
      <c r="BRY94" s="106"/>
      <c r="BRZ94" s="106"/>
      <c r="BSA94" s="106"/>
      <c r="BSB94" s="106"/>
      <c r="BSC94" s="106"/>
      <c r="BSD94" s="106"/>
      <c r="BSE94" s="106"/>
      <c r="BSF94" s="106"/>
      <c r="BSG94" s="106"/>
      <c r="BSH94" s="106"/>
      <c r="BSI94" s="106"/>
      <c r="BSJ94" s="106"/>
      <c r="BSK94" s="106"/>
      <c r="BSL94" s="106"/>
      <c r="BSM94" s="106"/>
      <c r="BSN94" s="106"/>
      <c r="BSO94" s="106"/>
      <c r="BSP94" s="106"/>
      <c r="BSQ94" s="106"/>
      <c r="BSR94" s="106"/>
      <c r="BSS94" s="106"/>
      <c r="BST94" s="106"/>
      <c r="BSU94" s="106"/>
      <c r="BSV94" s="106"/>
      <c r="BSW94" s="106"/>
      <c r="BSX94" s="106"/>
      <c r="BSY94" s="106"/>
      <c r="BSZ94" s="106"/>
      <c r="BTA94" s="106"/>
      <c r="BTB94" s="106"/>
      <c r="BTC94" s="106"/>
      <c r="BTD94" s="106"/>
      <c r="BTE94" s="106"/>
      <c r="BTF94" s="106"/>
      <c r="BTG94" s="106"/>
      <c r="BTH94" s="106"/>
      <c r="BTI94" s="106"/>
      <c r="BTJ94" s="106"/>
      <c r="BTK94" s="106"/>
      <c r="BTL94" s="106"/>
      <c r="BTM94" s="106"/>
      <c r="BTN94" s="106"/>
      <c r="BTO94" s="106"/>
      <c r="BTP94" s="106"/>
      <c r="BTQ94" s="106"/>
      <c r="BTR94" s="106"/>
      <c r="BTS94" s="106"/>
      <c r="BTT94" s="106"/>
      <c r="BTU94" s="106"/>
      <c r="BTV94" s="106"/>
      <c r="BTW94" s="106"/>
    </row>
    <row r="95" spans="1:1895" s="3" customFormat="1" ht="11.25" customHeight="1" x14ac:dyDescent="0.2">
      <c r="A95" s="76"/>
      <c r="B95" s="74" t="s">
        <v>432</v>
      </c>
      <c r="C95" s="74" t="s">
        <v>152</v>
      </c>
      <c r="D95" s="74" t="s">
        <v>423</v>
      </c>
      <c r="E95" s="74" t="s">
        <v>21</v>
      </c>
      <c r="F95" s="74" t="s">
        <v>34</v>
      </c>
      <c r="G95" s="73">
        <v>17000</v>
      </c>
      <c r="H95" s="73">
        <v>0</v>
      </c>
      <c r="I95" s="73">
        <v>25</v>
      </c>
      <c r="J95" s="73">
        <f t="shared" si="32"/>
        <v>487.9</v>
      </c>
      <c r="K95" s="72">
        <f t="shared" si="33"/>
        <v>516.79999999999995</v>
      </c>
      <c r="L95" s="72">
        <f t="shared" si="34"/>
        <v>1205.3000000000002</v>
      </c>
      <c r="M95" s="73">
        <f t="shared" si="35"/>
        <v>1207</v>
      </c>
      <c r="N95" s="73">
        <f t="shared" si="36"/>
        <v>195.5</v>
      </c>
      <c r="O95" s="72">
        <v>6544.31</v>
      </c>
      <c r="P95" s="72">
        <f t="shared" si="37"/>
        <v>7574.01</v>
      </c>
      <c r="Q95" s="72">
        <f t="shared" si="38"/>
        <v>9425.99</v>
      </c>
    </row>
    <row r="96" spans="1:1895" s="3" customFormat="1" ht="12.75" x14ac:dyDescent="0.2">
      <c r="A96" s="113"/>
      <c r="B96" s="74" t="s">
        <v>431</v>
      </c>
      <c r="C96" s="74" t="s">
        <v>152</v>
      </c>
      <c r="D96" s="74" t="s">
        <v>151</v>
      </c>
      <c r="E96" s="74" t="s">
        <v>21</v>
      </c>
      <c r="F96" s="74" t="s">
        <v>20</v>
      </c>
      <c r="G96" s="73">
        <v>18000</v>
      </c>
      <c r="H96" s="73">
        <v>0</v>
      </c>
      <c r="I96" s="73">
        <v>25</v>
      </c>
      <c r="J96" s="73">
        <f t="shared" si="32"/>
        <v>516.6</v>
      </c>
      <c r="K96" s="72">
        <f t="shared" si="33"/>
        <v>547.20000000000005</v>
      </c>
      <c r="L96" s="72">
        <f t="shared" si="34"/>
        <v>1276.2</v>
      </c>
      <c r="M96" s="73">
        <f t="shared" si="35"/>
        <v>1277.9999999999998</v>
      </c>
      <c r="N96" s="73">
        <f t="shared" si="36"/>
        <v>207</v>
      </c>
      <c r="O96" s="72">
        <v>7943.17</v>
      </c>
      <c r="P96" s="72">
        <f t="shared" si="37"/>
        <v>9031.9700000000012</v>
      </c>
      <c r="Q96" s="72">
        <f t="shared" si="38"/>
        <v>8968.0299999999988</v>
      </c>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c r="BF96" s="104"/>
      <c r="BG96" s="104"/>
      <c r="BH96" s="104"/>
      <c r="BI96" s="104"/>
      <c r="BJ96" s="104"/>
      <c r="BK96" s="104"/>
      <c r="BL96" s="104"/>
      <c r="BM96" s="104"/>
      <c r="BN96" s="104"/>
      <c r="BO96" s="104"/>
      <c r="BP96" s="104"/>
      <c r="BQ96" s="104"/>
      <c r="BR96" s="104"/>
      <c r="BS96" s="104"/>
      <c r="BT96" s="104"/>
      <c r="BU96" s="104"/>
      <c r="BV96" s="104"/>
      <c r="BW96" s="104"/>
      <c r="BX96" s="104"/>
      <c r="BY96" s="104"/>
      <c r="BZ96" s="104"/>
      <c r="CA96" s="104"/>
      <c r="CB96" s="104"/>
      <c r="CC96" s="104"/>
      <c r="CD96" s="104"/>
      <c r="CE96" s="104"/>
      <c r="CF96" s="104"/>
      <c r="CG96" s="104"/>
      <c r="CH96" s="104"/>
      <c r="CI96" s="104"/>
      <c r="CJ96" s="104"/>
      <c r="CK96" s="104"/>
      <c r="CL96" s="104"/>
      <c r="CM96" s="104"/>
      <c r="CN96" s="104"/>
      <c r="CO96" s="104"/>
      <c r="CP96" s="104"/>
      <c r="CQ96" s="104"/>
      <c r="CR96" s="104"/>
      <c r="CS96" s="104"/>
      <c r="CT96" s="104"/>
      <c r="CU96" s="104"/>
      <c r="CV96" s="104"/>
      <c r="CW96" s="104"/>
      <c r="CX96" s="104"/>
      <c r="CY96" s="104"/>
      <c r="CZ96" s="104"/>
      <c r="DA96" s="104"/>
      <c r="DB96" s="104"/>
      <c r="DC96" s="104"/>
      <c r="DD96" s="104"/>
      <c r="DE96" s="104"/>
      <c r="DF96" s="104"/>
      <c r="DG96" s="104"/>
      <c r="DH96" s="104"/>
      <c r="DI96" s="104"/>
      <c r="DJ96" s="104"/>
      <c r="DK96" s="104"/>
      <c r="DL96" s="104"/>
      <c r="DM96" s="104"/>
      <c r="DN96" s="104"/>
      <c r="DO96" s="104"/>
      <c r="DP96" s="104"/>
      <c r="DQ96" s="104"/>
      <c r="DR96" s="104"/>
      <c r="DS96" s="104"/>
      <c r="DT96" s="104"/>
      <c r="DU96" s="104"/>
      <c r="DV96" s="104"/>
      <c r="DW96" s="104"/>
      <c r="DX96" s="104"/>
      <c r="DY96" s="104"/>
      <c r="DZ96" s="104"/>
      <c r="EA96" s="104"/>
      <c r="EB96" s="104"/>
      <c r="EC96" s="104"/>
      <c r="ED96" s="104"/>
      <c r="EE96" s="104"/>
      <c r="EF96" s="104"/>
      <c r="EG96" s="104"/>
      <c r="EH96" s="104"/>
      <c r="EI96" s="104"/>
      <c r="EJ96" s="104"/>
      <c r="EK96" s="104"/>
      <c r="EL96" s="104"/>
      <c r="EM96" s="104"/>
      <c r="EN96" s="104"/>
      <c r="EO96" s="104"/>
      <c r="EP96" s="104"/>
      <c r="EQ96" s="104"/>
      <c r="ER96" s="104"/>
      <c r="ES96" s="104"/>
      <c r="ET96" s="104"/>
      <c r="EU96" s="104"/>
      <c r="EV96" s="104"/>
      <c r="EW96" s="104"/>
      <c r="EX96" s="104"/>
      <c r="EY96" s="104"/>
      <c r="EZ96" s="104"/>
      <c r="FA96" s="104"/>
      <c r="FB96" s="104"/>
      <c r="FC96" s="104"/>
      <c r="FD96" s="104"/>
      <c r="FE96" s="104"/>
      <c r="FF96" s="104"/>
      <c r="FG96" s="104"/>
      <c r="FH96" s="104"/>
      <c r="FI96" s="104"/>
      <c r="FJ96" s="104"/>
      <c r="FK96" s="104"/>
      <c r="FL96" s="104"/>
      <c r="FM96" s="104"/>
      <c r="FN96" s="104"/>
      <c r="FO96" s="104"/>
      <c r="FP96" s="104"/>
      <c r="FQ96" s="104"/>
      <c r="FR96" s="104"/>
      <c r="FS96" s="104"/>
      <c r="FT96" s="104"/>
      <c r="FU96" s="104"/>
      <c r="FV96" s="104"/>
      <c r="FW96" s="104"/>
      <c r="FX96" s="104"/>
      <c r="FY96" s="104"/>
      <c r="FZ96" s="104"/>
      <c r="GA96" s="104"/>
      <c r="GB96" s="104"/>
      <c r="GC96" s="104"/>
      <c r="GD96" s="104"/>
      <c r="GE96" s="104"/>
      <c r="GF96" s="104"/>
      <c r="GG96" s="104"/>
      <c r="GH96" s="104"/>
      <c r="GI96" s="104"/>
      <c r="GJ96" s="104"/>
      <c r="GK96" s="104"/>
      <c r="GL96" s="104"/>
      <c r="GM96" s="104"/>
      <c r="GN96" s="104"/>
      <c r="GO96" s="104"/>
      <c r="GP96" s="104"/>
      <c r="GQ96" s="104"/>
      <c r="GR96" s="104"/>
      <c r="GS96" s="104"/>
      <c r="GT96" s="104"/>
      <c r="GU96" s="104"/>
      <c r="GV96" s="104"/>
      <c r="GW96" s="104"/>
      <c r="GX96" s="104"/>
      <c r="GY96" s="104"/>
      <c r="GZ96" s="104"/>
      <c r="HA96" s="104"/>
      <c r="HB96" s="104"/>
      <c r="HC96" s="104"/>
      <c r="HD96" s="104"/>
      <c r="HE96" s="104"/>
      <c r="HF96" s="104"/>
      <c r="HG96" s="104"/>
      <c r="HH96" s="104"/>
      <c r="HI96" s="104"/>
      <c r="HJ96" s="104"/>
      <c r="HK96" s="104"/>
      <c r="HL96" s="104"/>
      <c r="HM96" s="104"/>
      <c r="HN96" s="104"/>
      <c r="HO96" s="104"/>
      <c r="HP96" s="104"/>
      <c r="HQ96" s="104"/>
      <c r="HR96" s="104"/>
      <c r="HS96" s="104"/>
      <c r="HT96" s="104"/>
      <c r="HU96" s="104"/>
      <c r="HV96" s="104"/>
      <c r="HW96" s="104"/>
      <c r="HX96" s="104"/>
      <c r="HY96" s="104"/>
      <c r="HZ96" s="104"/>
      <c r="IA96" s="104"/>
      <c r="IB96" s="104"/>
      <c r="IC96" s="104"/>
      <c r="ID96" s="104"/>
      <c r="IE96" s="104"/>
      <c r="IF96" s="104"/>
      <c r="IG96" s="104"/>
      <c r="IH96" s="104"/>
      <c r="II96" s="104"/>
      <c r="IJ96" s="104"/>
      <c r="IK96" s="104"/>
      <c r="IL96" s="104"/>
      <c r="IM96" s="104"/>
      <c r="IN96" s="104"/>
      <c r="IO96" s="104"/>
      <c r="IP96" s="104"/>
      <c r="IQ96" s="104"/>
      <c r="IR96" s="104"/>
      <c r="IS96" s="104"/>
      <c r="IT96" s="104"/>
      <c r="IU96" s="104"/>
      <c r="IV96" s="104"/>
      <c r="IW96" s="104"/>
      <c r="IX96" s="104"/>
      <c r="IY96" s="104"/>
      <c r="IZ96" s="104"/>
      <c r="JA96" s="104"/>
      <c r="JB96" s="104"/>
      <c r="JC96" s="104"/>
      <c r="JD96" s="104"/>
      <c r="JE96" s="104"/>
      <c r="JF96" s="104"/>
      <c r="JG96" s="104"/>
      <c r="JH96" s="104"/>
      <c r="JI96" s="104"/>
      <c r="JJ96" s="104"/>
      <c r="JK96" s="104"/>
      <c r="JL96" s="104"/>
      <c r="JM96" s="104"/>
      <c r="JN96" s="104"/>
      <c r="JO96" s="104"/>
      <c r="JP96" s="104"/>
      <c r="JQ96" s="104"/>
      <c r="JR96" s="104"/>
      <c r="JS96" s="104"/>
      <c r="JT96" s="104"/>
      <c r="JU96" s="104"/>
      <c r="JV96" s="104"/>
      <c r="JW96" s="104"/>
      <c r="JX96" s="104"/>
      <c r="JY96" s="104"/>
      <c r="JZ96" s="104"/>
      <c r="KA96" s="104"/>
      <c r="KB96" s="104"/>
      <c r="KC96" s="104"/>
      <c r="KD96" s="104"/>
      <c r="KE96" s="104"/>
      <c r="KF96" s="104"/>
      <c r="KG96" s="104"/>
      <c r="KH96" s="104"/>
      <c r="KI96" s="104"/>
      <c r="KJ96" s="104"/>
      <c r="KK96" s="104"/>
      <c r="KL96" s="104"/>
      <c r="KM96" s="104"/>
      <c r="KN96" s="104"/>
      <c r="KO96" s="104"/>
      <c r="KP96" s="104"/>
      <c r="KQ96" s="104"/>
      <c r="KR96" s="104"/>
      <c r="KS96" s="104"/>
      <c r="KT96" s="104"/>
      <c r="KU96" s="104"/>
      <c r="KV96" s="104"/>
      <c r="KW96" s="104"/>
      <c r="KX96" s="104"/>
      <c r="KY96" s="104"/>
      <c r="KZ96" s="104"/>
      <c r="LA96" s="104"/>
      <c r="LB96" s="104"/>
      <c r="LC96" s="104"/>
      <c r="LD96" s="104"/>
      <c r="LE96" s="104"/>
      <c r="LF96" s="104"/>
      <c r="LG96" s="104"/>
      <c r="LH96" s="104"/>
      <c r="LI96" s="104"/>
      <c r="LJ96" s="104"/>
      <c r="LK96" s="104"/>
      <c r="LL96" s="104"/>
      <c r="LM96" s="104"/>
      <c r="LN96" s="104"/>
      <c r="LO96" s="104"/>
      <c r="LP96" s="104"/>
      <c r="LQ96" s="104"/>
      <c r="LR96" s="104"/>
      <c r="LS96" s="104"/>
      <c r="LT96" s="104"/>
      <c r="LU96" s="104"/>
      <c r="LV96" s="104"/>
      <c r="LW96" s="104"/>
      <c r="LX96" s="104"/>
      <c r="LY96" s="104"/>
      <c r="LZ96" s="104"/>
      <c r="MA96" s="104"/>
      <c r="MB96" s="104"/>
      <c r="MC96" s="104"/>
      <c r="MD96" s="104"/>
      <c r="ME96" s="104"/>
      <c r="MF96" s="104"/>
      <c r="MG96" s="104"/>
      <c r="MH96" s="104"/>
      <c r="MI96" s="104"/>
      <c r="MJ96" s="104"/>
      <c r="MK96" s="104"/>
      <c r="ML96" s="104"/>
      <c r="MM96" s="104"/>
      <c r="MN96" s="104"/>
      <c r="MO96" s="104"/>
      <c r="MP96" s="104"/>
      <c r="MQ96" s="104"/>
      <c r="MR96" s="104"/>
      <c r="MS96" s="104"/>
      <c r="MT96" s="104"/>
      <c r="MU96" s="104"/>
      <c r="MV96" s="104"/>
      <c r="MW96" s="104"/>
      <c r="MX96" s="104"/>
      <c r="MY96" s="104"/>
      <c r="MZ96" s="104"/>
      <c r="NA96" s="104"/>
      <c r="NB96" s="104"/>
      <c r="NC96" s="104"/>
      <c r="ND96" s="104"/>
      <c r="NE96" s="104"/>
      <c r="NF96" s="104"/>
      <c r="NG96" s="104"/>
      <c r="NH96" s="104"/>
      <c r="NI96" s="104"/>
      <c r="NJ96" s="104"/>
      <c r="NK96" s="104"/>
      <c r="NL96" s="104"/>
      <c r="NM96" s="104"/>
      <c r="NN96" s="104"/>
      <c r="NO96" s="104"/>
      <c r="NP96" s="104"/>
      <c r="NQ96" s="104"/>
      <c r="NR96" s="104"/>
      <c r="NS96" s="104"/>
      <c r="NT96" s="104"/>
      <c r="NU96" s="104"/>
      <c r="NV96" s="104"/>
      <c r="NW96" s="104"/>
      <c r="NX96" s="104"/>
      <c r="NY96" s="104"/>
      <c r="NZ96" s="104"/>
      <c r="OA96" s="104"/>
      <c r="OB96" s="104"/>
      <c r="OC96" s="104"/>
      <c r="OD96" s="104"/>
      <c r="OE96" s="104"/>
      <c r="OF96" s="104"/>
      <c r="OG96" s="104"/>
      <c r="OH96" s="104"/>
      <c r="OI96" s="104"/>
      <c r="OJ96" s="104"/>
      <c r="OK96" s="104"/>
      <c r="OL96" s="104"/>
      <c r="OM96" s="104"/>
      <c r="ON96" s="104"/>
      <c r="OO96" s="104"/>
      <c r="OP96" s="104"/>
      <c r="OQ96" s="104"/>
      <c r="OR96" s="104"/>
      <c r="OS96" s="104"/>
      <c r="OT96" s="104"/>
      <c r="OU96" s="104"/>
      <c r="OV96" s="104"/>
      <c r="OW96" s="104"/>
      <c r="OX96" s="104"/>
      <c r="OY96" s="104"/>
      <c r="OZ96" s="104"/>
      <c r="PA96" s="104"/>
      <c r="PB96" s="104"/>
      <c r="PC96" s="104"/>
      <c r="PD96" s="104"/>
      <c r="PE96" s="104"/>
      <c r="PF96" s="104"/>
      <c r="PG96" s="104"/>
      <c r="PH96" s="104"/>
      <c r="PI96" s="104"/>
      <c r="PJ96" s="104"/>
      <c r="PK96" s="104"/>
      <c r="PL96" s="104"/>
      <c r="PM96" s="104"/>
      <c r="PN96" s="104"/>
      <c r="PO96" s="104"/>
      <c r="PP96" s="104"/>
      <c r="PQ96" s="104"/>
      <c r="PR96" s="104"/>
      <c r="PS96" s="104"/>
      <c r="PT96" s="104"/>
      <c r="PU96" s="104"/>
      <c r="PV96" s="104"/>
      <c r="PW96" s="104"/>
      <c r="PX96" s="104"/>
      <c r="PY96" s="104"/>
      <c r="PZ96" s="104"/>
      <c r="QA96" s="104"/>
      <c r="QB96" s="104"/>
      <c r="QC96" s="104"/>
      <c r="QD96" s="104"/>
      <c r="QE96" s="104"/>
      <c r="QF96" s="104"/>
      <c r="QG96" s="104"/>
      <c r="QH96" s="104"/>
      <c r="QI96" s="104"/>
      <c r="QJ96" s="104"/>
      <c r="QK96" s="104"/>
      <c r="QL96" s="104"/>
      <c r="QM96" s="104"/>
      <c r="QN96" s="104"/>
      <c r="QO96" s="104"/>
      <c r="QP96" s="104"/>
      <c r="QQ96" s="104"/>
      <c r="QR96" s="104"/>
      <c r="QS96" s="104"/>
      <c r="QT96" s="104"/>
      <c r="QU96" s="104"/>
      <c r="QV96" s="104"/>
      <c r="QW96" s="104"/>
      <c r="QX96" s="104"/>
      <c r="QY96" s="104"/>
      <c r="QZ96" s="104"/>
      <c r="RA96" s="104"/>
      <c r="RB96" s="104"/>
      <c r="RC96" s="104"/>
      <c r="RD96" s="104"/>
      <c r="RE96" s="104"/>
      <c r="RF96" s="104"/>
      <c r="RG96" s="104"/>
      <c r="RH96" s="104"/>
      <c r="RI96" s="104"/>
      <c r="RJ96" s="104"/>
      <c r="RK96" s="104"/>
      <c r="RL96" s="104"/>
      <c r="RM96" s="104"/>
      <c r="RN96" s="104"/>
      <c r="RO96" s="104"/>
      <c r="RP96" s="104"/>
      <c r="RQ96" s="104"/>
      <c r="RR96" s="104"/>
      <c r="RS96" s="104"/>
      <c r="RT96" s="104"/>
      <c r="RU96" s="104"/>
      <c r="RV96" s="104"/>
      <c r="RW96" s="104"/>
      <c r="RX96" s="104"/>
      <c r="RY96" s="104"/>
      <c r="RZ96" s="104"/>
      <c r="SA96" s="104"/>
      <c r="SB96" s="104"/>
      <c r="SC96" s="104"/>
      <c r="SD96" s="104"/>
      <c r="SE96" s="104"/>
      <c r="SF96" s="104"/>
      <c r="SG96" s="104"/>
      <c r="SH96" s="104"/>
      <c r="SI96" s="104"/>
      <c r="SJ96" s="104"/>
      <c r="SK96" s="104"/>
      <c r="SL96" s="104"/>
      <c r="SM96" s="104"/>
      <c r="SN96" s="104"/>
      <c r="SO96" s="104"/>
      <c r="SP96" s="104"/>
      <c r="SQ96" s="104"/>
      <c r="SR96" s="104"/>
      <c r="SS96" s="104"/>
      <c r="ST96" s="104"/>
      <c r="SU96" s="104"/>
      <c r="SV96" s="104"/>
      <c r="SW96" s="104"/>
      <c r="SX96" s="104"/>
      <c r="SY96" s="104"/>
      <c r="SZ96" s="104"/>
      <c r="TA96" s="104"/>
      <c r="TB96" s="104"/>
      <c r="TC96" s="104"/>
      <c r="TD96" s="104"/>
      <c r="TE96" s="104"/>
      <c r="TF96" s="104"/>
      <c r="TG96" s="104"/>
      <c r="TH96" s="104"/>
      <c r="TI96" s="104"/>
      <c r="TJ96" s="104"/>
      <c r="TK96" s="104"/>
      <c r="TL96" s="104"/>
      <c r="TM96" s="104"/>
      <c r="TN96" s="104"/>
      <c r="TO96" s="104"/>
      <c r="TP96" s="104"/>
      <c r="TQ96" s="104"/>
      <c r="TR96" s="104"/>
      <c r="TS96" s="104"/>
      <c r="TT96" s="104"/>
      <c r="TU96" s="104"/>
      <c r="TV96" s="104"/>
      <c r="TW96" s="104"/>
      <c r="TX96" s="104"/>
      <c r="TY96" s="104"/>
      <c r="TZ96" s="104"/>
      <c r="UA96" s="104"/>
      <c r="UB96" s="104"/>
      <c r="UC96" s="104"/>
      <c r="UD96" s="104"/>
      <c r="UE96" s="104"/>
      <c r="UF96" s="104"/>
      <c r="UG96" s="104"/>
      <c r="UH96" s="104"/>
      <c r="UI96" s="104"/>
      <c r="UJ96" s="104"/>
      <c r="UK96" s="104"/>
      <c r="UL96" s="104"/>
      <c r="UM96" s="104"/>
      <c r="UN96" s="104"/>
      <c r="UO96" s="104"/>
      <c r="UP96" s="104"/>
      <c r="UQ96" s="104"/>
      <c r="UR96" s="104"/>
      <c r="US96" s="104"/>
      <c r="UT96" s="104"/>
      <c r="UU96" s="104"/>
      <c r="UV96" s="104"/>
      <c r="UW96" s="104"/>
      <c r="UX96" s="104"/>
      <c r="UY96" s="104"/>
      <c r="UZ96" s="104"/>
      <c r="VA96" s="104"/>
      <c r="VB96" s="104"/>
      <c r="VC96" s="104"/>
      <c r="VD96" s="104"/>
      <c r="VE96" s="104"/>
      <c r="VF96" s="104"/>
      <c r="VG96" s="104"/>
      <c r="VH96" s="104"/>
      <c r="VI96" s="104"/>
      <c r="VJ96" s="104"/>
      <c r="VK96" s="104"/>
      <c r="VL96" s="104"/>
      <c r="VM96" s="104"/>
      <c r="VN96" s="104"/>
      <c r="VO96" s="104"/>
      <c r="VP96" s="104"/>
      <c r="VQ96" s="104"/>
      <c r="VR96" s="104"/>
      <c r="VS96" s="104"/>
      <c r="VT96" s="104"/>
      <c r="VU96" s="104"/>
      <c r="VV96" s="104"/>
      <c r="VW96" s="104"/>
      <c r="VX96" s="104"/>
      <c r="VY96" s="104"/>
      <c r="VZ96" s="104"/>
      <c r="WA96" s="104"/>
      <c r="WB96" s="104"/>
      <c r="WC96" s="104"/>
      <c r="WD96" s="104"/>
      <c r="WE96" s="104"/>
      <c r="WF96" s="104"/>
      <c r="WG96" s="104"/>
      <c r="WH96" s="104"/>
      <c r="WI96" s="104"/>
      <c r="WJ96" s="104"/>
      <c r="WK96" s="104"/>
      <c r="WL96" s="104"/>
      <c r="WM96" s="104"/>
      <c r="WN96" s="104"/>
      <c r="WO96" s="104"/>
      <c r="WP96" s="104"/>
      <c r="WQ96" s="104"/>
      <c r="WR96" s="104"/>
      <c r="WS96" s="104"/>
      <c r="WT96" s="104"/>
      <c r="WU96" s="104"/>
      <c r="WV96" s="104"/>
      <c r="WW96" s="104"/>
      <c r="WX96" s="104"/>
      <c r="WY96" s="104"/>
      <c r="WZ96" s="104"/>
      <c r="XA96" s="104"/>
      <c r="XB96" s="104"/>
      <c r="XC96" s="104"/>
      <c r="XD96" s="104"/>
      <c r="XE96" s="104"/>
      <c r="XF96" s="104"/>
      <c r="XG96" s="104"/>
      <c r="XH96" s="104"/>
      <c r="XI96" s="104"/>
      <c r="XJ96" s="104"/>
      <c r="XK96" s="104"/>
      <c r="XL96" s="104"/>
      <c r="XM96" s="104"/>
      <c r="XN96" s="104"/>
      <c r="XO96" s="104"/>
      <c r="XP96" s="104"/>
      <c r="XQ96" s="104"/>
      <c r="XR96" s="104"/>
      <c r="XS96" s="104"/>
      <c r="XT96" s="104"/>
      <c r="XU96" s="104"/>
      <c r="XV96" s="104"/>
      <c r="XW96" s="104"/>
      <c r="XX96" s="104"/>
      <c r="XY96" s="104"/>
      <c r="XZ96" s="104"/>
      <c r="YA96" s="104"/>
      <c r="YB96" s="104"/>
      <c r="YC96" s="104"/>
      <c r="YD96" s="104"/>
      <c r="YE96" s="104"/>
      <c r="YF96" s="104"/>
      <c r="YG96" s="104"/>
      <c r="YH96" s="104"/>
      <c r="YI96" s="104"/>
      <c r="YJ96" s="104"/>
      <c r="YK96" s="104"/>
      <c r="YL96" s="104"/>
      <c r="YM96" s="104"/>
      <c r="YN96" s="104"/>
      <c r="YO96" s="104"/>
      <c r="YP96" s="104"/>
      <c r="YQ96" s="104"/>
      <c r="YR96" s="104"/>
      <c r="YS96" s="104"/>
      <c r="YT96" s="104"/>
      <c r="YU96" s="104"/>
      <c r="YV96" s="104"/>
      <c r="YW96" s="104"/>
      <c r="YX96" s="104"/>
      <c r="YY96" s="104"/>
      <c r="YZ96" s="104"/>
      <c r="ZA96" s="104"/>
      <c r="ZB96" s="104"/>
      <c r="ZC96" s="104"/>
      <c r="ZD96" s="104"/>
      <c r="ZE96" s="104"/>
      <c r="ZF96" s="104"/>
      <c r="ZG96" s="104"/>
      <c r="ZH96" s="104"/>
      <c r="ZI96" s="104"/>
      <c r="ZJ96" s="104"/>
      <c r="ZK96" s="104"/>
      <c r="ZL96" s="104"/>
      <c r="ZM96" s="104"/>
      <c r="ZN96" s="104"/>
      <c r="ZO96" s="104"/>
      <c r="ZP96" s="104"/>
      <c r="ZQ96" s="104"/>
      <c r="ZR96" s="104"/>
      <c r="ZS96" s="104"/>
      <c r="ZT96" s="104"/>
      <c r="ZU96" s="104"/>
      <c r="ZV96" s="104"/>
      <c r="ZW96" s="104"/>
      <c r="ZX96" s="104"/>
      <c r="ZY96" s="104"/>
      <c r="ZZ96" s="104"/>
      <c r="AAA96" s="104"/>
      <c r="AAB96" s="104"/>
      <c r="AAC96" s="104"/>
      <c r="AAD96" s="104"/>
      <c r="AAE96" s="104"/>
      <c r="AAF96" s="104"/>
      <c r="AAG96" s="104"/>
      <c r="AAH96" s="104"/>
      <c r="AAI96" s="104"/>
      <c r="AAJ96" s="104"/>
      <c r="AAK96" s="104"/>
      <c r="AAL96" s="104"/>
      <c r="AAM96" s="104"/>
      <c r="AAN96" s="104"/>
      <c r="AAO96" s="104"/>
      <c r="AAP96" s="104"/>
      <c r="AAQ96" s="104"/>
      <c r="AAR96" s="104"/>
      <c r="AAS96" s="104"/>
      <c r="AAT96" s="104"/>
      <c r="AAU96" s="104"/>
      <c r="AAV96" s="104"/>
      <c r="AAW96" s="104"/>
      <c r="AAX96" s="104"/>
      <c r="AAY96" s="104"/>
      <c r="AAZ96" s="104"/>
      <c r="ABA96" s="104"/>
      <c r="ABB96" s="104"/>
      <c r="ABC96" s="104"/>
      <c r="ABD96" s="104"/>
      <c r="ABE96" s="104"/>
      <c r="ABF96" s="104"/>
      <c r="ABG96" s="104"/>
      <c r="ABH96" s="104"/>
      <c r="ABI96" s="104"/>
      <c r="ABJ96" s="104"/>
      <c r="ABK96" s="104"/>
      <c r="ABL96" s="104"/>
      <c r="ABM96" s="104"/>
      <c r="ABN96" s="104"/>
      <c r="ABO96" s="104"/>
      <c r="ABP96" s="104"/>
      <c r="ABQ96" s="104"/>
      <c r="ABR96" s="104"/>
      <c r="ABS96" s="104"/>
      <c r="ABT96" s="104"/>
      <c r="ABU96" s="104"/>
      <c r="ABV96" s="104"/>
      <c r="ABW96" s="104"/>
      <c r="ABX96" s="104"/>
      <c r="ABY96" s="104"/>
      <c r="ABZ96" s="104"/>
      <c r="ACA96" s="104"/>
      <c r="ACB96" s="104"/>
      <c r="ACC96" s="104"/>
      <c r="ACD96" s="104"/>
      <c r="ACE96" s="104"/>
      <c r="ACF96" s="104"/>
      <c r="ACG96" s="104"/>
      <c r="ACH96" s="104"/>
      <c r="ACI96" s="104"/>
      <c r="ACJ96" s="104"/>
      <c r="ACK96" s="104"/>
      <c r="ACL96" s="104"/>
      <c r="ACM96" s="104"/>
      <c r="ACN96" s="104"/>
      <c r="ACO96" s="104"/>
      <c r="ACP96" s="104"/>
      <c r="ACQ96" s="104"/>
      <c r="ACR96" s="104"/>
      <c r="ACS96" s="104"/>
      <c r="ACT96" s="104"/>
      <c r="ACU96" s="104"/>
      <c r="ACV96" s="104"/>
      <c r="ACW96" s="104"/>
      <c r="ACX96" s="104"/>
      <c r="ACY96" s="104"/>
      <c r="ACZ96" s="104"/>
      <c r="ADA96" s="104"/>
      <c r="ADB96" s="104"/>
      <c r="ADC96" s="104"/>
      <c r="ADD96" s="104"/>
      <c r="ADE96" s="104"/>
      <c r="ADF96" s="104"/>
      <c r="ADG96" s="104"/>
      <c r="ADH96" s="104"/>
      <c r="ADI96" s="104"/>
      <c r="ADJ96" s="104"/>
      <c r="ADK96" s="104"/>
      <c r="ADL96" s="104"/>
      <c r="ADM96" s="104"/>
      <c r="ADN96" s="104"/>
      <c r="ADO96" s="104"/>
      <c r="ADP96" s="104"/>
      <c r="ADQ96" s="104"/>
      <c r="ADR96" s="104"/>
      <c r="ADS96" s="104"/>
      <c r="ADT96" s="104"/>
      <c r="ADU96" s="104"/>
      <c r="ADV96" s="104"/>
      <c r="ADW96" s="104"/>
      <c r="ADX96" s="104"/>
      <c r="ADY96" s="104"/>
      <c r="ADZ96" s="104"/>
      <c r="AEA96" s="104"/>
      <c r="AEB96" s="104"/>
      <c r="AEC96" s="104"/>
      <c r="AED96" s="104"/>
      <c r="AEE96" s="104"/>
      <c r="AEF96" s="104"/>
      <c r="AEG96" s="104"/>
      <c r="AEH96" s="104"/>
      <c r="AEI96" s="104"/>
      <c r="AEJ96" s="104"/>
      <c r="AEK96" s="104"/>
      <c r="AEL96" s="104"/>
      <c r="AEM96" s="104"/>
      <c r="AEN96" s="104"/>
      <c r="AEO96" s="104"/>
      <c r="AEP96" s="104"/>
      <c r="AEQ96" s="104"/>
      <c r="AER96" s="104"/>
      <c r="AES96" s="104"/>
      <c r="AET96" s="104"/>
      <c r="AEU96" s="104"/>
      <c r="AEV96" s="104"/>
      <c r="AEW96" s="104"/>
      <c r="AEX96" s="104"/>
      <c r="AEY96" s="104"/>
      <c r="AEZ96" s="104"/>
      <c r="AFA96" s="104"/>
      <c r="AFB96" s="104"/>
      <c r="AFC96" s="104"/>
      <c r="AFD96" s="104"/>
      <c r="AFE96" s="104"/>
      <c r="AFF96" s="104"/>
      <c r="AFG96" s="104"/>
      <c r="AFH96" s="104"/>
      <c r="AFI96" s="104"/>
      <c r="AFJ96" s="104"/>
      <c r="AFK96" s="104"/>
      <c r="AFL96" s="104"/>
      <c r="AFM96" s="104"/>
      <c r="AFN96" s="104"/>
      <c r="AFO96" s="104"/>
      <c r="AFP96" s="104"/>
      <c r="AFQ96" s="104"/>
      <c r="AFR96" s="104"/>
      <c r="AFS96" s="104"/>
      <c r="AFT96" s="104"/>
      <c r="AFU96" s="104"/>
      <c r="AFV96" s="104"/>
      <c r="AFW96" s="104"/>
      <c r="AFX96" s="104"/>
      <c r="AFY96" s="104"/>
      <c r="AFZ96" s="104"/>
      <c r="AGA96" s="104"/>
      <c r="AGB96" s="104"/>
      <c r="AGC96" s="104"/>
      <c r="AGD96" s="104"/>
      <c r="AGE96" s="104"/>
      <c r="AGF96" s="104"/>
      <c r="AGG96" s="104"/>
      <c r="AGH96" s="104"/>
      <c r="AGI96" s="104"/>
      <c r="AGJ96" s="104"/>
      <c r="AGK96" s="104"/>
      <c r="AGL96" s="104"/>
      <c r="AGM96" s="104"/>
      <c r="AGN96" s="104"/>
      <c r="AGO96" s="104"/>
      <c r="AGP96" s="104"/>
      <c r="AGQ96" s="104"/>
      <c r="AGR96" s="104"/>
      <c r="AGS96" s="104"/>
      <c r="AGT96" s="104"/>
      <c r="AGU96" s="104"/>
      <c r="AGV96" s="104"/>
      <c r="AGW96" s="104"/>
      <c r="AGX96" s="104"/>
      <c r="AGY96" s="104"/>
      <c r="AGZ96" s="104"/>
      <c r="AHA96" s="104"/>
      <c r="AHB96" s="104"/>
      <c r="AHC96" s="104"/>
      <c r="AHD96" s="104"/>
      <c r="AHE96" s="104"/>
      <c r="AHF96" s="104"/>
      <c r="AHG96" s="104"/>
      <c r="AHH96" s="104"/>
      <c r="AHI96" s="104"/>
      <c r="AHJ96" s="104"/>
      <c r="AHK96" s="104"/>
      <c r="AHL96" s="104"/>
      <c r="AHM96" s="104"/>
      <c r="AHN96" s="104"/>
      <c r="AHO96" s="104"/>
      <c r="AHP96" s="104"/>
      <c r="AHQ96" s="104"/>
      <c r="AHR96" s="104"/>
      <c r="AHS96" s="104"/>
      <c r="AHT96" s="104"/>
      <c r="AHU96" s="104"/>
      <c r="AHV96" s="104"/>
      <c r="AHW96" s="104"/>
      <c r="AHX96" s="104"/>
      <c r="AHY96" s="104"/>
      <c r="AHZ96" s="104"/>
      <c r="AIA96" s="104"/>
      <c r="AIB96" s="104"/>
      <c r="AIC96" s="104"/>
      <c r="AID96" s="104"/>
      <c r="AIE96" s="104"/>
      <c r="AIF96" s="104"/>
      <c r="AIG96" s="104"/>
      <c r="AIH96" s="104"/>
      <c r="AII96" s="104"/>
      <c r="AIJ96" s="104"/>
      <c r="AIK96" s="104"/>
      <c r="AIL96" s="104"/>
      <c r="AIM96" s="104"/>
      <c r="AIN96" s="104"/>
      <c r="AIO96" s="104"/>
      <c r="AIP96" s="104"/>
      <c r="AIQ96" s="104"/>
      <c r="AIR96" s="104"/>
      <c r="AIS96" s="104"/>
      <c r="AIT96" s="104"/>
      <c r="AIU96" s="104"/>
      <c r="AIV96" s="104"/>
      <c r="AIW96" s="104"/>
      <c r="AIX96" s="104"/>
      <c r="AIY96" s="104"/>
      <c r="AIZ96" s="104"/>
      <c r="AJA96" s="104"/>
      <c r="AJB96" s="104"/>
      <c r="AJC96" s="104"/>
      <c r="AJD96" s="104"/>
      <c r="AJE96" s="104"/>
      <c r="AJF96" s="104"/>
      <c r="AJG96" s="104"/>
      <c r="AJH96" s="104"/>
      <c r="AJI96" s="104"/>
      <c r="AJJ96" s="104"/>
      <c r="AJK96" s="104"/>
      <c r="AJL96" s="104"/>
      <c r="AJM96" s="104"/>
      <c r="AJN96" s="104"/>
      <c r="AJO96" s="104"/>
      <c r="AJP96" s="104"/>
      <c r="AJQ96" s="104"/>
      <c r="AJR96" s="104"/>
      <c r="AJS96" s="104"/>
      <c r="AJT96" s="104"/>
      <c r="AJU96" s="104"/>
      <c r="AJV96" s="104"/>
      <c r="AJW96" s="104"/>
      <c r="AJX96" s="104"/>
      <c r="AJY96" s="104"/>
      <c r="AJZ96" s="104"/>
      <c r="AKA96" s="104"/>
      <c r="AKB96" s="104"/>
      <c r="AKC96" s="104"/>
      <c r="AKD96" s="104"/>
      <c r="AKE96" s="104"/>
      <c r="AKF96" s="104"/>
      <c r="AKG96" s="104"/>
      <c r="AKH96" s="104"/>
      <c r="AKI96" s="104"/>
      <c r="AKJ96" s="104"/>
      <c r="AKK96" s="104"/>
      <c r="AKL96" s="104"/>
      <c r="AKM96" s="104"/>
      <c r="AKN96" s="104"/>
      <c r="AKO96" s="104"/>
      <c r="AKP96" s="104"/>
      <c r="AKQ96" s="104"/>
      <c r="AKR96" s="104"/>
      <c r="AKS96" s="104"/>
      <c r="AKT96" s="104"/>
      <c r="AKU96" s="104"/>
      <c r="AKV96" s="104"/>
      <c r="AKW96" s="104"/>
      <c r="AKX96" s="104"/>
      <c r="AKY96" s="104"/>
      <c r="AKZ96" s="104"/>
      <c r="ALA96" s="104"/>
      <c r="ALB96" s="104"/>
      <c r="ALC96" s="104"/>
      <c r="ALD96" s="104"/>
      <c r="ALE96" s="104"/>
      <c r="ALF96" s="104"/>
      <c r="ALG96" s="104"/>
      <c r="ALH96" s="104"/>
      <c r="ALI96" s="104"/>
      <c r="ALJ96" s="104"/>
      <c r="ALK96" s="104"/>
      <c r="ALL96" s="104"/>
      <c r="ALM96" s="104"/>
      <c r="ALN96" s="104"/>
      <c r="ALO96" s="104"/>
      <c r="ALP96" s="104"/>
      <c r="ALQ96" s="104"/>
      <c r="ALR96" s="104"/>
      <c r="ALS96" s="104"/>
      <c r="ALT96" s="104"/>
      <c r="ALU96" s="104"/>
      <c r="ALV96" s="104"/>
      <c r="ALW96" s="104"/>
      <c r="ALX96" s="104"/>
      <c r="ALY96" s="104"/>
      <c r="ALZ96" s="104"/>
      <c r="AMA96" s="104"/>
      <c r="AMB96" s="104"/>
      <c r="AMC96" s="104"/>
      <c r="AMD96" s="104"/>
      <c r="AME96" s="104"/>
      <c r="AMF96" s="104"/>
      <c r="AMG96" s="104"/>
      <c r="AMH96" s="104"/>
      <c r="AMI96" s="104"/>
      <c r="AMJ96" s="104"/>
      <c r="AMK96" s="104"/>
      <c r="AML96" s="104"/>
      <c r="AMM96" s="104"/>
      <c r="AMN96" s="104"/>
      <c r="AMO96" s="104"/>
      <c r="AMP96" s="104"/>
      <c r="AMQ96" s="104"/>
      <c r="AMR96" s="104"/>
      <c r="AMS96" s="104"/>
      <c r="AMT96" s="104"/>
      <c r="AMU96" s="104"/>
      <c r="AMV96" s="104"/>
      <c r="AMW96" s="104"/>
      <c r="AMX96" s="104"/>
      <c r="AMY96" s="104"/>
      <c r="AMZ96" s="104"/>
      <c r="ANA96" s="104"/>
      <c r="ANB96" s="104"/>
      <c r="ANC96" s="104"/>
      <c r="AND96" s="104"/>
      <c r="ANE96" s="104"/>
      <c r="ANF96" s="104"/>
      <c r="ANG96" s="104"/>
      <c r="ANH96" s="104"/>
      <c r="ANI96" s="104"/>
      <c r="ANJ96" s="104"/>
      <c r="ANK96" s="104"/>
      <c r="ANL96" s="104"/>
      <c r="ANM96" s="104"/>
      <c r="ANN96" s="104"/>
      <c r="ANO96" s="104"/>
      <c r="ANP96" s="104"/>
      <c r="ANQ96" s="104"/>
      <c r="ANR96" s="104"/>
      <c r="ANS96" s="104"/>
      <c r="ANT96" s="104"/>
      <c r="ANU96" s="104"/>
      <c r="ANV96" s="104"/>
      <c r="ANW96" s="104"/>
      <c r="ANX96" s="104"/>
      <c r="ANY96" s="104"/>
      <c r="ANZ96" s="104"/>
      <c r="AOA96" s="104"/>
      <c r="AOB96" s="104"/>
      <c r="AOC96" s="104"/>
      <c r="AOD96" s="104"/>
      <c r="AOE96" s="104"/>
      <c r="AOF96" s="104"/>
      <c r="AOG96" s="104"/>
      <c r="AOH96" s="104"/>
      <c r="AOI96" s="104"/>
      <c r="AOJ96" s="104"/>
      <c r="AOK96" s="104"/>
      <c r="AOL96" s="104"/>
      <c r="AOM96" s="104"/>
      <c r="AON96" s="104"/>
      <c r="AOO96" s="104"/>
      <c r="AOP96" s="104"/>
      <c r="AOQ96" s="104"/>
      <c r="AOR96" s="104"/>
      <c r="AOS96" s="104"/>
      <c r="AOT96" s="104"/>
      <c r="AOU96" s="104"/>
      <c r="AOV96" s="104"/>
      <c r="AOW96" s="104"/>
      <c r="AOX96" s="104"/>
      <c r="AOY96" s="104"/>
      <c r="AOZ96" s="104"/>
      <c r="APA96" s="104"/>
      <c r="APB96" s="104"/>
      <c r="APC96" s="104"/>
      <c r="APD96" s="104"/>
      <c r="APE96" s="104"/>
      <c r="APF96" s="104"/>
      <c r="APG96" s="104"/>
      <c r="APH96" s="104"/>
      <c r="API96" s="104"/>
      <c r="APJ96" s="104"/>
      <c r="APK96" s="104"/>
      <c r="APL96" s="104"/>
      <c r="APM96" s="104"/>
      <c r="APN96" s="104"/>
      <c r="APO96" s="104"/>
      <c r="APP96" s="104"/>
      <c r="APQ96" s="104"/>
      <c r="APR96" s="104"/>
      <c r="APS96" s="104"/>
      <c r="APT96" s="104"/>
      <c r="APU96" s="104"/>
      <c r="APV96" s="104"/>
      <c r="APW96" s="104"/>
      <c r="APX96" s="104"/>
      <c r="APY96" s="104"/>
      <c r="APZ96" s="104"/>
      <c r="AQA96" s="104"/>
      <c r="AQB96" s="104"/>
      <c r="AQC96" s="104"/>
      <c r="AQD96" s="104"/>
      <c r="AQE96" s="104"/>
      <c r="AQF96" s="104"/>
      <c r="AQG96" s="104"/>
      <c r="AQH96" s="104"/>
      <c r="AQI96" s="104"/>
      <c r="AQJ96" s="104"/>
      <c r="AQK96" s="104"/>
      <c r="AQL96" s="104"/>
      <c r="AQM96" s="104"/>
      <c r="AQN96" s="104"/>
      <c r="AQO96" s="104"/>
      <c r="AQP96" s="104"/>
      <c r="AQQ96" s="104"/>
      <c r="AQR96" s="104"/>
      <c r="AQS96" s="104"/>
      <c r="AQT96" s="104"/>
      <c r="AQU96" s="104"/>
      <c r="AQV96" s="104"/>
      <c r="AQW96" s="104"/>
      <c r="AQX96" s="104"/>
      <c r="AQY96" s="104"/>
      <c r="AQZ96" s="104"/>
      <c r="ARA96" s="104"/>
      <c r="ARB96" s="104"/>
      <c r="ARC96" s="104"/>
      <c r="ARD96" s="104"/>
      <c r="ARE96" s="104"/>
      <c r="ARF96" s="104"/>
      <c r="ARG96" s="104"/>
      <c r="ARH96" s="104"/>
      <c r="ARI96" s="104"/>
      <c r="ARJ96" s="104"/>
      <c r="ARK96" s="104"/>
      <c r="ARL96" s="104"/>
      <c r="ARM96" s="104"/>
      <c r="ARN96" s="104"/>
      <c r="ARO96" s="104"/>
      <c r="ARP96" s="104"/>
      <c r="ARQ96" s="104"/>
      <c r="ARR96" s="104"/>
      <c r="ARS96" s="104"/>
      <c r="ART96" s="104"/>
      <c r="ARU96" s="104"/>
      <c r="ARV96" s="104"/>
      <c r="ARW96" s="104"/>
      <c r="ARX96" s="104"/>
      <c r="ARY96" s="104"/>
      <c r="ARZ96" s="104"/>
      <c r="ASA96" s="104"/>
      <c r="ASB96" s="104"/>
      <c r="ASC96" s="104"/>
      <c r="ASD96" s="104"/>
      <c r="ASE96" s="104"/>
      <c r="ASF96" s="104"/>
      <c r="ASG96" s="104"/>
      <c r="ASH96" s="104"/>
      <c r="ASI96" s="104"/>
      <c r="ASJ96" s="104"/>
      <c r="ASK96" s="104"/>
      <c r="ASL96" s="104"/>
      <c r="ASM96" s="104"/>
      <c r="ASN96" s="104"/>
      <c r="ASO96" s="104"/>
      <c r="ASP96" s="104"/>
      <c r="ASQ96" s="104"/>
      <c r="ASR96" s="104"/>
      <c r="ASS96" s="104"/>
      <c r="AST96" s="104"/>
      <c r="ASU96" s="104"/>
      <c r="ASV96" s="104"/>
      <c r="ASW96" s="104"/>
      <c r="ASX96" s="104"/>
      <c r="ASY96" s="104"/>
      <c r="ASZ96" s="104"/>
      <c r="ATA96" s="104"/>
      <c r="ATB96" s="104"/>
      <c r="ATC96" s="104"/>
      <c r="ATD96" s="104"/>
      <c r="ATE96" s="104"/>
      <c r="ATF96" s="104"/>
      <c r="ATG96" s="104"/>
      <c r="ATH96" s="104"/>
      <c r="ATI96" s="104"/>
      <c r="ATJ96" s="104"/>
      <c r="ATK96" s="104"/>
      <c r="ATL96" s="104"/>
      <c r="ATM96" s="104"/>
      <c r="ATN96" s="104"/>
      <c r="ATO96" s="104"/>
      <c r="ATP96" s="104"/>
      <c r="ATQ96" s="104"/>
      <c r="ATR96" s="104"/>
      <c r="ATS96" s="104"/>
      <c r="ATT96" s="104"/>
      <c r="ATU96" s="104"/>
      <c r="ATV96" s="104"/>
      <c r="ATW96" s="104"/>
      <c r="ATX96" s="104"/>
      <c r="ATY96" s="104"/>
      <c r="ATZ96" s="104"/>
      <c r="AUA96" s="104"/>
      <c r="AUB96" s="104"/>
      <c r="AUC96" s="104"/>
      <c r="AUD96" s="104"/>
      <c r="AUE96" s="104"/>
      <c r="AUF96" s="104"/>
      <c r="AUG96" s="104"/>
      <c r="AUH96" s="104"/>
      <c r="AUI96" s="104"/>
      <c r="AUJ96" s="104"/>
      <c r="AUK96" s="104"/>
      <c r="AUL96" s="104"/>
      <c r="AUM96" s="104"/>
      <c r="AUN96" s="104"/>
      <c r="AUO96" s="104"/>
      <c r="AUP96" s="104"/>
      <c r="AUQ96" s="104"/>
      <c r="AUR96" s="104"/>
      <c r="AUS96" s="104"/>
      <c r="AUT96" s="104"/>
      <c r="AUU96" s="104"/>
      <c r="AUV96" s="104"/>
      <c r="AUW96" s="104"/>
      <c r="AUX96" s="104"/>
      <c r="AUY96" s="104"/>
      <c r="AUZ96" s="104"/>
      <c r="AVA96" s="104"/>
      <c r="AVB96" s="104"/>
      <c r="AVC96" s="104"/>
      <c r="AVD96" s="104"/>
      <c r="AVE96" s="104"/>
      <c r="AVF96" s="104"/>
      <c r="AVG96" s="104"/>
      <c r="AVH96" s="104"/>
      <c r="AVI96" s="104"/>
      <c r="AVJ96" s="104"/>
      <c r="AVK96" s="104"/>
      <c r="AVL96" s="104"/>
      <c r="AVM96" s="104"/>
      <c r="AVN96" s="104"/>
      <c r="AVO96" s="104"/>
      <c r="AVP96" s="104"/>
      <c r="AVQ96" s="104"/>
      <c r="AVR96" s="104"/>
      <c r="AVS96" s="104"/>
      <c r="AVT96" s="104"/>
      <c r="AVU96" s="104"/>
      <c r="AVV96" s="104"/>
      <c r="AVW96" s="104"/>
      <c r="AVX96" s="104"/>
      <c r="AVY96" s="104"/>
      <c r="AVZ96" s="104"/>
      <c r="AWA96" s="104"/>
      <c r="AWB96" s="104"/>
      <c r="AWC96" s="104"/>
      <c r="AWD96" s="104"/>
      <c r="AWE96" s="104"/>
      <c r="AWF96" s="104"/>
      <c r="AWG96" s="104"/>
      <c r="AWH96" s="104"/>
      <c r="AWI96" s="104"/>
      <c r="AWJ96" s="104"/>
      <c r="AWK96" s="104"/>
      <c r="AWL96" s="104"/>
      <c r="AWM96" s="104"/>
      <c r="AWN96" s="104"/>
      <c r="AWO96" s="104"/>
      <c r="AWP96" s="104"/>
      <c r="AWQ96" s="104"/>
      <c r="AWR96" s="104"/>
      <c r="AWS96" s="104"/>
      <c r="AWT96" s="104"/>
      <c r="AWU96" s="104"/>
      <c r="AWV96" s="104"/>
      <c r="AWW96" s="104"/>
      <c r="AWX96" s="104"/>
      <c r="AWY96" s="104"/>
      <c r="AWZ96" s="104"/>
      <c r="AXA96" s="104"/>
      <c r="AXB96" s="104"/>
      <c r="AXC96" s="104"/>
      <c r="AXD96" s="104"/>
      <c r="AXE96" s="104"/>
      <c r="AXF96" s="104"/>
      <c r="AXG96" s="104"/>
      <c r="AXH96" s="104"/>
      <c r="AXI96" s="104"/>
      <c r="AXJ96" s="104"/>
      <c r="AXK96" s="104"/>
      <c r="AXL96" s="104"/>
      <c r="AXM96" s="104"/>
      <c r="AXN96" s="104"/>
      <c r="AXO96" s="104"/>
      <c r="AXP96" s="104"/>
      <c r="AXQ96" s="104"/>
      <c r="AXR96" s="104"/>
      <c r="AXS96" s="104"/>
      <c r="AXT96" s="104"/>
      <c r="AXU96" s="104"/>
      <c r="AXV96" s="104"/>
      <c r="AXW96" s="104"/>
      <c r="AXX96" s="104"/>
      <c r="AXY96" s="104"/>
      <c r="AXZ96" s="104"/>
      <c r="AYA96" s="104"/>
      <c r="AYB96" s="104"/>
      <c r="AYC96" s="104"/>
      <c r="AYD96" s="104"/>
      <c r="AYE96" s="104"/>
      <c r="AYF96" s="104"/>
      <c r="AYG96" s="104"/>
      <c r="AYH96" s="104"/>
      <c r="AYI96" s="104"/>
      <c r="AYJ96" s="104"/>
      <c r="AYK96" s="104"/>
      <c r="AYL96" s="104"/>
      <c r="AYM96" s="104"/>
      <c r="AYN96" s="104"/>
      <c r="AYO96" s="104"/>
      <c r="AYP96" s="104"/>
      <c r="AYQ96" s="104"/>
      <c r="AYR96" s="104"/>
      <c r="AYS96" s="104"/>
      <c r="AYT96" s="104"/>
      <c r="AYU96" s="104"/>
      <c r="AYV96" s="104"/>
      <c r="AYW96" s="104"/>
      <c r="AYX96" s="104"/>
      <c r="AYY96" s="104"/>
      <c r="AYZ96" s="104"/>
      <c r="AZA96" s="104"/>
      <c r="AZB96" s="104"/>
      <c r="AZC96" s="104"/>
      <c r="AZD96" s="104"/>
      <c r="AZE96" s="104"/>
      <c r="AZF96" s="104"/>
      <c r="AZG96" s="104"/>
      <c r="AZH96" s="104"/>
      <c r="AZI96" s="104"/>
      <c r="AZJ96" s="104"/>
      <c r="AZK96" s="104"/>
      <c r="AZL96" s="104"/>
      <c r="AZM96" s="104"/>
      <c r="AZN96" s="104"/>
      <c r="AZO96" s="104"/>
      <c r="AZP96" s="104"/>
      <c r="AZQ96" s="104"/>
      <c r="AZR96" s="104"/>
      <c r="AZS96" s="104"/>
      <c r="AZT96" s="104"/>
      <c r="AZU96" s="104"/>
      <c r="AZV96" s="104"/>
      <c r="AZW96" s="104"/>
      <c r="AZX96" s="104"/>
      <c r="AZY96" s="104"/>
      <c r="AZZ96" s="104"/>
      <c r="BAA96" s="104"/>
      <c r="BAB96" s="104"/>
      <c r="BAC96" s="104"/>
      <c r="BAD96" s="104"/>
      <c r="BAE96" s="104"/>
      <c r="BAF96" s="104"/>
      <c r="BAG96" s="104"/>
      <c r="BAH96" s="104"/>
      <c r="BAI96" s="104"/>
      <c r="BAJ96" s="104"/>
      <c r="BAK96" s="104"/>
      <c r="BAL96" s="104"/>
      <c r="BAM96" s="104"/>
      <c r="BAN96" s="104"/>
      <c r="BAO96" s="104"/>
      <c r="BAP96" s="104"/>
      <c r="BAQ96" s="104"/>
      <c r="BAR96" s="104"/>
      <c r="BAS96" s="104"/>
      <c r="BAT96" s="104"/>
      <c r="BAU96" s="104"/>
      <c r="BAV96" s="104"/>
      <c r="BAW96" s="104"/>
      <c r="BAX96" s="104"/>
      <c r="BAY96" s="104"/>
      <c r="BAZ96" s="104"/>
      <c r="BBA96" s="104"/>
      <c r="BBB96" s="104"/>
      <c r="BBC96" s="104"/>
      <c r="BBD96" s="104"/>
      <c r="BBE96" s="104"/>
      <c r="BBF96" s="104"/>
      <c r="BBG96" s="104"/>
      <c r="BBH96" s="104"/>
      <c r="BBI96" s="104"/>
      <c r="BBJ96" s="104"/>
      <c r="BBK96" s="104"/>
      <c r="BBL96" s="104"/>
      <c r="BBM96" s="104"/>
      <c r="BBN96" s="104"/>
      <c r="BBO96" s="104"/>
      <c r="BBP96" s="104"/>
      <c r="BBQ96" s="104"/>
      <c r="BBR96" s="104"/>
      <c r="BBS96" s="104"/>
      <c r="BBT96" s="104"/>
      <c r="BBU96" s="104"/>
      <c r="BBV96" s="104"/>
      <c r="BBW96" s="104"/>
      <c r="BBX96" s="104"/>
      <c r="BBY96" s="104"/>
      <c r="BBZ96" s="104"/>
      <c r="BCA96" s="104"/>
      <c r="BCB96" s="104"/>
      <c r="BCC96" s="104"/>
      <c r="BCD96" s="104"/>
      <c r="BCE96" s="104"/>
      <c r="BCF96" s="104"/>
      <c r="BCG96" s="104"/>
      <c r="BCH96" s="104"/>
      <c r="BCI96" s="104"/>
      <c r="BCJ96" s="104"/>
      <c r="BCK96" s="104"/>
      <c r="BCL96" s="104"/>
      <c r="BCM96" s="104"/>
      <c r="BCN96" s="104"/>
      <c r="BCO96" s="104"/>
      <c r="BCP96" s="104"/>
      <c r="BCQ96" s="104"/>
      <c r="BCR96" s="104"/>
      <c r="BCS96" s="104"/>
      <c r="BCT96" s="104"/>
      <c r="BCU96" s="104"/>
      <c r="BCV96" s="104"/>
      <c r="BCW96" s="104"/>
      <c r="BCX96" s="104"/>
      <c r="BCY96" s="104"/>
      <c r="BCZ96" s="104"/>
      <c r="BDA96" s="104"/>
      <c r="BDB96" s="104"/>
      <c r="BDC96" s="104"/>
      <c r="BDD96" s="104"/>
      <c r="BDE96" s="104"/>
      <c r="BDF96" s="104"/>
      <c r="BDG96" s="104"/>
      <c r="BDH96" s="104"/>
      <c r="BDI96" s="104"/>
      <c r="BDJ96" s="104"/>
      <c r="BDK96" s="104"/>
      <c r="BDL96" s="104"/>
      <c r="BDM96" s="104"/>
      <c r="BDN96" s="104"/>
      <c r="BDO96" s="104"/>
      <c r="BDP96" s="104"/>
      <c r="BDQ96" s="104"/>
      <c r="BDR96" s="104"/>
      <c r="BDS96" s="104"/>
      <c r="BDT96" s="104"/>
      <c r="BDU96" s="104"/>
      <c r="BDV96" s="104"/>
      <c r="BDW96" s="104"/>
      <c r="BDX96" s="104"/>
      <c r="BDY96" s="104"/>
      <c r="BDZ96" s="104"/>
      <c r="BEA96" s="104"/>
      <c r="BEB96" s="104"/>
      <c r="BEC96" s="104"/>
      <c r="BED96" s="104"/>
      <c r="BEE96" s="104"/>
      <c r="BEF96" s="104"/>
      <c r="BEG96" s="104"/>
      <c r="BEH96" s="104"/>
      <c r="BEI96" s="104"/>
      <c r="BEJ96" s="104"/>
      <c r="BEK96" s="104"/>
      <c r="BEL96" s="104"/>
      <c r="BEM96" s="104"/>
      <c r="BEN96" s="104"/>
      <c r="BEO96" s="104"/>
      <c r="BEP96" s="104"/>
      <c r="BEQ96" s="104"/>
      <c r="BER96" s="104"/>
      <c r="BES96" s="104"/>
      <c r="BET96" s="104"/>
      <c r="BEU96" s="104"/>
      <c r="BEV96" s="104"/>
      <c r="BEW96" s="104"/>
      <c r="BEX96" s="104"/>
      <c r="BEY96" s="104"/>
      <c r="BEZ96" s="104"/>
      <c r="BFA96" s="104"/>
      <c r="BFB96" s="104"/>
      <c r="BFC96" s="104"/>
      <c r="BFD96" s="104"/>
      <c r="BFE96" s="104"/>
      <c r="BFF96" s="104"/>
      <c r="BFG96" s="104"/>
      <c r="BFH96" s="104"/>
      <c r="BFI96" s="104"/>
      <c r="BFJ96" s="104"/>
      <c r="BFK96" s="104"/>
      <c r="BFL96" s="104"/>
      <c r="BFM96" s="104"/>
      <c r="BFN96" s="104"/>
      <c r="BFO96" s="104"/>
      <c r="BFP96" s="104"/>
      <c r="BFQ96" s="104"/>
      <c r="BFR96" s="104"/>
      <c r="BFS96" s="104"/>
      <c r="BFT96" s="104"/>
      <c r="BFU96" s="104"/>
      <c r="BFV96" s="104"/>
      <c r="BFW96" s="104"/>
      <c r="BFX96" s="104"/>
      <c r="BFY96" s="104"/>
      <c r="BFZ96" s="104"/>
      <c r="BGA96" s="104"/>
      <c r="BGB96" s="104"/>
      <c r="BGC96" s="104"/>
      <c r="BGD96" s="104"/>
      <c r="BGE96" s="104"/>
      <c r="BGF96" s="104"/>
      <c r="BGG96" s="104"/>
      <c r="BGH96" s="104"/>
      <c r="BGI96" s="104"/>
      <c r="BGJ96" s="104"/>
      <c r="BGK96" s="104"/>
      <c r="BGL96" s="104"/>
      <c r="BGM96" s="104"/>
      <c r="BGN96" s="104"/>
      <c r="BGO96" s="104"/>
      <c r="BGP96" s="104"/>
      <c r="BGQ96" s="104"/>
      <c r="BGR96" s="104"/>
      <c r="BGS96" s="104"/>
      <c r="BGT96" s="104"/>
      <c r="BGU96" s="104"/>
      <c r="BGV96" s="104"/>
      <c r="BGW96" s="104"/>
      <c r="BGX96" s="104"/>
      <c r="BGY96" s="104"/>
      <c r="BGZ96" s="104"/>
      <c r="BHA96" s="104"/>
      <c r="BHB96" s="104"/>
      <c r="BHC96" s="104"/>
      <c r="BHD96" s="104"/>
      <c r="BHE96" s="104"/>
      <c r="BHF96" s="104"/>
      <c r="BHG96" s="104"/>
      <c r="BHH96" s="104"/>
      <c r="BHI96" s="104"/>
      <c r="BHJ96" s="104"/>
      <c r="BHK96" s="104"/>
      <c r="BHL96" s="104"/>
      <c r="BHM96" s="104"/>
      <c r="BHN96" s="104"/>
      <c r="BHO96" s="104"/>
      <c r="BHP96" s="104"/>
      <c r="BHQ96" s="104"/>
      <c r="BHR96" s="104"/>
      <c r="BHS96" s="104"/>
      <c r="BHT96" s="104"/>
      <c r="BHU96" s="104"/>
      <c r="BHV96" s="104"/>
      <c r="BHW96" s="104"/>
      <c r="BHX96" s="104"/>
      <c r="BHY96" s="104"/>
      <c r="BHZ96" s="104"/>
      <c r="BIA96" s="104"/>
      <c r="BIB96" s="104"/>
      <c r="BIC96" s="104"/>
      <c r="BID96" s="104"/>
      <c r="BIE96" s="104"/>
      <c r="BIF96" s="104"/>
      <c r="BIG96" s="104"/>
      <c r="BIH96" s="104"/>
      <c r="BII96" s="104"/>
      <c r="BIJ96" s="104"/>
      <c r="BIK96" s="104"/>
      <c r="BIL96" s="104"/>
      <c r="BIM96" s="104"/>
      <c r="BIN96" s="104"/>
      <c r="BIO96" s="104"/>
      <c r="BIP96" s="104"/>
      <c r="BIQ96" s="104"/>
      <c r="BIR96" s="104"/>
      <c r="BIS96" s="104"/>
      <c r="BIT96" s="104"/>
      <c r="BIU96" s="104"/>
      <c r="BIV96" s="104"/>
      <c r="BIW96" s="104"/>
      <c r="BIX96" s="104"/>
      <c r="BIY96" s="104"/>
      <c r="BIZ96" s="104"/>
      <c r="BJA96" s="104"/>
      <c r="BJB96" s="104"/>
      <c r="BJC96" s="104"/>
      <c r="BJD96" s="104"/>
      <c r="BJE96" s="104"/>
      <c r="BJF96" s="104"/>
      <c r="BJG96" s="104"/>
      <c r="BJH96" s="104"/>
      <c r="BJI96" s="104"/>
      <c r="BJJ96" s="104"/>
      <c r="BJK96" s="104"/>
      <c r="BJL96" s="104"/>
      <c r="BJM96" s="104"/>
      <c r="BJN96" s="104"/>
      <c r="BJO96" s="104"/>
      <c r="BJP96" s="104"/>
      <c r="BJQ96" s="104"/>
      <c r="BJR96" s="104"/>
      <c r="BJS96" s="104"/>
      <c r="BJT96" s="104"/>
      <c r="BJU96" s="104"/>
      <c r="BJV96" s="104"/>
      <c r="BJW96" s="104"/>
      <c r="BJX96" s="104"/>
      <c r="BJY96" s="104"/>
      <c r="BJZ96" s="104"/>
      <c r="BKA96" s="104"/>
      <c r="BKB96" s="104"/>
      <c r="BKC96" s="104"/>
      <c r="BKD96" s="104"/>
      <c r="BKE96" s="104"/>
      <c r="BKF96" s="104"/>
      <c r="BKG96" s="104"/>
      <c r="BKH96" s="104"/>
      <c r="BKI96" s="104"/>
      <c r="BKJ96" s="104"/>
      <c r="BKK96" s="104"/>
      <c r="BKL96" s="104"/>
      <c r="BKM96" s="104"/>
      <c r="BKN96" s="104"/>
      <c r="BKO96" s="104"/>
      <c r="BKP96" s="104"/>
      <c r="BKQ96" s="104"/>
      <c r="BKR96" s="104"/>
      <c r="BKS96" s="104"/>
      <c r="BKT96" s="104"/>
      <c r="BKU96" s="104"/>
      <c r="BKV96" s="104"/>
      <c r="BKW96" s="104"/>
      <c r="BKX96" s="104"/>
      <c r="BKY96" s="104"/>
      <c r="BKZ96" s="104"/>
      <c r="BLA96" s="104"/>
      <c r="BLB96" s="104"/>
      <c r="BLC96" s="104"/>
      <c r="BLD96" s="104"/>
      <c r="BLE96" s="104"/>
      <c r="BLF96" s="104"/>
      <c r="BLG96" s="104"/>
      <c r="BLH96" s="104"/>
      <c r="BLI96" s="104"/>
      <c r="BLJ96" s="104"/>
      <c r="BLK96" s="104"/>
      <c r="BLL96" s="104"/>
      <c r="BLM96" s="104"/>
      <c r="BLN96" s="104"/>
      <c r="BLO96" s="104"/>
      <c r="BLP96" s="104"/>
      <c r="BLQ96" s="104"/>
      <c r="BLR96" s="104"/>
      <c r="BLS96" s="104"/>
      <c r="BLT96" s="104"/>
      <c r="BLU96" s="104"/>
      <c r="BLV96" s="104"/>
      <c r="BLW96" s="104"/>
      <c r="BLX96" s="104"/>
      <c r="BLY96" s="104"/>
      <c r="BLZ96" s="104"/>
      <c r="BMA96" s="104"/>
      <c r="BMB96" s="104"/>
      <c r="BMC96" s="104"/>
      <c r="BMD96" s="104"/>
      <c r="BME96" s="104"/>
      <c r="BMF96" s="104"/>
      <c r="BMG96" s="104"/>
      <c r="BMH96" s="104"/>
      <c r="BMI96" s="104"/>
      <c r="BMJ96" s="104"/>
      <c r="BMK96" s="104"/>
      <c r="BML96" s="104"/>
      <c r="BMM96" s="104"/>
      <c r="BMN96" s="104"/>
      <c r="BMO96" s="104"/>
      <c r="BMP96" s="104"/>
      <c r="BMQ96" s="104"/>
      <c r="BMR96" s="104"/>
      <c r="BMS96" s="104"/>
      <c r="BMT96" s="104"/>
      <c r="BMU96" s="104"/>
      <c r="BMV96" s="104"/>
      <c r="BMW96" s="104"/>
      <c r="BMX96" s="104"/>
      <c r="BMY96" s="104"/>
      <c r="BMZ96" s="104"/>
      <c r="BNA96" s="104"/>
      <c r="BNB96" s="104"/>
      <c r="BNC96" s="104"/>
      <c r="BND96" s="104"/>
      <c r="BNE96" s="104"/>
      <c r="BNF96" s="104"/>
      <c r="BNG96" s="104"/>
      <c r="BNH96" s="104"/>
      <c r="BNI96" s="104"/>
      <c r="BNJ96" s="104"/>
      <c r="BNK96" s="104"/>
      <c r="BNL96" s="104"/>
      <c r="BNM96" s="104"/>
      <c r="BNN96" s="104"/>
      <c r="BNO96" s="104"/>
      <c r="BNP96" s="104"/>
      <c r="BNQ96" s="104"/>
      <c r="BNR96" s="104"/>
      <c r="BNS96" s="104"/>
      <c r="BNT96" s="104"/>
      <c r="BNU96" s="104"/>
      <c r="BNV96" s="104"/>
      <c r="BNW96" s="104"/>
      <c r="BNX96" s="104"/>
      <c r="BNY96" s="104"/>
      <c r="BNZ96" s="104"/>
      <c r="BOA96" s="104"/>
      <c r="BOB96" s="104"/>
      <c r="BOC96" s="104"/>
      <c r="BOD96" s="104"/>
      <c r="BOE96" s="104"/>
      <c r="BOF96" s="104"/>
      <c r="BOG96" s="104"/>
      <c r="BOH96" s="104"/>
      <c r="BOI96" s="104"/>
      <c r="BOJ96" s="104"/>
      <c r="BOK96" s="104"/>
      <c r="BOL96" s="104"/>
      <c r="BOM96" s="104"/>
      <c r="BON96" s="104"/>
      <c r="BOO96" s="104"/>
      <c r="BOP96" s="104"/>
      <c r="BOQ96" s="104"/>
      <c r="BOR96" s="104"/>
      <c r="BOS96" s="104"/>
      <c r="BOT96" s="104"/>
      <c r="BOU96" s="104"/>
      <c r="BOV96" s="104"/>
      <c r="BOW96" s="104"/>
      <c r="BOX96" s="104"/>
      <c r="BOY96" s="104"/>
      <c r="BOZ96" s="104"/>
      <c r="BPA96" s="104"/>
      <c r="BPB96" s="104"/>
      <c r="BPC96" s="104"/>
      <c r="BPD96" s="104"/>
      <c r="BPE96" s="104"/>
      <c r="BPF96" s="104"/>
      <c r="BPG96" s="104"/>
      <c r="BPH96" s="104"/>
      <c r="BPI96" s="104"/>
      <c r="BPJ96" s="104"/>
      <c r="BPK96" s="104"/>
      <c r="BPL96" s="104"/>
      <c r="BPM96" s="104"/>
      <c r="BPN96" s="104"/>
      <c r="BPO96" s="104"/>
      <c r="BPP96" s="104"/>
      <c r="BPQ96" s="104"/>
      <c r="BPR96" s="104"/>
      <c r="BPS96" s="104"/>
      <c r="BPT96" s="104"/>
      <c r="BPU96" s="104"/>
      <c r="BPV96" s="104"/>
      <c r="BPW96" s="104"/>
      <c r="BPX96" s="104"/>
      <c r="BPY96" s="104"/>
      <c r="BPZ96" s="104"/>
      <c r="BQA96" s="104"/>
      <c r="BQB96" s="104"/>
      <c r="BQC96" s="104"/>
      <c r="BQD96" s="104"/>
      <c r="BQE96" s="104"/>
      <c r="BQF96" s="104"/>
      <c r="BQG96" s="104"/>
      <c r="BQH96" s="104"/>
      <c r="BQI96" s="104"/>
      <c r="BQJ96" s="104"/>
      <c r="BQK96" s="104"/>
      <c r="BQL96" s="104"/>
      <c r="BQM96" s="104"/>
      <c r="BQN96" s="104"/>
      <c r="BQO96" s="104"/>
      <c r="BQP96" s="104"/>
      <c r="BQQ96" s="104"/>
      <c r="BQR96" s="104"/>
      <c r="BQS96" s="104"/>
      <c r="BQT96" s="104"/>
      <c r="BQU96" s="104"/>
      <c r="BQV96" s="104"/>
      <c r="BQW96" s="104"/>
      <c r="BQX96" s="104"/>
      <c r="BQY96" s="104"/>
      <c r="BQZ96" s="104"/>
      <c r="BRA96" s="104"/>
      <c r="BRB96" s="104"/>
      <c r="BRC96" s="104"/>
      <c r="BRD96" s="104"/>
      <c r="BRE96" s="104"/>
      <c r="BRF96" s="104"/>
      <c r="BRG96" s="104"/>
      <c r="BRH96" s="104"/>
      <c r="BRI96" s="104"/>
      <c r="BRJ96" s="104"/>
      <c r="BRK96" s="104"/>
      <c r="BRL96" s="104"/>
      <c r="BRM96" s="104"/>
      <c r="BRN96" s="104"/>
      <c r="BRO96" s="104"/>
      <c r="BRP96" s="104"/>
      <c r="BRQ96" s="104"/>
      <c r="BRR96" s="104"/>
      <c r="BRS96" s="104"/>
      <c r="BRT96" s="104"/>
      <c r="BRU96" s="104"/>
      <c r="BRV96" s="104"/>
      <c r="BRW96" s="104"/>
      <c r="BRX96" s="104"/>
      <c r="BRY96" s="104"/>
      <c r="BRZ96" s="104"/>
      <c r="BSA96" s="104"/>
      <c r="BSB96" s="104"/>
      <c r="BSC96" s="104"/>
      <c r="BSD96" s="104"/>
      <c r="BSE96" s="104"/>
      <c r="BSF96" s="104"/>
      <c r="BSG96" s="104"/>
      <c r="BSH96" s="104"/>
      <c r="BSI96" s="104"/>
      <c r="BSJ96" s="104"/>
      <c r="BSK96" s="104"/>
      <c r="BSL96" s="104"/>
      <c r="BSM96" s="104"/>
      <c r="BSN96" s="104"/>
      <c r="BSO96" s="104"/>
      <c r="BSP96" s="104"/>
      <c r="BSQ96" s="104"/>
      <c r="BSR96" s="104"/>
      <c r="BSS96" s="104"/>
      <c r="BST96" s="104"/>
      <c r="BSU96" s="104"/>
      <c r="BSV96" s="104"/>
      <c r="BSW96" s="104"/>
      <c r="BSX96" s="104"/>
      <c r="BSY96" s="104"/>
      <c r="BSZ96" s="104"/>
      <c r="BTA96" s="104"/>
      <c r="BTB96" s="104"/>
      <c r="BTC96" s="104"/>
      <c r="BTD96" s="104"/>
      <c r="BTE96" s="104"/>
      <c r="BTF96" s="104"/>
      <c r="BTG96" s="104"/>
      <c r="BTH96" s="104"/>
      <c r="BTI96" s="104"/>
      <c r="BTJ96" s="104"/>
      <c r="BTK96" s="104"/>
      <c r="BTL96" s="104"/>
      <c r="BTM96" s="104"/>
      <c r="BTN96" s="104"/>
      <c r="BTO96" s="104"/>
      <c r="BTP96" s="104"/>
      <c r="BTQ96" s="104"/>
      <c r="BTR96" s="104"/>
      <c r="BTS96" s="104"/>
      <c r="BTT96" s="104"/>
      <c r="BTU96" s="104"/>
      <c r="BTV96" s="104"/>
      <c r="BTW96" s="104"/>
    </row>
    <row r="97" spans="1:1895" s="3" customFormat="1" ht="12.75" x14ac:dyDescent="0.2">
      <c r="A97" s="113"/>
      <c r="B97" s="74" t="s">
        <v>430</v>
      </c>
      <c r="C97" s="74" t="s">
        <v>152</v>
      </c>
      <c r="D97" s="74" t="s">
        <v>423</v>
      </c>
      <c r="E97" s="74" t="s">
        <v>21</v>
      </c>
      <c r="F97" s="74" t="s">
        <v>34</v>
      </c>
      <c r="G97" s="73">
        <v>17000</v>
      </c>
      <c r="H97" s="73">
        <v>0</v>
      </c>
      <c r="I97" s="73">
        <v>25</v>
      </c>
      <c r="J97" s="73">
        <f t="shared" si="32"/>
        <v>487.9</v>
      </c>
      <c r="K97" s="72">
        <f t="shared" si="33"/>
        <v>516.79999999999995</v>
      </c>
      <c r="L97" s="72">
        <f t="shared" si="34"/>
        <v>1205.3000000000002</v>
      </c>
      <c r="M97" s="73">
        <f t="shared" si="35"/>
        <v>1207</v>
      </c>
      <c r="N97" s="73">
        <f t="shared" si="36"/>
        <v>195.5</v>
      </c>
      <c r="O97" s="72">
        <v>6600</v>
      </c>
      <c r="P97" s="72">
        <f t="shared" si="37"/>
        <v>7629.7</v>
      </c>
      <c r="Q97" s="72">
        <f t="shared" si="38"/>
        <v>9370.2999999999993</v>
      </c>
      <c r="R97" s="104"/>
      <c r="S97" s="104"/>
      <c r="T97" s="104"/>
      <c r="U97" s="104"/>
      <c r="V97" s="104"/>
      <c r="W97" s="104"/>
      <c r="X97" s="104"/>
      <c r="Y97" s="104"/>
      <c r="Z97" s="104"/>
      <c r="AA97" s="104"/>
      <c r="AB97" s="104"/>
      <c r="AC97" s="104"/>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c r="BE97" s="104"/>
      <c r="BF97" s="104"/>
      <c r="BG97" s="104"/>
      <c r="BH97" s="104"/>
      <c r="BI97" s="104"/>
      <c r="BJ97" s="104"/>
      <c r="BK97" s="104"/>
      <c r="BL97" s="104"/>
      <c r="BM97" s="104"/>
      <c r="BN97" s="104"/>
      <c r="BO97" s="104"/>
      <c r="BP97" s="104"/>
      <c r="BQ97" s="104"/>
      <c r="BR97" s="104"/>
      <c r="BS97" s="104"/>
      <c r="BT97" s="104"/>
      <c r="BU97" s="104"/>
      <c r="BV97" s="104"/>
      <c r="BW97" s="104"/>
      <c r="BX97" s="104"/>
      <c r="BY97" s="104"/>
      <c r="BZ97" s="104"/>
      <c r="CA97" s="104"/>
      <c r="CB97" s="104"/>
      <c r="CC97" s="104"/>
      <c r="CD97" s="104"/>
      <c r="CE97" s="104"/>
      <c r="CF97" s="104"/>
      <c r="CG97" s="104"/>
      <c r="CH97" s="104"/>
      <c r="CI97" s="104"/>
      <c r="CJ97" s="104"/>
      <c r="CK97" s="104"/>
      <c r="CL97" s="104"/>
      <c r="CM97" s="104"/>
      <c r="CN97" s="104"/>
      <c r="CO97" s="104"/>
      <c r="CP97" s="104"/>
      <c r="CQ97" s="104"/>
      <c r="CR97" s="104"/>
      <c r="CS97" s="104"/>
      <c r="CT97" s="104"/>
      <c r="CU97" s="104"/>
      <c r="CV97" s="104"/>
      <c r="CW97" s="104"/>
      <c r="CX97" s="104"/>
      <c r="CY97" s="104"/>
      <c r="CZ97" s="104"/>
      <c r="DA97" s="104"/>
      <c r="DB97" s="104"/>
      <c r="DC97" s="104"/>
      <c r="DD97" s="104"/>
      <c r="DE97" s="104"/>
      <c r="DF97" s="104"/>
      <c r="DG97" s="104"/>
      <c r="DH97" s="104"/>
      <c r="DI97" s="104"/>
      <c r="DJ97" s="104"/>
      <c r="DK97" s="104"/>
      <c r="DL97" s="104"/>
      <c r="DM97" s="104"/>
      <c r="DN97" s="104"/>
      <c r="DO97" s="104"/>
      <c r="DP97" s="104"/>
      <c r="DQ97" s="104"/>
      <c r="DR97" s="104"/>
      <c r="DS97" s="104"/>
      <c r="DT97" s="104"/>
      <c r="DU97" s="104"/>
      <c r="DV97" s="104"/>
      <c r="DW97" s="104"/>
      <c r="DX97" s="104"/>
      <c r="DY97" s="104"/>
      <c r="DZ97" s="104"/>
      <c r="EA97" s="104"/>
      <c r="EB97" s="104"/>
      <c r="EC97" s="104"/>
      <c r="ED97" s="104"/>
      <c r="EE97" s="104"/>
      <c r="EF97" s="104"/>
      <c r="EG97" s="104"/>
      <c r="EH97" s="104"/>
      <c r="EI97" s="104"/>
      <c r="EJ97" s="104"/>
      <c r="EK97" s="104"/>
      <c r="EL97" s="104"/>
      <c r="EM97" s="104"/>
      <c r="EN97" s="104"/>
      <c r="EO97" s="104"/>
      <c r="EP97" s="104"/>
      <c r="EQ97" s="104"/>
      <c r="ER97" s="104"/>
      <c r="ES97" s="104"/>
      <c r="ET97" s="104"/>
      <c r="EU97" s="104"/>
      <c r="EV97" s="104"/>
      <c r="EW97" s="104"/>
      <c r="EX97" s="104"/>
      <c r="EY97" s="104"/>
      <c r="EZ97" s="104"/>
      <c r="FA97" s="104"/>
      <c r="FB97" s="104"/>
      <c r="FC97" s="104"/>
      <c r="FD97" s="104"/>
      <c r="FE97" s="104"/>
      <c r="FF97" s="104"/>
      <c r="FG97" s="104"/>
      <c r="FH97" s="104"/>
      <c r="FI97" s="104"/>
      <c r="FJ97" s="104"/>
      <c r="FK97" s="104"/>
      <c r="FL97" s="104"/>
      <c r="FM97" s="104"/>
      <c r="FN97" s="104"/>
      <c r="FO97" s="104"/>
      <c r="FP97" s="104"/>
      <c r="FQ97" s="104"/>
      <c r="FR97" s="104"/>
      <c r="FS97" s="104"/>
      <c r="FT97" s="104"/>
      <c r="FU97" s="104"/>
      <c r="FV97" s="104"/>
      <c r="FW97" s="104"/>
      <c r="FX97" s="104"/>
      <c r="FY97" s="104"/>
      <c r="FZ97" s="104"/>
      <c r="GA97" s="104"/>
      <c r="GB97" s="104"/>
      <c r="GC97" s="104"/>
      <c r="GD97" s="104"/>
      <c r="GE97" s="104"/>
      <c r="GF97" s="104"/>
      <c r="GG97" s="104"/>
      <c r="GH97" s="104"/>
      <c r="GI97" s="104"/>
      <c r="GJ97" s="104"/>
      <c r="GK97" s="104"/>
      <c r="GL97" s="104"/>
      <c r="GM97" s="104"/>
      <c r="GN97" s="104"/>
      <c r="GO97" s="104"/>
      <c r="GP97" s="104"/>
      <c r="GQ97" s="104"/>
      <c r="GR97" s="104"/>
      <c r="GS97" s="104"/>
      <c r="GT97" s="104"/>
      <c r="GU97" s="104"/>
      <c r="GV97" s="104"/>
      <c r="GW97" s="104"/>
      <c r="GX97" s="104"/>
      <c r="GY97" s="104"/>
      <c r="GZ97" s="104"/>
      <c r="HA97" s="104"/>
      <c r="HB97" s="104"/>
      <c r="HC97" s="104"/>
      <c r="HD97" s="104"/>
      <c r="HE97" s="104"/>
      <c r="HF97" s="104"/>
      <c r="HG97" s="104"/>
      <c r="HH97" s="104"/>
      <c r="HI97" s="104"/>
      <c r="HJ97" s="104"/>
      <c r="HK97" s="104"/>
      <c r="HL97" s="104"/>
      <c r="HM97" s="104"/>
      <c r="HN97" s="104"/>
      <c r="HO97" s="104"/>
      <c r="HP97" s="104"/>
      <c r="HQ97" s="104"/>
      <c r="HR97" s="104"/>
      <c r="HS97" s="104"/>
      <c r="HT97" s="104"/>
      <c r="HU97" s="104"/>
      <c r="HV97" s="104"/>
      <c r="HW97" s="104"/>
      <c r="HX97" s="104"/>
      <c r="HY97" s="104"/>
      <c r="HZ97" s="104"/>
      <c r="IA97" s="104"/>
      <c r="IB97" s="104"/>
      <c r="IC97" s="104"/>
      <c r="ID97" s="104"/>
      <c r="IE97" s="104"/>
      <c r="IF97" s="104"/>
      <c r="IG97" s="104"/>
      <c r="IH97" s="104"/>
      <c r="II97" s="104"/>
      <c r="IJ97" s="104"/>
      <c r="IK97" s="104"/>
      <c r="IL97" s="104"/>
      <c r="IM97" s="104"/>
      <c r="IN97" s="104"/>
      <c r="IO97" s="104"/>
      <c r="IP97" s="104"/>
      <c r="IQ97" s="104"/>
      <c r="IR97" s="104"/>
      <c r="IS97" s="104"/>
      <c r="IT97" s="104"/>
      <c r="IU97" s="104"/>
      <c r="IV97" s="104"/>
      <c r="IW97" s="104"/>
      <c r="IX97" s="104"/>
      <c r="IY97" s="104"/>
      <c r="IZ97" s="104"/>
      <c r="JA97" s="104"/>
      <c r="JB97" s="104"/>
      <c r="JC97" s="104"/>
      <c r="JD97" s="104"/>
      <c r="JE97" s="104"/>
      <c r="JF97" s="104"/>
      <c r="JG97" s="104"/>
      <c r="JH97" s="104"/>
      <c r="JI97" s="104"/>
      <c r="JJ97" s="104"/>
      <c r="JK97" s="104"/>
      <c r="JL97" s="104"/>
      <c r="JM97" s="104"/>
      <c r="JN97" s="104"/>
      <c r="JO97" s="104"/>
      <c r="JP97" s="104"/>
      <c r="JQ97" s="104"/>
      <c r="JR97" s="104"/>
      <c r="JS97" s="104"/>
      <c r="JT97" s="104"/>
      <c r="JU97" s="104"/>
      <c r="JV97" s="104"/>
      <c r="JW97" s="104"/>
      <c r="JX97" s="104"/>
      <c r="JY97" s="104"/>
      <c r="JZ97" s="104"/>
      <c r="KA97" s="104"/>
      <c r="KB97" s="104"/>
      <c r="KC97" s="104"/>
      <c r="KD97" s="104"/>
      <c r="KE97" s="104"/>
      <c r="KF97" s="104"/>
      <c r="KG97" s="104"/>
      <c r="KH97" s="104"/>
      <c r="KI97" s="104"/>
      <c r="KJ97" s="104"/>
      <c r="KK97" s="104"/>
      <c r="KL97" s="104"/>
      <c r="KM97" s="104"/>
      <c r="KN97" s="104"/>
      <c r="KO97" s="104"/>
      <c r="KP97" s="104"/>
      <c r="KQ97" s="104"/>
      <c r="KR97" s="104"/>
      <c r="KS97" s="104"/>
      <c r="KT97" s="104"/>
      <c r="KU97" s="104"/>
      <c r="KV97" s="104"/>
      <c r="KW97" s="104"/>
      <c r="KX97" s="104"/>
      <c r="KY97" s="104"/>
      <c r="KZ97" s="104"/>
      <c r="LA97" s="104"/>
      <c r="LB97" s="104"/>
      <c r="LC97" s="104"/>
      <c r="LD97" s="104"/>
      <c r="LE97" s="104"/>
      <c r="LF97" s="104"/>
      <c r="LG97" s="104"/>
      <c r="LH97" s="104"/>
      <c r="LI97" s="104"/>
      <c r="LJ97" s="104"/>
      <c r="LK97" s="104"/>
      <c r="LL97" s="104"/>
      <c r="LM97" s="104"/>
      <c r="LN97" s="104"/>
      <c r="LO97" s="104"/>
      <c r="LP97" s="104"/>
      <c r="LQ97" s="104"/>
      <c r="LR97" s="104"/>
      <c r="LS97" s="104"/>
      <c r="LT97" s="104"/>
      <c r="LU97" s="104"/>
      <c r="LV97" s="104"/>
      <c r="LW97" s="104"/>
      <c r="LX97" s="104"/>
      <c r="LY97" s="104"/>
      <c r="LZ97" s="104"/>
      <c r="MA97" s="104"/>
      <c r="MB97" s="104"/>
      <c r="MC97" s="104"/>
      <c r="MD97" s="104"/>
      <c r="ME97" s="104"/>
      <c r="MF97" s="104"/>
      <c r="MG97" s="104"/>
      <c r="MH97" s="104"/>
      <c r="MI97" s="104"/>
      <c r="MJ97" s="104"/>
      <c r="MK97" s="104"/>
      <c r="ML97" s="104"/>
      <c r="MM97" s="104"/>
      <c r="MN97" s="104"/>
      <c r="MO97" s="104"/>
      <c r="MP97" s="104"/>
      <c r="MQ97" s="104"/>
      <c r="MR97" s="104"/>
      <c r="MS97" s="104"/>
      <c r="MT97" s="104"/>
      <c r="MU97" s="104"/>
      <c r="MV97" s="104"/>
      <c r="MW97" s="104"/>
      <c r="MX97" s="104"/>
      <c r="MY97" s="104"/>
      <c r="MZ97" s="104"/>
      <c r="NA97" s="104"/>
      <c r="NB97" s="104"/>
      <c r="NC97" s="104"/>
      <c r="ND97" s="104"/>
      <c r="NE97" s="104"/>
      <c r="NF97" s="104"/>
      <c r="NG97" s="104"/>
      <c r="NH97" s="104"/>
      <c r="NI97" s="104"/>
      <c r="NJ97" s="104"/>
      <c r="NK97" s="104"/>
      <c r="NL97" s="104"/>
      <c r="NM97" s="104"/>
      <c r="NN97" s="104"/>
      <c r="NO97" s="104"/>
      <c r="NP97" s="104"/>
      <c r="NQ97" s="104"/>
      <c r="NR97" s="104"/>
      <c r="NS97" s="104"/>
      <c r="NT97" s="104"/>
      <c r="NU97" s="104"/>
      <c r="NV97" s="104"/>
      <c r="NW97" s="104"/>
      <c r="NX97" s="104"/>
      <c r="NY97" s="104"/>
      <c r="NZ97" s="104"/>
      <c r="OA97" s="104"/>
      <c r="OB97" s="104"/>
      <c r="OC97" s="104"/>
      <c r="OD97" s="104"/>
      <c r="OE97" s="104"/>
      <c r="OF97" s="104"/>
      <c r="OG97" s="104"/>
      <c r="OH97" s="104"/>
      <c r="OI97" s="104"/>
      <c r="OJ97" s="104"/>
      <c r="OK97" s="104"/>
      <c r="OL97" s="104"/>
      <c r="OM97" s="104"/>
      <c r="ON97" s="104"/>
      <c r="OO97" s="104"/>
      <c r="OP97" s="104"/>
      <c r="OQ97" s="104"/>
      <c r="OR97" s="104"/>
      <c r="OS97" s="104"/>
      <c r="OT97" s="104"/>
      <c r="OU97" s="104"/>
      <c r="OV97" s="104"/>
      <c r="OW97" s="104"/>
      <c r="OX97" s="104"/>
      <c r="OY97" s="104"/>
      <c r="OZ97" s="104"/>
      <c r="PA97" s="104"/>
      <c r="PB97" s="104"/>
      <c r="PC97" s="104"/>
      <c r="PD97" s="104"/>
      <c r="PE97" s="104"/>
      <c r="PF97" s="104"/>
      <c r="PG97" s="104"/>
      <c r="PH97" s="104"/>
      <c r="PI97" s="104"/>
      <c r="PJ97" s="104"/>
      <c r="PK97" s="104"/>
      <c r="PL97" s="104"/>
      <c r="PM97" s="104"/>
      <c r="PN97" s="104"/>
      <c r="PO97" s="104"/>
      <c r="PP97" s="104"/>
      <c r="PQ97" s="104"/>
      <c r="PR97" s="104"/>
      <c r="PS97" s="104"/>
      <c r="PT97" s="104"/>
      <c r="PU97" s="104"/>
      <c r="PV97" s="104"/>
      <c r="PW97" s="104"/>
      <c r="PX97" s="104"/>
      <c r="PY97" s="104"/>
      <c r="PZ97" s="104"/>
      <c r="QA97" s="104"/>
      <c r="QB97" s="104"/>
      <c r="QC97" s="104"/>
      <c r="QD97" s="104"/>
      <c r="QE97" s="104"/>
      <c r="QF97" s="104"/>
      <c r="QG97" s="104"/>
      <c r="QH97" s="104"/>
      <c r="QI97" s="104"/>
      <c r="QJ97" s="104"/>
      <c r="QK97" s="104"/>
      <c r="QL97" s="104"/>
      <c r="QM97" s="104"/>
      <c r="QN97" s="104"/>
      <c r="QO97" s="104"/>
      <c r="QP97" s="104"/>
      <c r="QQ97" s="104"/>
      <c r="QR97" s="104"/>
      <c r="QS97" s="104"/>
      <c r="QT97" s="104"/>
      <c r="QU97" s="104"/>
      <c r="QV97" s="104"/>
      <c r="QW97" s="104"/>
      <c r="QX97" s="104"/>
      <c r="QY97" s="104"/>
      <c r="QZ97" s="104"/>
      <c r="RA97" s="104"/>
      <c r="RB97" s="104"/>
      <c r="RC97" s="104"/>
      <c r="RD97" s="104"/>
      <c r="RE97" s="104"/>
      <c r="RF97" s="104"/>
      <c r="RG97" s="104"/>
      <c r="RH97" s="104"/>
      <c r="RI97" s="104"/>
      <c r="RJ97" s="104"/>
      <c r="RK97" s="104"/>
      <c r="RL97" s="104"/>
      <c r="RM97" s="104"/>
      <c r="RN97" s="104"/>
      <c r="RO97" s="104"/>
      <c r="RP97" s="104"/>
      <c r="RQ97" s="104"/>
      <c r="RR97" s="104"/>
      <c r="RS97" s="104"/>
      <c r="RT97" s="104"/>
      <c r="RU97" s="104"/>
      <c r="RV97" s="104"/>
      <c r="RW97" s="104"/>
      <c r="RX97" s="104"/>
      <c r="RY97" s="104"/>
      <c r="RZ97" s="104"/>
      <c r="SA97" s="104"/>
      <c r="SB97" s="104"/>
      <c r="SC97" s="104"/>
      <c r="SD97" s="104"/>
      <c r="SE97" s="104"/>
      <c r="SF97" s="104"/>
      <c r="SG97" s="104"/>
      <c r="SH97" s="104"/>
      <c r="SI97" s="104"/>
      <c r="SJ97" s="104"/>
      <c r="SK97" s="104"/>
      <c r="SL97" s="104"/>
      <c r="SM97" s="104"/>
      <c r="SN97" s="104"/>
      <c r="SO97" s="104"/>
      <c r="SP97" s="104"/>
      <c r="SQ97" s="104"/>
      <c r="SR97" s="104"/>
      <c r="SS97" s="104"/>
      <c r="ST97" s="104"/>
      <c r="SU97" s="104"/>
      <c r="SV97" s="104"/>
      <c r="SW97" s="104"/>
      <c r="SX97" s="104"/>
      <c r="SY97" s="104"/>
      <c r="SZ97" s="104"/>
      <c r="TA97" s="104"/>
      <c r="TB97" s="104"/>
      <c r="TC97" s="104"/>
      <c r="TD97" s="104"/>
      <c r="TE97" s="104"/>
      <c r="TF97" s="104"/>
      <c r="TG97" s="104"/>
      <c r="TH97" s="104"/>
      <c r="TI97" s="104"/>
      <c r="TJ97" s="104"/>
      <c r="TK97" s="104"/>
      <c r="TL97" s="104"/>
      <c r="TM97" s="104"/>
      <c r="TN97" s="104"/>
      <c r="TO97" s="104"/>
      <c r="TP97" s="104"/>
      <c r="TQ97" s="104"/>
      <c r="TR97" s="104"/>
      <c r="TS97" s="104"/>
      <c r="TT97" s="104"/>
      <c r="TU97" s="104"/>
      <c r="TV97" s="104"/>
      <c r="TW97" s="104"/>
      <c r="TX97" s="104"/>
      <c r="TY97" s="104"/>
      <c r="TZ97" s="104"/>
      <c r="UA97" s="104"/>
      <c r="UB97" s="104"/>
      <c r="UC97" s="104"/>
      <c r="UD97" s="104"/>
      <c r="UE97" s="104"/>
      <c r="UF97" s="104"/>
      <c r="UG97" s="104"/>
      <c r="UH97" s="104"/>
      <c r="UI97" s="104"/>
      <c r="UJ97" s="104"/>
      <c r="UK97" s="104"/>
      <c r="UL97" s="104"/>
      <c r="UM97" s="104"/>
      <c r="UN97" s="104"/>
      <c r="UO97" s="104"/>
      <c r="UP97" s="104"/>
      <c r="UQ97" s="104"/>
      <c r="UR97" s="104"/>
      <c r="US97" s="104"/>
      <c r="UT97" s="104"/>
      <c r="UU97" s="104"/>
      <c r="UV97" s="104"/>
      <c r="UW97" s="104"/>
      <c r="UX97" s="104"/>
      <c r="UY97" s="104"/>
      <c r="UZ97" s="104"/>
      <c r="VA97" s="104"/>
      <c r="VB97" s="104"/>
      <c r="VC97" s="104"/>
      <c r="VD97" s="104"/>
      <c r="VE97" s="104"/>
      <c r="VF97" s="104"/>
      <c r="VG97" s="104"/>
      <c r="VH97" s="104"/>
      <c r="VI97" s="104"/>
      <c r="VJ97" s="104"/>
      <c r="VK97" s="104"/>
      <c r="VL97" s="104"/>
      <c r="VM97" s="104"/>
      <c r="VN97" s="104"/>
      <c r="VO97" s="104"/>
      <c r="VP97" s="104"/>
      <c r="VQ97" s="104"/>
      <c r="VR97" s="104"/>
      <c r="VS97" s="104"/>
      <c r="VT97" s="104"/>
      <c r="VU97" s="104"/>
      <c r="VV97" s="104"/>
      <c r="VW97" s="104"/>
      <c r="VX97" s="104"/>
      <c r="VY97" s="104"/>
      <c r="VZ97" s="104"/>
      <c r="WA97" s="104"/>
      <c r="WB97" s="104"/>
      <c r="WC97" s="104"/>
      <c r="WD97" s="104"/>
      <c r="WE97" s="104"/>
      <c r="WF97" s="104"/>
      <c r="WG97" s="104"/>
      <c r="WH97" s="104"/>
      <c r="WI97" s="104"/>
      <c r="WJ97" s="104"/>
      <c r="WK97" s="104"/>
      <c r="WL97" s="104"/>
      <c r="WM97" s="104"/>
      <c r="WN97" s="104"/>
      <c r="WO97" s="104"/>
      <c r="WP97" s="104"/>
      <c r="WQ97" s="104"/>
      <c r="WR97" s="104"/>
      <c r="WS97" s="104"/>
      <c r="WT97" s="104"/>
      <c r="WU97" s="104"/>
      <c r="WV97" s="104"/>
      <c r="WW97" s="104"/>
      <c r="WX97" s="104"/>
      <c r="WY97" s="104"/>
      <c r="WZ97" s="104"/>
      <c r="XA97" s="104"/>
      <c r="XB97" s="104"/>
      <c r="XC97" s="104"/>
      <c r="XD97" s="104"/>
      <c r="XE97" s="104"/>
      <c r="XF97" s="104"/>
      <c r="XG97" s="104"/>
      <c r="XH97" s="104"/>
      <c r="XI97" s="104"/>
      <c r="XJ97" s="104"/>
      <c r="XK97" s="104"/>
      <c r="XL97" s="104"/>
      <c r="XM97" s="104"/>
      <c r="XN97" s="104"/>
      <c r="XO97" s="104"/>
      <c r="XP97" s="104"/>
      <c r="XQ97" s="104"/>
      <c r="XR97" s="104"/>
      <c r="XS97" s="104"/>
      <c r="XT97" s="104"/>
      <c r="XU97" s="104"/>
      <c r="XV97" s="104"/>
      <c r="XW97" s="104"/>
      <c r="XX97" s="104"/>
      <c r="XY97" s="104"/>
      <c r="XZ97" s="104"/>
      <c r="YA97" s="104"/>
      <c r="YB97" s="104"/>
      <c r="YC97" s="104"/>
      <c r="YD97" s="104"/>
      <c r="YE97" s="104"/>
      <c r="YF97" s="104"/>
      <c r="YG97" s="104"/>
      <c r="YH97" s="104"/>
      <c r="YI97" s="104"/>
      <c r="YJ97" s="104"/>
      <c r="YK97" s="104"/>
      <c r="YL97" s="104"/>
      <c r="YM97" s="104"/>
      <c r="YN97" s="104"/>
      <c r="YO97" s="104"/>
      <c r="YP97" s="104"/>
      <c r="YQ97" s="104"/>
      <c r="YR97" s="104"/>
      <c r="YS97" s="104"/>
      <c r="YT97" s="104"/>
      <c r="YU97" s="104"/>
      <c r="YV97" s="104"/>
      <c r="YW97" s="104"/>
      <c r="YX97" s="104"/>
      <c r="YY97" s="104"/>
      <c r="YZ97" s="104"/>
      <c r="ZA97" s="104"/>
      <c r="ZB97" s="104"/>
      <c r="ZC97" s="104"/>
      <c r="ZD97" s="104"/>
      <c r="ZE97" s="104"/>
      <c r="ZF97" s="104"/>
      <c r="ZG97" s="104"/>
      <c r="ZH97" s="104"/>
      <c r="ZI97" s="104"/>
      <c r="ZJ97" s="104"/>
      <c r="ZK97" s="104"/>
      <c r="ZL97" s="104"/>
      <c r="ZM97" s="104"/>
      <c r="ZN97" s="104"/>
      <c r="ZO97" s="104"/>
      <c r="ZP97" s="104"/>
      <c r="ZQ97" s="104"/>
      <c r="ZR97" s="104"/>
      <c r="ZS97" s="104"/>
      <c r="ZT97" s="104"/>
      <c r="ZU97" s="104"/>
      <c r="ZV97" s="104"/>
      <c r="ZW97" s="104"/>
      <c r="ZX97" s="104"/>
      <c r="ZY97" s="104"/>
      <c r="ZZ97" s="104"/>
      <c r="AAA97" s="104"/>
      <c r="AAB97" s="104"/>
      <c r="AAC97" s="104"/>
      <c r="AAD97" s="104"/>
      <c r="AAE97" s="104"/>
      <c r="AAF97" s="104"/>
      <c r="AAG97" s="104"/>
      <c r="AAH97" s="104"/>
      <c r="AAI97" s="104"/>
      <c r="AAJ97" s="104"/>
      <c r="AAK97" s="104"/>
      <c r="AAL97" s="104"/>
      <c r="AAM97" s="104"/>
      <c r="AAN97" s="104"/>
      <c r="AAO97" s="104"/>
      <c r="AAP97" s="104"/>
      <c r="AAQ97" s="104"/>
      <c r="AAR97" s="104"/>
      <c r="AAS97" s="104"/>
      <c r="AAT97" s="104"/>
      <c r="AAU97" s="104"/>
      <c r="AAV97" s="104"/>
      <c r="AAW97" s="104"/>
      <c r="AAX97" s="104"/>
      <c r="AAY97" s="104"/>
      <c r="AAZ97" s="104"/>
      <c r="ABA97" s="104"/>
      <c r="ABB97" s="104"/>
      <c r="ABC97" s="104"/>
      <c r="ABD97" s="104"/>
      <c r="ABE97" s="104"/>
      <c r="ABF97" s="104"/>
      <c r="ABG97" s="104"/>
      <c r="ABH97" s="104"/>
      <c r="ABI97" s="104"/>
      <c r="ABJ97" s="104"/>
      <c r="ABK97" s="104"/>
      <c r="ABL97" s="104"/>
      <c r="ABM97" s="104"/>
      <c r="ABN97" s="104"/>
      <c r="ABO97" s="104"/>
      <c r="ABP97" s="104"/>
      <c r="ABQ97" s="104"/>
      <c r="ABR97" s="104"/>
      <c r="ABS97" s="104"/>
      <c r="ABT97" s="104"/>
      <c r="ABU97" s="104"/>
      <c r="ABV97" s="104"/>
      <c r="ABW97" s="104"/>
      <c r="ABX97" s="104"/>
      <c r="ABY97" s="104"/>
      <c r="ABZ97" s="104"/>
      <c r="ACA97" s="104"/>
      <c r="ACB97" s="104"/>
      <c r="ACC97" s="104"/>
      <c r="ACD97" s="104"/>
      <c r="ACE97" s="104"/>
      <c r="ACF97" s="104"/>
      <c r="ACG97" s="104"/>
      <c r="ACH97" s="104"/>
      <c r="ACI97" s="104"/>
      <c r="ACJ97" s="104"/>
      <c r="ACK97" s="104"/>
      <c r="ACL97" s="104"/>
      <c r="ACM97" s="104"/>
      <c r="ACN97" s="104"/>
      <c r="ACO97" s="104"/>
      <c r="ACP97" s="104"/>
      <c r="ACQ97" s="104"/>
      <c r="ACR97" s="104"/>
      <c r="ACS97" s="104"/>
      <c r="ACT97" s="104"/>
      <c r="ACU97" s="104"/>
      <c r="ACV97" s="104"/>
      <c r="ACW97" s="104"/>
      <c r="ACX97" s="104"/>
      <c r="ACY97" s="104"/>
      <c r="ACZ97" s="104"/>
      <c r="ADA97" s="104"/>
      <c r="ADB97" s="104"/>
      <c r="ADC97" s="104"/>
      <c r="ADD97" s="104"/>
      <c r="ADE97" s="104"/>
      <c r="ADF97" s="104"/>
      <c r="ADG97" s="104"/>
      <c r="ADH97" s="104"/>
      <c r="ADI97" s="104"/>
      <c r="ADJ97" s="104"/>
      <c r="ADK97" s="104"/>
      <c r="ADL97" s="104"/>
      <c r="ADM97" s="104"/>
      <c r="ADN97" s="104"/>
      <c r="ADO97" s="104"/>
      <c r="ADP97" s="104"/>
      <c r="ADQ97" s="104"/>
      <c r="ADR97" s="104"/>
      <c r="ADS97" s="104"/>
      <c r="ADT97" s="104"/>
      <c r="ADU97" s="104"/>
      <c r="ADV97" s="104"/>
      <c r="ADW97" s="104"/>
      <c r="ADX97" s="104"/>
      <c r="ADY97" s="104"/>
      <c r="ADZ97" s="104"/>
      <c r="AEA97" s="104"/>
      <c r="AEB97" s="104"/>
      <c r="AEC97" s="104"/>
      <c r="AED97" s="104"/>
      <c r="AEE97" s="104"/>
      <c r="AEF97" s="104"/>
      <c r="AEG97" s="104"/>
      <c r="AEH97" s="104"/>
      <c r="AEI97" s="104"/>
      <c r="AEJ97" s="104"/>
      <c r="AEK97" s="104"/>
      <c r="AEL97" s="104"/>
      <c r="AEM97" s="104"/>
      <c r="AEN97" s="104"/>
      <c r="AEO97" s="104"/>
      <c r="AEP97" s="104"/>
      <c r="AEQ97" s="104"/>
      <c r="AER97" s="104"/>
      <c r="AES97" s="104"/>
      <c r="AET97" s="104"/>
      <c r="AEU97" s="104"/>
      <c r="AEV97" s="104"/>
      <c r="AEW97" s="104"/>
      <c r="AEX97" s="104"/>
      <c r="AEY97" s="104"/>
      <c r="AEZ97" s="104"/>
      <c r="AFA97" s="104"/>
      <c r="AFB97" s="104"/>
      <c r="AFC97" s="104"/>
      <c r="AFD97" s="104"/>
      <c r="AFE97" s="104"/>
      <c r="AFF97" s="104"/>
      <c r="AFG97" s="104"/>
      <c r="AFH97" s="104"/>
      <c r="AFI97" s="104"/>
      <c r="AFJ97" s="104"/>
      <c r="AFK97" s="104"/>
      <c r="AFL97" s="104"/>
      <c r="AFM97" s="104"/>
      <c r="AFN97" s="104"/>
      <c r="AFO97" s="104"/>
      <c r="AFP97" s="104"/>
      <c r="AFQ97" s="104"/>
      <c r="AFR97" s="104"/>
      <c r="AFS97" s="104"/>
      <c r="AFT97" s="104"/>
      <c r="AFU97" s="104"/>
      <c r="AFV97" s="104"/>
      <c r="AFW97" s="104"/>
      <c r="AFX97" s="104"/>
      <c r="AFY97" s="104"/>
      <c r="AFZ97" s="104"/>
      <c r="AGA97" s="104"/>
      <c r="AGB97" s="104"/>
      <c r="AGC97" s="104"/>
      <c r="AGD97" s="104"/>
      <c r="AGE97" s="104"/>
      <c r="AGF97" s="104"/>
      <c r="AGG97" s="104"/>
      <c r="AGH97" s="104"/>
      <c r="AGI97" s="104"/>
      <c r="AGJ97" s="104"/>
      <c r="AGK97" s="104"/>
      <c r="AGL97" s="104"/>
      <c r="AGM97" s="104"/>
      <c r="AGN97" s="104"/>
      <c r="AGO97" s="104"/>
      <c r="AGP97" s="104"/>
      <c r="AGQ97" s="104"/>
      <c r="AGR97" s="104"/>
      <c r="AGS97" s="104"/>
      <c r="AGT97" s="104"/>
      <c r="AGU97" s="104"/>
      <c r="AGV97" s="104"/>
      <c r="AGW97" s="104"/>
      <c r="AGX97" s="104"/>
      <c r="AGY97" s="104"/>
      <c r="AGZ97" s="104"/>
      <c r="AHA97" s="104"/>
      <c r="AHB97" s="104"/>
      <c r="AHC97" s="104"/>
      <c r="AHD97" s="104"/>
      <c r="AHE97" s="104"/>
      <c r="AHF97" s="104"/>
      <c r="AHG97" s="104"/>
      <c r="AHH97" s="104"/>
      <c r="AHI97" s="104"/>
      <c r="AHJ97" s="104"/>
      <c r="AHK97" s="104"/>
      <c r="AHL97" s="104"/>
      <c r="AHM97" s="104"/>
      <c r="AHN97" s="104"/>
      <c r="AHO97" s="104"/>
      <c r="AHP97" s="104"/>
      <c r="AHQ97" s="104"/>
      <c r="AHR97" s="104"/>
      <c r="AHS97" s="104"/>
      <c r="AHT97" s="104"/>
      <c r="AHU97" s="104"/>
      <c r="AHV97" s="104"/>
      <c r="AHW97" s="104"/>
      <c r="AHX97" s="104"/>
      <c r="AHY97" s="104"/>
      <c r="AHZ97" s="104"/>
      <c r="AIA97" s="104"/>
      <c r="AIB97" s="104"/>
      <c r="AIC97" s="104"/>
      <c r="AID97" s="104"/>
      <c r="AIE97" s="104"/>
      <c r="AIF97" s="104"/>
      <c r="AIG97" s="104"/>
      <c r="AIH97" s="104"/>
      <c r="AII97" s="104"/>
      <c r="AIJ97" s="104"/>
      <c r="AIK97" s="104"/>
      <c r="AIL97" s="104"/>
      <c r="AIM97" s="104"/>
      <c r="AIN97" s="104"/>
      <c r="AIO97" s="104"/>
      <c r="AIP97" s="104"/>
      <c r="AIQ97" s="104"/>
      <c r="AIR97" s="104"/>
      <c r="AIS97" s="104"/>
      <c r="AIT97" s="104"/>
      <c r="AIU97" s="104"/>
      <c r="AIV97" s="104"/>
      <c r="AIW97" s="104"/>
      <c r="AIX97" s="104"/>
      <c r="AIY97" s="104"/>
      <c r="AIZ97" s="104"/>
      <c r="AJA97" s="104"/>
      <c r="AJB97" s="104"/>
      <c r="AJC97" s="104"/>
      <c r="AJD97" s="104"/>
      <c r="AJE97" s="104"/>
      <c r="AJF97" s="104"/>
      <c r="AJG97" s="104"/>
      <c r="AJH97" s="104"/>
      <c r="AJI97" s="104"/>
      <c r="AJJ97" s="104"/>
      <c r="AJK97" s="104"/>
      <c r="AJL97" s="104"/>
      <c r="AJM97" s="104"/>
      <c r="AJN97" s="104"/>
      <c r="AJO97" s="104"/>
      <c r="AJP97" s="104"/>
      <c r="AJQ97" s="104"/>
      <c r="AJR97" s="104"/>
      <c r="AJS97" s="104"/>
      <c r="AJT97" s="104"/>
      <c r="AJU97" s="104"/>
      <c r="AJV97" s="104"/>
      <c r="AJW97" s="104"/>
      <c r="AJX97" s="104"/>
      <c r="AJY97" s="104"/>
      <c r="AJZ97" s="104"/>
      <c r="AKA97" s="104"/>
      <c r="AKB97" s="104"/>
      <c r="AKC97" s="104"/>
      <c r="AKD97" s="104"/>
      <c r="AKE97" s="104"/>
      <c r="AKF97" s="104"/>
      <c r="AKG97" s="104"/>
      <c r="AKH97" s="104"/>
      <c r="AKI97" s="104"/>
      <c r="AKJ97" s="104"/>
      <c r="AKK97" s="104"/>
      <c r="AKL97" s="104"/>
      <c r="AKM97" s="104"/>
      <c r="AKN97" s="104"/>
      <c r="AKO97" s="104"/>
      <c r="AKP97" s="104"/>
      <c r="AKQ97" s="104"/>
      <c r="AKR97" s="104"/>
      <c r="AKS97" s="104"/>
      <c r="AKT97" s="104"/>
      <c r="AKU97" s="104"/>
      <c r="AKV97" s="104"/>
      <c r="AKW97" s="104"/>
      <c r="AKX97" s="104"/>
      <c r="AKY97" s="104"/>
      <c r="AKZ97" s="104"/>
      <c r="ALA97" s="104"/>
      <c r="ALB97" s="104"/>
      <c r="ALC97" s="104"/>
      <c r="ALD97" s="104"/>
      <c r="ALE97" s="104"/>
      <c r="ALF97" s="104"/>
      <c r="ALG97" s="104"/>
      <c r="ALH97" s="104"/>
      <c r="ALI97" s="104"/>
      <c r="ALJ97" s="104"/>
      <c r="ALK97" s="104"/>
      <c r="ALL97" s="104"/>
      <c r="ALM97" s="104"/>
      <c r="ALN97" s="104"/>
      <c r="ALO97" s="104"/>
      <c r="ALP97" s="104"/>
      <c r="ALQ97" s="104"/>
      <c r="ALR97" s="104"/>
      <c r="ALS97" s="104"/>
      <c r="ALT97" s="104"/>
      <c r="ALU97" s="104"/>
      <c r="ALV97" s="104"/>
      <c r="ALW97" s="104"/>
      <c r="ALX97" s="104"/>
      <c r="ALY97" s="104"/>
      <c r="ALZ97" s="104"/>
      <c r="AMA97" s="104"/>
      <c r="AMB97" s="104"/>
      <c r="AMC97" s="104"/>
      <c r="AMD97" s="104"/>
      <c r="AME97" s="104"/>
      <c r="AMF97" s="104"/>
      <c r="AMG97" s="104"/>
      <c r="AMH97" s="104"/>
      <c r="AMI97" s="104"/>
      <c r="AMJ97" s="104"/>
      <c r="AMK97" s="104"/>
      <c r="AML97" s="104"/>
      <c r="AMM97" s="104"/>
      <c r="AMN97" s="104"/>
      <c r="AMO97" s="104"/>
      <c r="AMP97" s="104"/>
      <c r="AMQ97" s="104"/>
      <c r="AMR97" s="104"/>
      <c r="AMS97" s="104"/>
      <c r="AMT97" s="104"/>
      <c r="AMU97" s="104"/>
      <c r="AMV97" s="104"/>
      <c r="AMW97" s="104"/>
      <c r="AMX97" s="104"/>
      <c r="AMY97" s="104"/>
      <c r="AMZ97" s="104"/>
      <c r="ANA97" s="104"/>
      <c r="ANB97" s="104"/>
      <c r="ANC97" s="104"/>
      <c r="AND97" s="104"/>
      <c r="ANE97" s="104"/>
      <c r="ANF97" s="104"/>
      <c r="ANG97" s="104"/>
      <c r="ANH97" s="104"/>
      <c r="ANI97" s="104"/>
      <c r="ANJ97" s="104"/>
      <c r="ANK97" s="104"/>
      <c r="ANL97" s="104"/>
      <c r="ANM97" s="104"/>
      <c r="ANN97" s="104"/>
      <c r="ANO97" s="104"/>
      <c r="ANP97" s="104"/>
      <c r="ANQ97" s="104"/>
      <c r="ANR97" s="104"/>
      <c r="ANS97" s="104"/>
      <c r="ANT97" s="104"/>
      <c r="ANU97" s="104"/>
      <c r="ANV97" s="104"/>
      <c r="ANW97" s="104"/>
      <c r="ANX97" s="104"/>
      <c r="ANY97" s="104"/>
      <c r="ANZ97" s="104"/>
      <c r="AOA97" s="104"/>
      <c r="AOB97" s="104"/>
      <c r="AOC97" s="104"/>
      <c r="AOD97" s="104"/>
      <c r="AOE97" s="104"/>
      <c r="AOF97" s="104"/>
      <c r="AOG97" s="104"/>
      <c r="AOH97" s="104"/>
      <c r="AOI97" s="104"/>
      <c r="AOJ97" s="104"/>
      <c r="AOK97" s="104"/>
      <c r="AOL97" s="104"/>
      <c r="AOM97" s="104"/>
      <c r="AON97" s="104"/>
      <c r="AOO97" s="104"/>
      <c r="AOP97" s="104"/>
      <c r="AOQ97" s="104"/>
      <c r="AOR97" s="104"/>
      <c r="AOS97" s="104"/>
      <c r="AOT97" s="104"/>
      <c r="AOU97" s="104"/>
      <c r="AOV97" s="104"/>
      <c r="AOW97" s="104"/>
      <c r="AOX97" s="104"/>
      <c r="AOY97" s="104"/>
      <c r="AOZ97" s="104"/>
      <c r="APA97" s="104"/>
      <c r="APB97" s="104"/>
      <c r="APC97" s="104"/>
      <c r="APD97" s="104"/>
      <c r="APE97" s="104"/>
      <c r="APF97" s="104"/>
      <c r="APG97" s="104"/>
      <c r="APH97" s="104"/>
      <c r="API97" s="104"/>
      <c r="APJ97" s="104"/>
      <c r="APK97" s="104"/>
      <c r="APL97" s="104"/>
      <c r="APM97" s="104"/>
      <c r="APN97" s="104"/>
      <c r="APO97" s="104"/>
      <c r="APP97" s="104"/>
      <c r="APQ97" s="104"/>
      <c r="APR97" s="104"/>
      <c r="APS97" s="104"/>
      <c r="APT97" s="104"/>
      <c r="APU97" s="104"/>
      <c r="APV97" s="104"/>
      <c r="APW97" s="104"/>
      <c r="APX97" s="104"/>
      <c r="APY97" s="104"/>
      <c r="APZ97" s="104"/>
      <c r="AQA97" s="104"/>
      <c r="AQB97" s="104"/>
      <c r="AQC97" s="104"/>
      <c r="AQD97" s="104"/>
      <c r="AQE97" s="104"/>
      <c r="AQF97" s="104"/>
      <c r="AQG97" s="104"/>
      <c r="AQH97" s="104"/>
      <c r="AQI97" s="104"/>
      <c r="AQJ97" s="104"/>
      <c r="AQK97" s="104"/>
      <c r="AQL97" s="104"/>
      <c r="AQM97" s="104"/>
      <c r="AQN97" s="104"/>
      <c r="AQO97" s="104"/>
      <c r="AQP97" s="104"/>
      <c r="AQQ97" s="104"/>
      <c r="AQR97" s="104"/>
      <c r="AQS97" s="104"/>
      <c r="AQT97" s="104"/>
      <c r="AQU97" s="104"/>
      <c r="AQV97" s="104"/>
      <c r="AQW97" s="104"/>
      <c r="AQX97" s="104"/>
      <c r="AQY97" s="104"/>
      <c r="AQZ97" s="104"/>
      <c r="ARA97" s="104"/>
      <c r="ARB97" s="104"/>
      <c r="ARC97" s="104"/>
      <c r="ARD97" s="104"/>
      <c r="ARE97" s="104"/>
      <c r="ARF97" s="104"/>
      <c r="ARG97" s="104"/>
      <c r="ARH97" s="104"/>
      <c r="ARI97" s="104"/>
      <c r="ARJ97" s="104"/>
      <c r="ARK97" s="104"/>
      <c r="ARL97" s="104"/>
      <c r="ARM97" s="104"/>
      <c r="ARN97" s="104"/>
      <c r="ARO97" s="104"/>
      <c r="ARP97" s="104"/>
      <c r="ARQ97" s="104"/>
      <c r="ARR97" s="104"/>
      <c r="ARS97" s="104"/>
      <c r="ART97" s="104"/>
      <c r="ARU97" s="104"/>
      <c r="ARV97" s="104"/>
      <c r="ARW97" s="104"/>
      <c r="ARX97" s="104"/>
      <c r="ARY97" s="104"/>
      <c r="ARZ97" s="104"/>
      <c r="ASA97" s="104"/>
      <c r="ASB97" s="104"/>
      <c r="ASC97" s="104"/>
      <c r="ASD97" s="104"/>
      <c r="ASE97" s="104"/>
      <c r="ASF97" s="104"/>
      <c r="ASG97" s="104"/>
      <c r="ASH97" s="104"/>
      <c r="ASI97" s="104"/>
      <c r="ASJ97" s="104"/>
      <c r="ASK97" s="104"/>
      <c r="ASL97" s="104"/>
      <c r="ASM97" s="104"/>
      <c r="ASN97" s="104"/>
      <c r="ASO97" s="104"/>
      <c r="ASP97" s="104"/>
      <c r="ASQ97" s="104"/>
      <c r="ASR97" s="104"/>
      <c r="ASS97" s="104"/>
      <c r="AST97" s="104"/>
      <c r="ASU97" s="104"/>
      <c r="ASV97" s="104"/>
      <c r="ASW97" s="104"/>
      <c r="ASX97" s="104"/>
      <c r="ASY97" s="104"/>
      <c r="ASZ97" s="104"/>
      <c r="ATA97" s="104"/>
      <c r="ATB97" s="104"/>
      <c r="ATC97" s="104"/>
      <c r="ATD97" s="104"/>
      <c r="ATE97" s="104"/>
      <c r="ATF97" s="104"/>
      <c r="ATG97" s="104"/>
      <c r="ATH97" s="104"/>
      <c r="ATI97" s="104"/>
      <c r="ATJ97" s="104"/>
      <c r="ATK97" s="104"/>
      <c r="ATL97" s="104"/>
      <c r="ATM97" s="104"/>
      <c r="ATN97" s="104"/>
      <c r="ATO97" s="104"/>
      <c r="ATP97" s="104"/>
      <c r="ATQ97" s="104"/>
      <c r="ATR97" s="104"/>
      <c r="ATS97" s="104"/>
      <c r="ATT97" s="104"/>
      <c r="ATU97" s="104"/>
      <c r="ATV97" s="104"/>
      <c r="ATW97" s="104"/>
      <c r="ATX97" s="104"/>
      <c r="ATY97" s="104"/>
      <c r="ATZ97" s="104"/>
      <c r="AUA97" s="104"/>
      <c r="AUB97" s="104"/>
      <c r="AUC97" s="104"/>
      <c r="AUD97" s="104"/>
      <c r="AUE97" s="104"/>
      <c r="AUF97" s="104"/>
      <c r="AUG97" s="104"/>
      <c r="AUH97" s="104"/>
      <c r="AUI97" s="104"/>
      <c r="AUJ97" s="104"/>
      <c r="AUK97" s="104"/>
      <c r="AUL97" s="104"/>
      <c r="AUM97" s="104"/>
      <c r="AUN97" s="104"/>
      <c r="AUO97" s="104"/>
      <c r="AUP97" s="104"/>
      <c r="AUQ97" s="104"/>
      <c r="AUR97" s="104"/>
      <c r="AUS97" s="104"/>
      <c r="AUT97" s="104"/>
      <c r="AUU97" s="104"/>
      <c r="AUV97" s="104"/>
      <c r="AUW97" s="104"/>
      <c r="AUX97" s="104"/>
      <c r="AUY97" s="104"/>
      <c r="AUZ97" s="104"/>
      <c r="AVA97" s="104"/>
      <c r="AVB97" s="104"/>
      <c r="AVC97" s="104"/>
      <c r="AVD97" s="104"/>
      <c r="AVE97" s="104"/>
      <c r="AVF97" s="104"/>
      <c r="AVG97" s="104"/>
      <c r="AVH97" s="104"/>
      <c r="AVI97" s="104"/>
      <c r="AVJ97" s="104"/>
      <c r="AVK97" s="104"/>
      <c r="AVL97" s="104"/>
      <c r="AVM97" s="104"/>
      <c r="AVN97" s="104"/>
      <c r="AVO97" s="104"/>
      <c r="AVP97" s="104"/>
      <c r="AVQ97" s="104"/>
      <c r="AVR97" s="104"/>
      <c r="AVS97" s="104"/>
      <c r="AVT97" s="104"/>
      <c r="AVU97" s="104"/>
      <c r="AVV97" s="104"/>
      <c r="AVW97" s="104"/>
      <c r="AVX97" s="104"/>
      <c r="AVY97" s="104"/>
      <c r="AVZ97" s="104"/>
      <c r="AWA97" s="104"/>
      <c r="AWB97" s="104"/>
      <c r="AWC97" s="104"/>
      <c r="AWD97" s="104"/>
      <c r="AWE97" s="104"/>
      <c r="AWF97" s="104"/>
      <c r="AWG97" s="104"/>
      <c r="AWH97" s="104"/>
      <c r="AWI97" s="104"/>
      <c r="AWJ97" s="104"/>
      <c r="AWK97" s="104"/>
      <c r="AWL97" s="104"/>
      <c r="AWM97" s="104"/>
      <c r="AWN97" s="104"/>
      <c r="AWO97" s="104"/>
      <c r="AWP97" s="104"/>
      <c r="AWQ97" s="104"/>
      <c r="AWR97" s="104"/>
      <c r="AWS97" s="104"/>
      <c r="AWT97" s="104"/>
      <c r="AWU97" s="104"/>
      <c r="AWV97" s="104"/>
      <c r="AWW97" s="104"/>
      <c r="AWX97" s="104"/>
      <c r="AWY97" s="104"/>
      <c r="AWZ97" s="104"/>
      <c r="AXA97" s="104"/>
      <c r="AXB97" s="104"/>
      <c r="AXC97" s="104"/>
      <c r="AXD97" s="104"/>
      <c r="AXE97" s="104"/>
      <c r="AXF97" s="104"/>
      <c r="AXG97" s="104"/>
      <c r="AXH97" s="104"/>
      <c r="AXI97" s="104"/>
      <c r="AXJ97" s="104"/>
      <c r="AXK97" s="104"/>
      <c r="AXL97" s="104"/>
      <c r="AXM97" s="104"/>
      <c r="AXN97" s="104"/>
      <c r="AXO97" s="104"/>
      <c r="AXP97" s="104"/>
      <c r="AXQ97" s="104"/>
      <c r="AXR97" s="104"/>
      <c r="AXS97" s="104"/>
      <c r="AXT97" s="104"/>
      <c r="AXU97" s="104"/>
      <c r="AXV97" s="104"/>
      <c r="AXW97" s="104"/>
      <c r="AXX97" s="104"/>
      <c r="AXY97" s="104"/>
      <c r="AXZ97" s="104"/>
      <c r="AYA97" s="104"/>
      <c r="AYB97" s="104"/>
      <c r="AYC97" s="104"/>
      <c r="AYD97" s="104"/>
      <c r="AYE97" s="104"/>
      <c r="AYF97" s="104"/>
      <c r="AYG97" s="104"/>
      <c r="AYH97" s="104"/>
      <c r="AYI97" s="104"/>
      <c r="AYJ97" s="104"/>
      <c r="AYK97" s="104"/>
      <c r="AYL97" s="104"/>
      <c r="AYM97" s="104"/>
      <c r="AYN97" s="104"/>
      <c r="AYO97" s="104"/>
      <c r="AYP97" s="104"/>
      <c r="AYQ97" s="104"/>
      <c r="AYR97" s="104"/>
      <c r="AYS97" s="104"/>
      <c r="AYT97" s="104"/>
      <c r="AYU97" s="104"/>
      <c r="AYV97" s="104"/>
      <c r="AYW97" s="104"/>
      <c r="AYX97" s="104"/>
      <c r="AYY97" s="104"/>
      <c r="AYZ97" s="104"/>
      <c r="AZA97" s="104"/>
      <c r="AZB97" s="104"/>
      <c r="AZC97" s="104"/>
      <c r="AZD97" s="104"/>
      <c r="AZE97" s="104"/>
      <c r="AZF97" s="104"/>
      <c r="AZG97" s="104"/>
      <c r="AZH97" s="104"/>
      <c r="AZI97" s="104"/>
      <c r="AZJ97" s="104"/>
      <c r="AZK97" s="104"/>
      <c r="AZL97" s="104"/>
      <c r="AZM97" s="104"/>
      <c r="AZN97" s="104"/>
      <c r="AZO97" s="104"/>
      <c r="AZP97" s="104"/>
      <c r="AZQ97" s="104"/>
      <c r="AZR97" s="104"/>
      <c r="AZS97" s="104"/>
      <c r="AZT97" s="104"/>
      <c r="AZU97" s="104"/>
      <c r="AZV97" s="104"/>
      <c r="AZW97" s="104"/>
      <c r="AZX97" s="104"/>
      <c r="AZY97" s="104"/>
      <c r="AZZ97" s="104"/>
      <c r="BAA97" s="104"/>
      <c r="BAB97" s="104"/>
      <c r="BAC97" s="104"/>
      <c r="BAD97" s="104"/>
      <c r="BAE97" s="104"/>
      <c r="BAF97" s="104"/>
      <c r="BAG97" s="104"/>
      <c r="BAH97" s="104"/>
      <c r="BAI97" s="104"/>
      <c r="BAJ97" s="104"/>
      <c r="BAK97" s="104"/>
      <c r="BAL97" s="104"/>
      <c r="BAM97" s="104"/>
      <c r="BAN97" s="104"/>
      <c r="BAO97" s="104"/>
      <c r="BAP97" s="104"/>
      <c r="BAQ97" s="104"/>
      <c r="BAR97" s="104"/>
      <c r="BAS97" s="104"/>
      <c r="BAT97" s="104"/>
      <c r="BAU97" s="104"/>
      <c r="BAV97" s="104"/>
      <c r="BAW97" s="104"/>
      <c r="BAX97" s="104"/>
      <c r="BAY97" s="104"/>
      <c r="BAZ97" s="104"/>
      <c r="BBA97" s="104"/>
      <c r="BBB97" s="104"/>
      <c r="BBC97" s="104"/>
      <c r="BBD97" s="104"/>
      <c r="BBE97" s="104"/>
      <c r="BBF97" s="104"/>
      <c r="BBG97" s="104"/>
      <c r="BBH97" s="104"/>
      <c r="BBI97" s="104"/>
      <c r="BBJ97" s="104"/>
      <c r="BBK97" s="104"/>
      <c r="BBL97" s="104"/>
      <c r="BBM97" s="104"/>
      <c r="BBN97" s="104"/>
      <c r="BBO97" s="104"/>
      <c r="BBP97" s="104"/>
      <c r="BBQ97" s="104"/>
      <c r="BBR97" s="104"/>
      <c r="BBS97" s="104"/>
      <c r="BBT97" s="104"/>
      <c r="BBU97" s="104"/>
      <c r="BBV97" s="104"/>
      <c r="BBW97" s="104"/>
      <c r="BBX97" s="104"/>
      <c r="BBY97" s="104"/>
      <c r="BBZ97" s="104"/>
      <c r="BCA97" s="104"/>
      <c r="BCB97" s="104"/>
      <c r="BCC97" s="104"/>
      <c r="BCD97" s="104"/>
      <c r="BCE97" s="104"/>
      <c r="BCF97" s="104"/>
      <c r="BCG97" s="104"/>
      <c r="BCH97" s="104"/>
      <c r="BCI97" s="104"/>
      <c r="BCJ97" s="104"/>
      <c r="BCK97" s="104"/>
      <c r="BCL97" s="104"/>
      <c r="BCM97" s="104"/>
      <c r="BCN97" s="104"/>
      <c r="BCO97" s="104"/>
      <c r="BCP97" s="104"/>
      <c r="BCQ97" s="104"/>
      <c r="BCR97" s="104"/>
      <c r="BCS97" s="104"/>
      <c r="BCT97" s="104"/>
      <c r="BCU97" s="104"/>
      <c r="BCV97" s="104"/>
      <c r="BCW97" s="104"/>
      <c r="BCX97" s="104"/>
      <c r="BCY97" s="104"/>
      <c r="BCZ97" s="104"/>
      <c r="BDA97" s="104"/>
      <c r="BDB97" s="104"/>
      <c r="BDC97" s="104"/>
      <c r="BDD97" s="104"/>
      <c r="BDE97" s="104"/>
      <c r="BDF97" s="104"/>
      <c r="BDG97" s="104"/>
      <c r="BDH97" s="104"/>
      <c r="BDI97" s="104"/>
      <c r="BDJ97" s="104"/>
      <c r="BDK97" s="104"/>
      <c r="BDL97" s="104"/>
      <c r="BDM97" s="104"/>
      <c r="BDN97" s="104"/>
      <c r="BDO97" s="104"/>
      <c r="BDP97" s="104"/>
      <c r="BDQ97" s="104"/>
      <c r="BDR97" s="104"/>
      <c r="BDS97" s="104"/>
      <c r="BDT97" s="104"/>
      <c r="BDU97" s="104"/>
      <c r="BDV97" s="104"/>
      <c r="BDW97" s="104"/>
      <c r="BDX97" s="104"/>
      <c r="BDY97" s="104"/>
      <c r="BDZ97" s="104"/>
      <c r="BEA97" s="104"/>
      <c r="BEB97" s="104"/>
      <c r="BEC97" s="104"/>
      <c r="BED97" s="104"/>
      <c r="BEE97" s="104"/>
      <c r="BEF97" s="104"/>
      <c r="BEG97" s="104"/>
      <c r="BEH97" s="104"/>
      <c r="BEI97" s="104"/>
      <c r="BEJ97" s="104"/>
      <c r="BEK97" s="104"/>
      <c r="BEL97" s="104"/>
      <c r="BEM97" s="104"/>
      <c r="BEN97" s="104"/>
      <c r="BEO97" s="104"/>
      <c r="BEP97" s="104"/>
      <c r="BEQ97" s="104"/>
      <c r="BER97" s="104"/>
      <c r="BES97" s="104"/>
      <c r="BET97" s="104"/>
      <c r="BEU97" s="104"/>
      <c r="BEV97" s="104"/>
      <c r="BEW97" s="104"/>
      <c r="BEX97" s="104"/>
      <c r="BEY97" s="104"/>
      <c r="BEZ97" s="104"/>
      <c r="BFA97" s="104"/>
      <c r="BFB97" s="104"/>
      <c r="BFC97" s="104"/>
      <c r="BFD97" s="104"/>
      <c r="BFE97" s="104"/>
      <c r="BFF97" s="104"/>
      <c r="BFG97" s="104"/>
      <c r="BFH97" s="104"/>
      <c r="BFI97" s="104"/>
      <c r="BFJ97" s="104"/>
      <c r="BFK97" s="104"/>
      <c r="BFL97" s="104"/>
      <c r="BFM97" s="104"/>
      <c r="BFN97" s="104"/>
      <c r="BFO97" s="104"/>
      <c r="BFP97" s="104"/>
      <c r="BFQ97" s="104"/>
      <c r="BFR97" s="104"/>
      <c r="BFS97" s="104"/>
      <c r="BFT97" s="104"/>
      <c r="BFU97" s="104"/>
      <c r="BFV97" s="104"/>
      <c r="BFW97" s="104"/>
      <c r="BFX97" s="104"/>
      <c r="BFY97" s="104"/>
      <c r="BFZ97" s="104"/>
      <c r="BGA97" s="104"/>
      <c r="BGB97" s="104"/>
      <c r="BGC97" s="104"/>
      <c r="BGD97" s="104"/>
      <c r="BGE97" s="104"/>
      <c r="BGF97" s="104"/>
      <c r="BGG97" s="104"/>
      <c r="BGH97" s="104"/>
      <c r="BGI97" s="104"/>
      <c r="BGJ97" s="104"/>
      <c r="BGK97" s="104"/>
      <c r="BGL97" s="104"/>
      <c r="BGM97" s="104"/>
      <c r="BGN97" s="104"/>
      <c r="BGO97" s="104"/>
      <c r="BGP97" s="104"/>
      <c r="BGQ97" s="104"/>
      <c r="BGR97" s="104"/>
      <c r="BGS97" s="104"/>
      <c r="BGT97" s="104"/>
      <c r="BGU97" s="104"/>
      <c r="BGV97" s="104"/>
      <c r="BGW97" s="104"/>
      <c r="BGX97" s="104"/>
      <c r="BGY97" s="104"/>
      <c r="BGZ97" s="104"/>
      <c r="BHA97" s="104"/>
      <c r="BHB97" s="104"/>
      <c r="BHC97" s="104"/>
      <c r="BHD97" s="104"/>
      <c r="BHE97" s="104"/>
      <c r="BHF97" s="104"/>
      <c r="BHG97" s="104"/>
      <c r="BHH97" s="104"/>
      <c r="BHI97" s="104"/>
      <c r="BHJ97" s="104"/>
      <c r="BHK97" s="104"/>
      <c r="BHL97" s="104"/>
      <c r="BHM97" s="104"/>
      <c r="BHN97" s="104"/>
      <c r="BHO97" s="104"/>
      <c r="BHP97" s="104"/>
      <c r="BHQ97" s="104"/>
      <c r="BHR97" s="104"/>
      <c r="BHS97" s="104"/>
      <c r="BHT97" s="104"/>
      <c r="BHU97" s="104"/>
      <c r="BHV97" s="104"/>
      <c r="BHW97" s="104"/>
      <c r="BHX97" s="104"/>
      <c r="BHY97" s="104"/>
      <c r="BHZ97" s="104"/>
      <c r="BIA97" s="104"/>
      <c r="BIB97" s="104"/>
      <c r="BIC97" s="104"/>
      <c r="BID97" s="104"/>
      <c r="BIE97" s="104"/>
      <c r="BIF97" s="104"/>
      <c r="BIG97" s="104"/>
      <c r="BIH97" s="104"/>
      <c r="BII97" s="104"/>
      <c r="BIJ97" s="104"/>
      <c r="BIK97" s="104"/>
      <c r="BIL97" s="104"/>
      <c r="BIM97" s="104"/>
      <c r="BIN97" s="104"/>
      <c r="BIO97" s="104"/>
      <c r="BIP97" s="104"/>
      <c r="BIQ97" s="104"/>
      <c r="BIR97" s="104"/>
      <c r="BIS97" s="104"/>
      <c r="BIT97" s="104"/>
      <c r="BIU97" s="104"/>
      <c r="BIV97" s="104"/>
      <c r="BIW97" s="104"/>
      <c r="BIX97" s="104"/>
      <c r="BIY97" s="104"/>
      <c r="BIZ97" s="104"/>
      <c r="BJA97" s="104"/>
      <c r="BJB97" s="104"/>
      <c r="BJC97" s="104"/>
      <c r="BJD97" s="104"/>
      <c r="BJE97" s="104"/>
      <c r="BJF97" s="104"/>
      <c r="BJG97" s="104"/>
      <c r="BJH97" s="104"/>
      <c r="BJI97" s="104"/>
      <c r="BJJ97" s="104"/>
      <c r="BJK97" s="104"/>
      <c r="BJL97" s="104"/>
      <c r="BJM97" s="104"/>
      <c r="BJN97" s="104"/>
      <c r="BJO97" s="104"/>
      <c r="BJP97" s="104"/>
      <c r="BJQ97" s="104"/>
      <c r="BJR97" s="104"/>
      <c r="BJS97" s="104"/>
      <c r="BJT97" s="104"/>
      <c r="BJU97" s="104"/>
      <c r="BJV97" s="104"/>
      <c r="BJW97" s="104"/>
      <c r="BJX97" s="104"/>
      <c r="BJY97" s="104"/>
      <c r="BJZ97" s="104"/>
      <c r="BKA97" s="104"/>
      <c r="BKB97" s="104"/>
      <c r="BKC97" s="104"/>
      <c r="BKD97" s="104"/>
      <c r="BKE97" s="104"/>
      <c r="BKF97" s="104"/>
      <c r="BKG97" s="104"/>
      <c r="BKH97" s="104"/>
      <c r="BKI97" s="104"/>
      <c r="BKJ97" s="104"/>
      <c r="BKK97" s="104"/>
      <c r="BKL97" s="104"/>
      <c r="BKM97" s="104"/>
      <c r="BKN97" s="104"/>
      <c r="BKO97" s="104"/>
      <c r="BKP97" s="104"/>
      <c r="BKQ97" s="104"/>
      <c r="BKR97" s="104"/>
      <c r="BKS97" s="104"/>
      <c r="BKT97" s="104"/>
      <c r="BKU97" s="104"/>
      <c r="BKV97" s="104"/>
      <c r="BKW97" s="104"/>
      <c r="BKX97" s="104"/>
      <c r="BKY97" s="104"/>
      <c r="BKZ97" s="104"/>
      <c r="BLA97" s="104"/>
      <c r="BLB97" s="104"/>
      <c r="BLC97" s="104"/>
      <c r="BLD97" s="104"/>
      <c r="BLE97" s="104"/>
      <c r="BLF97" s="104"/>
      <c r="BLG97" s="104"/>
      <c r="BLH97" s="104"/>
      <c r="BLI97" s="104"/>
      <c r="BLJ97" s="104"/>
      <c r="BLK97" s="104"/>
      <c r="BLL97" s="104"/>
      <c r="BLM97" s="104"/>
      <c r="BLN97" s="104"/>
      <c r="BLO97" s="104"/>
      <c r="BLP97" s="104"/>
      <c r="BLQ97" s="104"/>
      <c r="BLR97" s="104"/>
      <c r="BLS97" s="104"/>
      <c r="BLT97" s="104"/>
      <c r="BLU97" s="104"/>
      <c r="BLV97" s="104"/>
      <c r="BLW97" s="104"/>
      <c r="BLX97" s="104"/>
      <c r="BLY97" s="104"/>
      <c r="BLZ97" s="104"/>
      <c r="BMA97" s="104"/>
      <c r="BMB97" s="104"/>
      <c r="BMC97" s="104"/>
      <c r="BMD97" s="104"/>
      <c r="BME97" s="104"/>
      <c r="BMF97" s="104"/>
      <c r="BMG97" s="104"/>
      <c r="BMH97" s="104"/>
      <c r="BMI97" s="104"/>
      <c r="BMJ97" s="104"/>
      <c r="BMK97" s="104"/>
      <c r="BML97" s="104"/>
      <c r="BMM97" s="104"/>
      <c r="BMN97" s="104"/>
      <c r="BMO97" s="104"/>
      <c r="BMP97" s="104"/>
      <c r="BMQ97" s="104"/>
      <c r="BMR97" s="104"/>
      <c r="BMS97" s="104"/>
      <c r="BMT97" s="104"/>
      <c r="BMU97" s="104"/>
      <c r="BMV97" s="104"/>
      <c r="BMW97" s="104"/>
      <c r="BMX97" s="104"/>
      <c r="BMY97" s="104"/>
      <c r="BMZ97" s="104"/>
      <c r="BNA97" s="104"/>
      <c r="BNB97" s="104"/>
      <c r="BNC97" s="104"/>
      <c r="BND97" s="104"/>
      <c r="BNE97" s="104"/>
      <c r="BNF97" s="104"/>
      <c r="BNG97" s="104"/>
      <c r="BNH97" s="104"/>
      <c r="BNI97" s="104"/>
      <c r="BNJ97" s="104"/>
      <c r="BNK97" s="104"/>
      <c r="BNL97" s="104"/>
      <c r="BNM97" s="104"/>
      <c r="BNN97" s="104"/>
      <c r="BNO97" s="104"/>
      <c r="BNP97" s="104"/>
      <c r="BNQ97" s="104"/>
      <c r="BNR97" s="104"/>
      <c r="BNS97" s="104"/>
      <c r="BNT97" s="104"/>
      <c r="BNU97" s="104"/>
      <c r="BNV97" s="104"/>
      <c r="BNW97" s="104"/>
      <c r="BNX97" s="104"/>
      <c r="BNY97" s="104"/>
      <c r="BNZ97" s="104"/>
      <c r="BOA97" s="104"/>
      <c r="BOB97" s="104"/>
      <c r="BOC97" s="104"/>
      <c r="BOD97" s="104"/>
      <c r="BOE97" s="104"/>
      <c r="BOF97" s="104"/>
      <c r="BOG97" s="104"/>
      <c r="BOH97" s="104"/>
      <c r="BOI97" s="104"/>
      <c r="BOJ97" s="104"/>
      <c r="BOK97" s="104"/>
      <c r="BOL97" s="104"/>
      <c r="BOM97" s="104"/>
      <c r="BON97" s="104"/>
      <c r="BOO97" s="104"/>
      <c r="BOP97" s="104"/>
      <c r="BOQ97" s="104"/>
      <c r="BOR97" s="104"/>
      <c r="BOS97" s="104"/>
      <c r="BOT97" s="104"/>
      <c r="BOU97" s="104"/>
      <c r="BOV97" s="104"/>
      <c r="BOW97" s="104"/>
      <c r="BOX97" s="104"/>
      <c r="BOY97" s="104"/>
      <c r="BOZ97" s="104"/>
      <c r="BPA97" s="104"/>
      <c r="BPB97" s="104"/>
      <c r="BPC97" s="104"/>
      <c r="BPD97" s="104"/>
      <c r="BPE97" s="104"/>
      <c r="BPF97" s="104"/>
      <c r="BPG97" s="104"/>
      <c r="BPH97" s="104"/>
      <c r="BPI97" s="104"/>
      <c r="BPJ97" s="104"/>
      <c r="BPK97" s="104"/>
      <c r="BPL97" s="104"/>
      <c r="BPM97" s="104"/>
      <c r="BPN97" s="104"/>
      <c r="BPO97" s="104"/>
      <c r="BPP97" s="104"/>
      <c r="BPQ97" s="104"/>
      <c r="BPR97" s="104"/>
      <c r="BPS97" s="104"/>
      <c r="BPT97" s="104"/>
      <c r="BPU97" s="104"/>
      <c r="BPV97" s="104"/>
      <c r="BPW97" s="104"/>
      <c r="BPX97" s="104"/>
      <c r="BPY97" s="104"/>
      <c r="BPZ97" s="104"/>
      <c r="BQA97" s="104"/>
      <c r="BQB97" s="104"/>
      <c r="BQC97" s="104"/>
      <c r="BQD97" s="104"/>
      <c r="BQE97" s="104"/>
      <c r="BQF97" s="104"/>
      <c r="BQG97" s="104"/>
      <c r="BQH97" s="104"/>
      <c r="BQI97" s="104"/>
      <c r="BQJ97" s="104"/>
      <c r="BQK97" s="104"/>
      <c r="BQL97" s="104"/>
      <c r="BQM97" s="104"/>
      <c r="BQN97" s="104"/>
      <c r="BQO97" s="104"/>
      <c r="BQP97" s="104"/>
      <c r="BQQ97" s="104"/>
      <c r="BQR97" s="104"/>
      <c r="BQS97" s="104"/>
      <c r="BQT97" s="104"/>
      <c r="BQU97" s="104"/>
      <c r="BQV97" s="104"/>
      <c r="BQW97" s="104"/>
      <c r="BQX97" s="104"/>
      <c r="BQY97" s="104"/>
      <c r="BQZ97" s="104"/>
      <c r="BRA97" s="104"/>
      <c r="BRB97" s="104"/>
      <c r="BRC97" s="104"/>
      <c r="BRD97" s="104"/>
      <c r="BRE97" s="104"/>
      <c r="BRF97" s="104"/>
      <c r="BRG97" s="104"/>
      <c r="BRH97" s="104"/>
      <c r="BRI97" s="104"/>
      <c r="BRJ97" s="104"/>
      <c r="BRK97" s="104"/>
      <c r="BRL97" s="104"/>
      <c r="BRM97" s="104"/>
      <c r="BRN97" s="104"/>
      <c r="BRO97" s="104"/>
      <c r="BRP97" s="104"/>
      <c r="BRQ97" s="104"/>
      <c r="BRR97" s="104"/>
      <c r="BRS97" s="104"/>
      <c r="BRT97" s="104"/>
      <c r="BRU97" s="104"/>
      <c r="BRV97" s="104"/>
      <c r="BRW97" s="104"/>
      <c r="BRX97" s="104"/>
      <c r="BRY97" s="104"/>
      <c r="BRZ97" s="104"/>
      <c r="BSA97" s="104"/>
      <c r="BSB97" s="104"/>
      <c r="BSC97" s="104"/>
      <c r="BSD97" s="104"/>
      <c r="BSE97" s="104"/>
      <c r="BSF97" s="104"/>
      <c r="BSG97" s="104"/>
      <c r="BSH97" s="104"/>
      <c r="BSI97" s="104"/>
      <c r="BSJ97" s="104"/>
      <c r="BSK97" s="104"/>
      <c r="BSL97" s="104"/>
      <c r="BSM97" s="104"/>
      <c r="BSN97" s="104"/>
      <c r="BSO97" s="104"/>
      <c r="BSP97" s="104"/>
      <c r="BSQ97" s="104"/>
      <c r="BSR97" s="104"/>
      <c r="BSS97" s="104"/>
      <c r="BST97" s="104"/>
      <c r="BSU97" s="104"/>
      <c r="BSV97" s="104"/>
      <c r="BSW97" s="104"/>
      <c r="BSX97" s="104"/>
      <c r="BSY97" s="104"/>
      <c r="BSZ97" s="104"/>
      <c r="BTA97" s="104"/>
      <c r="BTB97" s="104"/>
      <c r="BTC97" s="104"/>
      <c r="BTD97" s="104"/>
      <c r="BTE97" s="104"/>
      <c r="BTF97" s="104"/>
      <c r="BTG97" s="104"/>
      <c r="BTH97" s="104"/>
      <c r="BTI97" s="104"/>
      <c r="BTJ97" s="104"/>
      <c r="BTK97" s="104"/>
      <c r="BTL97" s="104"/>
      <c r="BTM97" s="104"/>
      <c r="BTN97" s="104"/>
      <c r="BTO97" s="104"/>
      <c r="BTP97" s="104"/>
      <c r="BTQ97" s="104"/>
      <c r="BTR97" s="104"/>
      <c r="BTS97" s="104"/>
      <c r="BTT97" s="104"/>
      <c r="BTU97" s="104"/>
      <c r="BTV97" s="104"/>
      <c r="BTW97" s="104"/>
    </row>
    <row r="98" spans="1:1895" s="3" customFormat="1" ht="12.75" x14ac:dyDescent="0.2">
      <c r="A98" s="113"/>
      <c r="B98" s="74" t="s">
        <v>429</v>
      </c>
      <c r="C98" s="74" t="s">
        <v>152</v>
      </c>
      <c r="D98" s="74" t="s">
        <v>423</v>
      </c>
      <c r="E98" s="74" t="s">
        <v>21</v>
      </c>
      <c r="F98" s="74" t="s">
        <v>34</v>
      </c>
      <c r="G98" s="73">
        <v>14000</v>
      </c>
      <c r="H98" s="73">
        <v>0</v>
      </c>
      <c r="I98" s="73">
        <v>25</v>
      </c>
      <c r="J98" s="73">
        <f t="shared" si="32"/>
        <v>401.8</v>
      </c>
      <c r="K98" s="72">
        <f t="shared" si="33"/>
        <v>425.6</v>
      </c>
      <c r="L98" s="72">
        <f t="shared" si="34"/>
        <v>992.6</v>
      </c>
      <c r="M98" s="73">
        <f t="shared" si="35"/>
        <v>993.99999999999989</v>
      </c>
      <c r="N98" s="73">
        <f t="shared" si="36"/>
        <v>161</v>
      </c>
      <c r="O98" s="72">
        <v>1400</v>
      </c>
      <c r="P98" s="72">
        <f t="shared" si="37"/>
        <v>2252.4</v>
      </c>
      <c r="Q98" s="72">
        <f t="shared" si="38"/>
        <v>11747.6</v>
      </c>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E98" s="104"/>
      <c r="BF98" s="104"/>
      <c r="BG98" s="104"/>
      <c r="BH98" s="104"/>
      <c r="BI98" s="104"/>
      <c r="BJ98" s="104"/>
      <c r="BK98" s="104"/>
      <c r="BL98" s="104"/>
      <c r="BM98" s="104"/>
      <c r="BN98" s="104"/>
      <c r="BO98" s="104"/>
      <c r="BP98" s="104"/>
      <c r="BQ98" s="104"/>
      <c r="BR98" s="104"/>
      <c r="BS98" s="104"/>
      <c r="BT98" s="104"/>
      <c r="BU98" s="104"/>
      <c r="BV98" s="104"/>
      <c r="BW98" s="104"/>
      <c r="BX98" s="104"/>
      <c r="BY98" s="104"/>
      <c r="BZ98" s="104"/>
      <c r="CA98" s="104"/>
      <c r="CB98" s="104"/>
      <c r="CC98" s="104"/>
      <c r="CD98" s="104"/>
      <c r="CE98" s="104"/>
      <c r="CF98" s="104"/>
      <c r="CG98" s="104"/>
      <c r="CH98" s="104"/>
      <c r="CI98" s="104"/>
      <c r="CJ98" s="104"/>
      <c r="CK98" s="104"/>
      <c r="CL98" s="104"/>
      <c r="CM98" s="104"/>
      <c r="CN98" s="104"/>
      <c r="CO98" s="104"/>
      <c r="CP98" s="104"/>
      <c r="CQ98" s="104"/>
      <c r="CR98" s="104"/>
      <c r="CS98" s="104"/>
      <c r="CT98" s="104"/>
      <c r="CU98" s="104"/>
      <c r="CV98" s="104"/>
      <c r="CW98" s="104"/>
      <c r="CX98" s="104"/>
      <c r="CY98" s="104"/>
      <c r="CZ98" s="104"/>
      <c r="DA98" s="104"/>
      <c r="DB98" s="104"/>
      <c r="DC98" s="104"/>
      <c r="DD98" s="104"/>
      <c r="DE98" s="104"/>
      <c r="DF98" s="104"/>
      <c r="DG98" s="104"/>
      <c r="DH98" s="104"/>
      <c r="DI98" s="104"/>
      <c r="DJ98" s="104"/>
      <c r="DK98" s="104"/>
      <c r="DL98" s="104"/>
      <c r="DM98" s="104"/>
      <c r="DN98" s="104"/>
      <c r="DO98" s="104"/>
      <c r="DP98" s="104"/>
      <c r="DQ98" s="104"/>
      <c r="DR98" s="104"/>
      <c r="DS98" s="104"/>
      <c r="DT98" s="104"/>
      <c r="DU98" s="104"/>
      <c r="DV98" s="104"/>
      <c r="DW98" s="104"/>
      <c r="DX98" s="104"/>
      <c r="DY98" s="104"/>
      <c r="DZ98" s="104"/>
      <c r="EA98" s="104"/>
      <c r="EB98" s="104"/>
      <c r="EC98" s="104"/>
      <c r="ED98" s="104"/>
      <c r="EE98" s="104"/>
      <c r="EF98" s="104"/>
      <c r="EG98" s="104"/>
      <c r="EH98" s="104"/>
      <c r="EI98" s="104"/>
      <c r="EJ98" s="104"/>
      <c r="EK98" s="104"/>
      <c r="EL98" s="104"/>
      <c r="EM98" s="104"/>
      <c r="EN98" s="104"/>
      <c r="EO98" s="104"/>
      <c r="EP98" s="104"/>
      <c r="EQ98" s="104"/>
      <c r="ER98" s="104"/>
      <c r="ES98" s="104"/>
      <c r="ET98" s="104"/>
      <c r="EU98" s="104"/>
      <c r="EV98" s="104"/>
      <c r="EW98" s="104"/>
      <c r="EX98" s="104"/>
      <c r="EY98" s="104"/>
      <c r="EZ98" s="104"/>
      <c r="FA98" s="104"/>
      <c r="FB98" s="104"/>
      <c r="FC98" s="104"/>
      <c r="FD98" s="104"/>
      <c r="FE98" s="104"/>
      <c r="FF98" s="104"/>
      <c r="FG98" s="104"/>
      <c r="FH98" s="104"/>
      <c r="FI98" s="104"/>
      <c r="FJ98" s="104"/>
      <c r="FK98" s="104"/>
      <c r="FL98" s="104"/>
      <c r="FM98" s="104"/>
      <c r="FN98" s="104"/>
      <c r="FO98" s="104"/>
      <c r="FP98" s="104"/>
      <c r="FQ98" s="104"/>
      <c r="FR98" s="104"/>
      <c r="FS98" s="104"/>
      <c r="FT98" s="104"/>
      <c r="FU98" s="104"/>
      <c r="FV98" s="104"/>
      <c r="FW98" s="104"/>
      <c r="FX98" s="104"/>
      <c r="FY98" s="104"/>
      <c r="FZ98" s="104"/>
      <c r="GA98" s="104"/>
      <c r="GB98" s="104"/>
      <c r="GC98" s="104"/>
      <c r="GD98" s="104"/>
      <c r="GE98" s="104"/>
      <c r="GF98" s="104"/>
      <c r="GG98" s="104"/>
      <c r="GH98" s="104"/>
      <c r="GI98" s="104"/>
      <c r="GJ98" s="104"/>
      <c r="GK98" s="104"/>
      <c r="GL98" s="104"/>
      <c r="GM98" s="104"/>
      <c r="GN98" s="104"/>
      <c r="GO98" s="104"/>
      <c r="GP98" s="104"/>
      <c r="GQ98" s="104"/>
      <c r="GR98" s="104"/>
      <c r="GS98" s="104"/>
      <c r="GT98" s="104"/>
      <c r="GU98" s="104"/>
      <c r="GV98" s="104"/>
      <c r="GW98" s="104"/>
      <c r="GX98" s="104"/>
      <c r="GY98" s="104"/>
      <c r="GZ98" s="104"/>
      <c r="HA98" s="104"/>
      <c r="HB98" s="104"/>
      <c r="HC98" s="104"/>
      <c r="HD98" s="104"/>
      <c r="HE98" s="104"/>
      <c r="HF98" s="104"/>
      <c r="HG98" s="104"/>
      <c r="HH98" s="104"/>
      <c r="HI98" s="104"/>
      <c r="HJ98" s="104"/>
      <c r="HK98" s="104"/>
      <c r="HL98" s="104"/>
      <c r="HM98" s="104"/>
      <c r="HN98" s="104"/>
      <c r="HO98" s="104"/>
      <c r="HP98" s="104"/>
      <c r="HQ98" s="104"/>
      <c r="HR98" s="104"/>
      <c r="HS98" s="104"/>
      <c r="HT98" s="104"/>
      <c r="HU98" s="104"/>
      <c r="HV98" s="104"/>
      <c r="HW98" s="104"/>
      <c r="HX98" s="104"/>
      <c r="HY98" s="104"/>
      <c r="HZ98" s="104"/>
      <c r="IA98" s="104"/>
      <c r="IB98" s="104"/>
      <c r="IC98" s="104"/>
      <c r="ID98" s="104"/>
      <c r="IE98" s="104"/>
      <c r="IF98" s="104"/>
      <c r="IG98" s="104"/>
      <c r="IH98" s="104"/>
      <c r="II98" s="104"/>
      <c r="IJ98" s="104"/>
      <c r="IK98" s="104"/>
      <c r="IL98" s="104"/>
      <c r="IM98" s="104"/>
      <c r="IN98" s="104"/>
      <c r="IO98" s="104"/>
      <c r="IP98" s="104"/>
      <c r="IQ98" s="104"/>
      <c r="IR98" s="104"/>
      <c r="IS98" s="104"/>
      <c r="IT98" s="104"/>
      <c r="IU98" s="104"/>
      <c r="IV98" s="104"/>
      <c r="IW98" s="104"/>
      <c r="IX98" s="104"/>
      <c r="IY98" s="104"/>
      <c r="IZ98" s="104"/>
      <c r="JA98" s="104"/>
      <c r="JB98" s="104"/>
      <c r="JC98" s="104"/>
      <c r="JD98" s="104"/>
      <c r="JE98" s="104"/>
      <c r="JF98" s="104"/>
      <c r="JG98" s="104"/>
      <c r="JH98" s="104"/>
      <c r="JI98" s="104"/>
      <c r="JJ98" s="104"/>
      <c r="JK98" s="104"/>
      <c r="JL98" s="104"/>
      <c r="JM98" s="104"/>
      <c r="JN98" s="104"/>
      <c r="JO98" s="104"/>
      <c r="JP98" s="104"/>
      <c r="JQ98" s="104"/>
      <c r="JR98" s="104"/>
      <c r="JS98" s="104"/>
      <c r="JT98" s="104"/>
      <c r="JU98" s="104"/>
      <c r="JV98" s="104"/>
      <c r="JW98" s="104"/>
      <c r="JX98" s="104"/>
      <c r="JY98" s="104"/>
      <c r="JZ98" s="104"/>
      <c r="KA98" s="104"/>
      <c r="KB98" s="104"/>
      <c r="KC98" s="104"/>
      <c r="KD98" s="104"/>
      <c r="KE98" s="104"/>
      <c r="KF98" s="104"/>
      <c r="KG98" s="104"/>
      <c r="KH98" s="104"/>
      <c r="KI98" s="104"/>
      <c r="KJ98" s="104"/>
      <c r="KK98" s="104"/>
      <c r="KL98" s="104"/>
      <c r="KM98" s="104"/>
      <c r="KN98" s="104"/>
      <c r="KO98" s="104"/>
      <c r="KP98" s="104"/>
      <c r="KQ98" s="104"/>
      <c r="KR98" s="104"/>
      <c r="KS98" s="104"/>
      <c r="KT98" s="104"/>
      <c r="KU98" s="104"/>
      <c r="KV98" s="104"/>
      <c r="KW98" s="104"/>
      <c r="KX98" s="104"/>
      <c r="KY98" s="104"/>
      <c r="KZ98" s="104"/>
      <c r="LA98" s="104"/>
      <c r="LB98" s="104"/>
      <c r="LC98" s="104"/>
      <c r="LD98" s="104"/>
      <c r="LE98" s="104"/>
      <c r="LF98" s="104"/>
      <c r="LG98" s="104"/>
      <c r="LH98" s="104"/>
      <c r="LI98" s="104"/>
      <c r="LJ98" s="104"/>
      <c r="LK98" s="104"/>
      <c r="LL98" s="104"/>
      <c r="LM98" s="104"/>
      <c r="LN98" s="104"/>
      <c r="LO98" s="104"/>
      <c r="LP98" s="104"/>
      <c r="LQ98" s="104"/>
      <c r="LR98" s="104"/>
      <c r="LS98" s="104"/>
      <c r="LT98" s="104"/>
      <c r="LU98" s="104"/>
      <c r="LV98" s="104"/>
      <c r="LW98" s="104"/>
      <c r="LX98" s="104"/>
      <c r="LY98" s="104"/>
      <c r="LZ98" s="104"/>
      <c r="MA98" s="104"/>
      <c r="MB98" s="104"/>
      <c r="MC98" s="104"/>
      <c r="MD98" s="104"/>
      <c r="ME98" s="104"/>
      <c r="MF98" s="104"/>
      <c r="MG98" s="104"/>
      <c r="MH98" s="104"/>
      <c r="MI98" s="104"/>
      <c r="MJ98" s="104"/>
      <c r="MK98" s="104"/>
      <c r="ML98" s="104"/>
      <c r="MM98" s="104"/>
      <c r="MN98" s="104"/>
      <c r="MO98" s="104"/>
      <c r="MP98" s="104"/>
      <c r="MQ98" s="104"/>
      <c r="MR98" s="104"/>
      <c r="MS98" s="104"/>
      <c r="MT98" s="104"/>
      <c r="MU98" s="104"/>
      <c r="MV98" s="104"/>
      <c r="MW98" s="104"/>
      <c r="MX98" s="104"/>
      <c r="MY98" s="104"/>
      <c r="MZ98" s="104"/>
      <c r="NA98" s="104"/>
      <c r="NB98" s="104"/>
      <c r="NC98" s="104"/>
      <c r="ND98" s="104"/>
      <c r="NE98" s="104"/>
      <c r="NF98" s="104"/>
      <c r="NG98" s="104"/>
      <c r="NH98" s="104"/>
      <c r="NI98" s="104"/>
      <c r="NJ98" s="104"/>
      <c r="NK98" s="104"/>
      <c r="NL98" s="104"/>
      <c r="NM98" s="104"/>
      <c r="NN98" s="104"/>
      <c r="NO98" s="104"/>
      <c r="NP98" s="104"/>
      <c r="NQ98" s="104"/>
      <c r="NR98" s="104"/>
      <c r="NS98" s="104"/>
      <c r="NT98" s="104"/>
      <c r="NU98" s="104"/>
      <c r="NV98" s="104"/>
      <c r="NW98" s="104"/>
      <c r="NX98" s="104"/>
      <c r="NY98" s="104"/>
      <c r="NZ98" s="104"/>
      <c r="OA98" s="104"/>
      <c r="OB98" s="104"/>
      <c r="OC98" s="104"/>
      <c r="OD98" s="104"/>
      <c r="OE98" s="104"/>
      <c r="OF98" s="104"/>
      <c r="OG98" s="104"/>
      <c r="OH98" s="104"/>
      <c r="OI98" s="104"/>
      <c r="OJ98" s="104"/>
      <c r="OK98" s="104"/>
      <c r="OL98" s="104"/>
      <c r="OM98" s="104"/>
      <c r="ON98" s="104"/>
      <c r="OO98" s="104"/>
      <c r="OP98" s="104"/>
      <c r="OQ98" s="104"/>
      <c r="OR98" s="104"/>
      <c r="OS98" s="104"/>
      <c r="OT98" s="104"/>
      <c r="OU98" s="104"/>
      <c r="OV98" s="104"/>
      <c r="OW98" s="104"/>
      <c r="OX98" s="104"/>
      <c r="OY98" s="104"/>
      <c r="OZ98" s="104"/>
      <c r="PA98" s="104"/>
      <c r="PB98" s="104"/>
      <c r="PC98" s="104"/>
      <c r="PD98" s="104"/>
      <c r="PE98" s="104"/>
      <c r="PF98" s="104"/>
      <c r="PG98" s="104"/>
      <c r="PH98" s="104"/>
      <c r="PI98" s="104"/>
      <c r="PJ98" s="104"/>
      <c r="PK98" s="104"/>
      <c r="PL98" s="104"/>
      <c r="PM98" s="104"/>
      <c r="PN98" s="104"/>
      <c r="PO98" s="104"/>
      <c r="PP98" s="104"/>
      <c r="PQ98" s="104"/>
      <c r="PR98" s="104"/>
      <c r="PS98" s="104"/>
      <c r="PT98" s="104"/>
      <c r="PU98" s="104"/>
      <c r="PV98" s="104"/>
      <c r="PW98" s="104"/>
      <c r="PX98" s="104"/>
      <c r="PY98" s="104"/>
      <c r="PZ98" s="104"/>
      <c r="QA98" s="104"/>
      <c r="QB98" s="104"/>
      <c r="QC98" s="104"/>
      <c r="QD98" s="104"/>
      <c r="QE98" s="104"/>
      <c r="QF98" s="104"/>
      <c r="QG98" s="104"/>
      <c r="QH98" s="104"/>
      <c r="QI98" s="104"/>
      <c r="QJ98" s="104"/>
      <c r="QK98" s="104"/>
      <c r="QL98" s="104"/>
      <c r="QM98" s="104"/>
      <c r="QN98" s="104"/>
      <c r="QO98" s="104"/>
      <c r="QP98" s="104"/>
      <c r="QQ98" s="104"/>
      <c r="QR98" s="104"/>
      <c r="QS98" s="104"/>
      <c r="QT98" s="104"/>
      <c r="QU98" s="104"/>
      <c r="QV98" s="104"/>
      <c r="QW98" s="104"/>
      <c r="QX98" s="104"/>
      <c r="QY98" s="104"/>
      <c r="QZ98" s="104"/>
      <c r="RA98" s="104"/>
      <c r="RB98" s="104"/>
      <c r="RC98" s="104"/>
      <c r="RD98" s="104"/>
      <c r="RE98" s="104"/>
      <c r="RF98" s="104"/>
      <c r="RG98" s="104"/>
      <c r="RH98" s="104"/>
      <c r="RI98" s="104"/>
      <c r="RJ98" s="104"/>
      <c r="RK98" s="104"/>
      <c r="RL98" s="104"/>
      <c r="RM98" s="104"/>
      <c r="RN98" s="104"/>
      <c r="RO98" s="104"/>
      <c r="RP98" s="104"/>
      <c r="RQ98" s="104"/>
      <c r="RR98" s="104"/>
      <c r="RS98" s="104"/>
      <c r="RT98" s="104"/>
      <c r="RU98" s="104"/>
      <c r="RV98" s="104"/>
      <c r="RW98" s="104"/>
      <c r="RX98" s="104"/>
      <c r="RY98" s="104"/>
      <c r="RZ98" s="104"/>
      <c r="SA98" s="104"/>
      <c r="SB98" s="104"/>
      <c r="SC98" s="104"/>
      <c r="SD98" s="104"/>
      <c r="SE98" s="104"/>
      <c r="SF98" s="104"/>
      <c r="SG98" s="104"/>
      <c r="SH98" s="104"/>
      <c r="SI98" s="104"/>
      <c r="SJ98" s="104"/>
      <c r="SK98" s="104"/>
      <c r="SL98" s="104"/>
      <c r="SM98" s="104"/>
      <c r="SN98" s="104"/>
      <c r="SO98" s="104"/>
      <c r="SP98" s="104"/>
      <c r="SQ98" s="104"/>
      <c r="SR98" s="104"/>
      <c r="SS98" s="104"/>
      <c r="ST98" s="104"/>
      <c r="SU98" s="104"/>
      <c r="SV98" s="104"/>
      <c r="SW98" s="104"/>
      <c r="SX98" s="104"/>
      <c r="SY98" s="104"/>
      <c r="SZ98" s="104"/>
      <c r="TA98" s="104"/>
      <c r="TB98" s="104"/>
      <c r="TC98" s="104"/>
      <c r="TD98" s="104"/>
      <c r="TE98" s="104"/>
      <c r="TF98" s="104"/>
      <c r="TG98" s="104"/>
      <c r="TH98" s="104"/>
      <c r="TI98" s="104"/>
      <c r="TJ98" s="104"/>
      <c r="TK98" s="104"/>
      <c r="TL98" s="104"/>
      <c r="TM98" s="104"/>
      <c r="TN98" s="104"/>
      <c r="TO98" s="104"/>
      <c r="TP98" s="104"/>
      <c r="TQ98" s="104"/>
      <c r="TR98" s="104"/>
      <c r="TS98" s="104"/>
      <c r="TT98" s="104"/>
      <c r="TU98" s="104"/>
      <c r="TV98" s="104"/>
      <c r="TW98" s="104"/>
      <c r="TX98" s="104"/>
      <c r="TY98" s="104"/>
      <c r="TZ98" s="104"/>
      <c r="UA98" s="104"/>
      <c r="UB98" s="104"/>
      <c r="UC98" s="104"/>
      <c r="UD98" s="104"/>
      <c r="UE98" s="104"/>
      <c r="UF98" s="104"/>
      <c r="UG98" s="104"/>
      <c r="UH98" s="104"/>
      <c r="UI98" s="104"/>
      <c r="UJ98" s="104"/>
      <c r="UK98" s="104"/>
      <c r="UL98" s="104"/>
      <c r="UM98" s="104"/>
      <c r="UN98" s="104"/>
      <c r="UO98" s="104"/>
      <c r="UP98" s="104"/>
      <c r="UQ98" s="104"/>
      <c r="UR98" s="104"/>
      <c r="US98" s="104"/>
      <c r="UT98" s="104"/>
      <c r="UU98" s="104"/>
      <c r="UV98" s="104"/>
      <c r="UW98" s="104"/>
      <c r="UX98" s="104"/>
      <c r="UY98" s="104"/>
      <c r="UZ98" s="104"/>
      <c r="VA98" s="104"/>
      <c r="VB98" s="104"/>
      <c r="VC98" s="104"/>
      <c r="VD98" s="104"/>
      <c r="VE98" s="104"/>
      <c r="VF98" s="104"/>
      <c r="VG98" s="104"/>
      <c r="VH98" s="104"/>
      <c r="VI98" s="104"/>
      <c r="VJ98" s="104"/>
      <c r="VK98" s="104"/>
      <c r="VL98" s="104"/>
      <c r="VM98" s="104"/>
      <c r="VN98" s="104"/>
      <c r="VO98" s="104"/>
      <c r="VP98" s="104"/>
      <c r="VQ98" s="104"/>
      <c r="VR98" s="104"/>
      <c r="VS98" s="104"/>
      <c r="VT98" s="104"/>
      <c r="VU98" s="104"/>
      <c r="VV98" s="104"/>
      <c r="VW98" s="104"/>
      <c r="VX98" s="104"/>
      <c r="VY98" s="104"/>
      <c r="VZ98" s="104"/>
      <c r="WA98" s="104"/>
      <c r="WB98" s="104"/>
      <c r="WC98" s="104"/>
      <c r="WD98" s="104"/>
      <c r="WE98" s="104"/>
      <c r="WF98" s="104"/>
      <c r="WG98" s="104"/>
      <c r="WH98" s="104"/>
      <c r="WI98" s="104"/>
      <c r="WJ98" s="104"/>
      <c r="WK98" s="104"/>
      <c r="WL98" s="104"/>
      <c r="WM98" s="104"/>
      <c r="WN98" s="104"/>
      <c r="WO98" s="104"/>
      <c r="WP98" s="104"/>
      <c r="WQ98" s="104"/>
      <c r="WR98" s="104"/>
      <c r="WS98" s="104"/>
      <c r="WT98" s="104"/>
      <c r="WU98" s="104"/>
      <c r="WV98" s="104"/>
      <c r="WW98" s="104"/>
      <c r="WX98" s="104"/>
      <c r="WY98" s="104"/>
      <c r="WZ98" s="104"/>
      <c r="XA98" s="104"/>
      <c r="XB98" s="104"/>
      <c r="XC98" s="104"/>
      <c r="XD98" s="104"/>
      <c r="XE98" s="104"/>
      <c r="XF98" s="104"/>
      <c r="XG98" s="104"/>
      <c r="XH98" s="104"/>
      <c r="XI98" s="104"/>
      <c r="XJ98" s="104"/>
      <c r="XK98" s="104"/>
      <c r="XL98" s="104"/>
      <c r="XM98" s="104"/>
      <c r="XN98" s="104"/>
      <c r="XO98" s="104"/>
      <c r="XP98" s="104"/>
      <c r="XQ98" s="104"/>
      <c r="XR98" s="104"/>
      <c r="XS98" s="104"/>
      <c r="XT98" s="104"/>
      <c r="XU98" s="104"/>
      <c r="XV98" s="104"/>
      <c r="XW98" s="104"/>
      <c r="XX98" s="104"/>
      <c r="XY98" s="104"/>
      <c r="XZ98" s="104"/>
      <c r="YA98" s="104"/>
      <c r="YB98" s="104"/>
      <c r="YC98" s="104"/>
      <c r="YD98" s="104"/>
      <c r="YE98" s="104"/>
      <c r="YF98" s="104"/>
      <c r="YG98" s="104"/>
      <c r="YH98" s="104"/>
      <c r="YI98" s="104"/>
      <c r="YJ98" s="104"/>
      <c r="YK98" s="104"/>
      <c r="YL98" s="104"/>
      <c r="YM98" s="104"/>
      <c r="YN98" s="104"/>
      <c r="YO98" s="104"/>
      <c r="YP98" s="104"/>
      <c r="YQ98" s="104"/>
      <c r="YR98" s="104"/>
      <c r="YS98" s="104"/>
      <c r="YT98" s="104"/>
      <c r="YU98" s="104"/>
      <c r="YV98" s="104"/>
      <c r="YW98" s="104"/>
      <c r="YX98" s="104"/>
      <c r="YY98" s="104"/>
      <c r="YZ98" s="104"/>
      <c r="ZA98" s="104"/>
      <c r="ZB98" s="104"/>
      <c r="ZC98" s="104"/>
      <c r="ZD98" s="104"/>
      <c r="ZE98" s="104"/>
      <c r="ZF98" s="104"/>
      <c r="ZG98" s="104"/>
      <c r="ZH98" s="104"/>
      <c r="ZI98" s="104"/>
      <c r="ZJ98" s="104"/>
      <c r="ZK98" s="104"/>
      <c r="ZL98" s="104"/>
      <c r="ZM98" s="104"/>
      <c r="ZN98" s="104"/>
      <c r="ZO98" s="104"/>
      <c r="ZP98" s="104"/>
      <c r="ZQ98" s="104"/>
      <c r="ZR98" s="104"/>
      <c r="ZS98" s="104"/>
      <c r="ZT98" s="104"/>
      <c r="ZU98" s="104"/>
      <c r="ZV98" s="104"/>
      <c r="ZW98" s="104"/>
      <c r="ZX98" s="104"/>
      <c r="ZY98" s="104"/>
      <c r="ZZ98" s="104"/>
      <c r="AAA98" s="104"/>
      <c r="AAB98" s="104"/>
      <c r="AAC98" s="104"/>
      <c r="AAD98" s="104"/>
      <c r="AAE98" s="104"/>
      <c r="AAF98" s="104"/>
      <c r="AAG98" s="104"/>
      <c r="AAH98" s="104"/>
      <c r="AAI98" s="104"/>
      <c r="AAJ98" s="104"/>
      <c r="AAK98" s="104"/>
      <c r="AAL98" s="104"/>
      <c r="AAM98" s="104"/>
      <c r="AAN98" s="104"/>
      <c r="AAO98" s="104"/>
      <c r="AAP98" s="104"/>
      <c r="AAQ98" s="104"/>
      <c r="AAR98" s="104"/>
      <c r="AAS98" s="104"/>
      <c r="AAT98" s="104"/>
      <c r="AAU98" s="104"/>
      <c r="AAV98" s="104"/>
      <c r="AAW98" s="104"/>
      <c r="AAX98" s="104"/>
      <c r="AAY98" s="104"/>
      <c r="AAZ98" s="104"/>
      <c r="ABA98" s="104"/>
      <c r="ABB98" s="104"/>
      <c r="ABC98" s="104"/>
      <c r="ABD98" s="104"/>
      <c r="ABE98" s="104"/>
      <c r="ABF98" s="104"/>
      <c r="ABG98" s="104"/>
      <c r="ABH98" s="104"/>
      <c r="ABI98" s="104"/>
      <c r="ABJ98" s="104"/>
      <c r="ABK98" s="104"/>
      <c r="ABL98" s="104"/>
      <c r="ABM98" s="104"/>
      <c r="ABN98" s="104"/>
      <c r="ABO98" s="104"/>
      <c r="ABP98" s="104"/>
      <c r="ABQ98" s="104"/>
      <c r="ABR98" s="104"/>
      <c r="ABS98" s="104"/>
      <c r="ABT98" s="104"/>
      <c r="ABU98" s="104"/>
      <c r="ABV98" s="104"/>
      <c r="ABW98" s="104"/>
      <c r="ABX98" s="104"/>
      <c r="ABY98" s="104"/>
      <c r="ABZ98" s="104"/>
      <c r="ACA98" s="104"/>
      <c r="ACB98" s="104"/>
      <c r="ACC98" s="104"/>
      <c r="ACD98" s="104"/>
      <c r="ACE98" s="104"/>
      <c r="ACF98" s="104"/>
      <c r="ACG98" s="104"/>
      <c r="ACH98" s="104"/>
      <c r="ACI98" s="104"/>
      <c r="ACJ98" s="104"/>
      <c r="ACK98" s="104"/>
      <c r="ACL98" s="104"/>
      <c r="ACM98" s="104"/>
      <c r="ACN98" s="104"/>
      <c r="ACO98" s="104"/>
      <c r="ACP98" s="104"/>
      <c r="ACQ98" s="104"/>
      <c r="ACR98" s="104"/>
      <c r="ACS98" s="104"/>
      <c r="ACT98" s="104"/>
      <c r="ACU98" s="104"/>
      <c r="ACV98" s="104"/>
      <c r="ACW98" s="104"/>
      <c r="ACX98" s="104"/>
      <c r="ACY98" s="104"/>
      <c r="ACZ98" s="104"/>
      <c r="ADA98" s="104"/>
      <c r="ADB98" s="104"/>
      <c r="ADC98" s="104"/>
      <c r="ADD98" s="104"/>
      <c r="ADE98" s="104"/>
      <c r="ADF98" s="104"/>
      <c r="ADG98" s="104"/>
      <c r="ADH98" s="104"/>
      <c r="ADI98" s="104"/>
      <c r="ADJ98" s="104"/>
      <c r="ADK98" s="104"/>
      <c r="ADL98" s="104"/>
      <c r="ADM98" s="104"/>
      <c r="ADN98" s="104"/>
      <c r="ADO98" s="104"/>
      <c r="ADP98" s="104"/>
      <c r="ADQ98" s="104"/>
      <c r="ADR98" s="104"/>
      <c r="ADS98" s="104"/>
      <c r="ADT98" s="104"/>
      <c r="ADU98" s="104"/>
      <c r="ADV98" s="104"/>
      <c r="ADW98" s="104"/>
      <c r="ADX98" s="104"/>
      <c r="ADY98" s="104"/>
      <c r="ADZ98" s="104"/>
      <c r="AEA98" s="104"/>
      <c r="AEB98" s="104"/>
      <c r="AEC98" s="104"/>
      <c r="AED98" s="104"/>
      <c r="AEE98" s="104"/>
      <c r="AEF98" s="104"/>
      <c r="AEG98" s="104"/>
      <c r="AEH98" s="104"/>
      <c r="AEI98" s="104"/>
      <c r="AEJ98" s="104"/>
      <c r="AEK98" s="104"/>
      <c r="AEL98" s="104"/>
      <c r="AEM98" s="104"/>
      <c r="AEN98" s="104"/>
      <c r="AEO98" s="104"/>
      <c r="AEP98" s="104"/>
      <c r="AEQ98" s="104"/>
      <c r="AER98" s="104"/>
      <c r="AES98" s="104"/>
      <c r="AET98" s="104"/>
      <c r="AEU98" s="104"/>
      <c r="AEV98" s="104"/>
      <c r="AEW98" s="104"/>
      <c r="AEX98" s="104"/>
      <c r="AEY98" s="104"/>
      <c r="AEZ98" s="104"/>
      <c r="AFA98" s="104"/>
      <c r="AFB98" s="104"/>
      <c r="AFC98" s="104"/>
      <c r="AFD98" s="104"/>
      <c r="AFE98" s="104"/>
      <c r="AFF98" s="104"/>
      <c r="AFG98" s="104"/>
      <c r="AFH98" s="104"/>
      <c r="AFI98" s="104"/>
      <c r="AFJ98" s="104"/>
      <c r="AFK98" s="104"/>
      <c r="AFL98" s="104"/>
      <c r="AFM98" s="104"/>
      <c r="AFN98" s="104"/>
      <c r="AFO98" s="104"/>
      <c r="AFP98" s="104"/>
      <c r="AFQ98" s="104"/>
      <c r="AFR98" s="104"/>
      <c r="AFS98" s="104"/>
      <c r="AFT98" s="104"/>
      <c r="AFU98" s="104"/>
      <c r="AFV98" s="104"/>
      <c r="AFW98" s="104"/>
      <c r="AFX98" s="104"/>
      <c r="AFY98" s="104"/>
      <c r="AFZ98" s="104"/>
      <c r="AGA98" s="104"/>
      <c r="AGB98" s="104"/>
      <c r="AGC98" s="104"/>
      <c r="AGD98" s="104"/>
      <c r="AGE98" s="104"/>
      <c r="AGF98" s="104"/>
      <c r="AGG98" s="104"/>
      <c r="AGH98" s="104"/>
      <c r="AGI98" s="104"/>
      <c r="AGJ98" s="104"/>
      <c r="AGK98" s="104"/>
      <c r="AGL98" s="104"/>
      <c r="AGM98" s="104"/>
      <c r="AGN98" s="104"/>
      <c r="AGO98" s="104"/>
      <c r="AGP98" s="104"/>
      <c r="AGQ98" s="104"/>
      <c r="AGR98" s="104"/>
      <c r="AGS98" s="104"/>
      <c r="AGT98" s="104"/>
      <c r="AGU98" s="104"/>
      <c r="AGV98" s="104"/>
      <c r="AGW98" s="104"/>
      <c r="AGX98" s="104"/>
      <c r="AGY98" s="104"/>
      <c r="AGZ98" s="104"/>
      <c r="AHA98" s="104"/>
      <c r="AHB98" s="104"/>
      <c r="AHC98" s="104"/>
      <c r="AHD98" s="104"/>
      <c r="AHE98" s="104"/>
      <c r="AHF98" s="104"/>
      <c r="AHG98" s="104"/>
      <c r="AHH98" s="104"/>
      <c r="AHI98" s="104"/>
      <c r="AHJ98" s="104"/>
      <c r="AHK98" s="104"/>
      <c r="AHL98" s="104"/>
      <c r="AHM98" s="104"/>
      <c r="AHN98" s="104"/>
      <c r="AHO98" s="104"/>
      <c r="AHP98" s="104"/>
      <c r="AHQ98" s="104"/>
      <c r="AHR98" s="104"/>
      <c r="AHS98" s="104"/>
      <c r="AHT98" s="104"/>
      <c r="AHU98" s="104"/>
      <c r="AHV98" s="104"/>
      <c r="AHW98" s="104"/>
      <c r="AHX98" s="104"/>
      <c r="AHY98" s="104"/>
      <c r="AHZ98" s="104"/>
      <c r="AIA98" s="104"/>
      <c r="AIB98" s="104"/>
      <c r="AIC98" s="104"/>
      <c r="AID98" s="104"/>
      <c r="AIE98" s="104"/>
      <c r="AIF98" s="104"/>
      <c r="AIG98" s="104"/>
      <c r="AIH98" s="104"/>
      <c r="AII98" s="104"/>
      <c r="AIJ98" s="104"/>
      <c r="AIK98" s="104"/>
      <c r="AIL98" s="104"/>
      <c r="AIM98" s="104"/>
      <c r="AIN98" s="104"/>
      <c r="AIO98" s="104"/>
      <c r="AIP98" s="104"/>
      <c r="AIQ98" s="104"/>
      <c r="AIR98" s="104"/>
      <c r="AIS98" s="104"/>
      <c r="AIT98" s="104"/>
      <c r="AIU98" s="104"/>
      <c r="AIV98" s="104"/>
      <c r="AIW98" s="104"/>
      <c r="AIX98" s="104"/>
      <c r="AIY98" s="104"/>
      <c r="AIZ98" s="104"/>
      <c r="AJA98" s="104"/>
      <c r="AJB98" s="104"/>
      <c r="AJC98" s="104"/>
      <c r="AJD98" s="104"/>
      <c r="AJE98" s="104"/>
      <c r="AJF98" s="104"/>
      <c r="AJG98" s="104"/>
      <c r="AJH98" s="104"/>
      <c r="AJI98" s="104"/>
      <c r="AJJ98" s="104"/>
      <c r="AJK98" s="104"/>
      <c r="AJL98" s="104"/>
      <c r="AJM98" s="104"/>
      <c r="AJN98" s="104"/>
      <c r="AJO98" s="104"/>
      <c r="AJP98" s="104"/>
      <c r="AJQ98" s="104"/>
      <c r="AJR98" s="104"/>
      <c r="AJS98" s="104"/>
      <c r="AJT98" s="104"/>
      <c r="AJU98" s="104"/>
      <c r="AJV98" s="104"/>
      <c r="AJW98" s="104"/>
      <c r="AJX98" s="104"/>
      <c r="AJY98" s="104"/>
      <c r="AJZ98" s="104"/>
      <c r="AKA98" s="104"/>
      <c r="AKB98" s="104"/>
      <c r="AKC98" s="104"/>
      <c r="AKD98" s="104"/>
      <c r="AKE98" s="104"/>
      <c r="AKF98" s="104"/>
      <c r="AKG98" s="104"/>
      <c r="AKH98" s="104"/>
      <c r="AKI98" s="104"/>
      <c r="AKJ98" s="104"/>
      <c r="AKK98" s="104"/>
      <c r="AKL98" s="104"/>
      <c r="AKM98" s="104"/>
      <c r="AKN98" s="104"/>
      <c r="AKO98" s="104"/>
      <c r="AKP98" s="104"/>
      <c r="AKQ98" s="104"/>
      <c r="AKR98" s="104"/>
      <c r="AKS98" s="104"/>
      <c r="AKT98" s="104"/>
      <c r="AKU98" s="104"/>
      <c r="AKV98" s="104"/>
      <c r="AKW98" s="104"/>
      <c r="AKX98" s="104"/>
      <c r="AKY98" s="104"/>
      <c r="AKZ98" s="104"/>
      <c r="ALA98" s="104"/>
      <c r="ALB98" s="104"/>
      <c r="ALC98" s="104"/>
      <c r="ALD98" s="104"/>
      <c r="ALE98" s="104"/>
      <c r="ALF98" s="104"/>
      <c r="ALG98" s="104"/>
      <c r="ALH98" s="104"/>
      <c r="ALI98" s="104"/>
      <c r="ALJ98" s="104"/>
      <c r="ALK98" s="104"/>
      <c r="ALL98" s="104"/>
      <c r="ALM98" s="104"/>
      <c r="ALN98" s="104"/>
      <c r="ALO98" s="104"/>
      <c r="ALP98" s="104"/>
      <c r="ALQ98" s="104"/>
      <c r="ALR98" s="104"/>
      <c r="ALS98" s="104"/>
      <c r="ALT98" s="104"/>
      <c r="ALU98" s="104"/>
      <c r="ALV98" s="104"/>
      <c r="ALW98" s="104"/>
      <c r="ALX98" s="104"/>
      <c r="ALY98" s="104"/>
      <c r="ALZ98" s="104"/>
      <c r="AMA98" s="104"/>
      <c r="AMB98" s="104"/>
      <c r="AMC98" s="104"/>
      <c r="AMD98" s="104"/>
      <c r="AME98" s="104"/>
      <c r="AMF98" s="104"/>
      <c r="AMG98" s="104"/>
      <c r="AMH98" s="104"/>
      <c r="AMI98" s="104"/>
      <c r="AMJ98" s="104"/>
      <c r="AMK98" s="104"/>
      <c r="AML98" s="104"/>
      <c r="AMM98" s="104"/>
      <c r="AMN98" s="104"/>
      <c r="AMO98" s="104"/>
      <c r="AMP98" s="104"/>
      <c r="AMQ98" s="104"/>
      <c r="AMR98" s="104"/>
      <c r="AMS98" s="104"/>
      <c r="AMT98" s="104"/>
      <c r="AMU98" s="104"/>
      <c r="AMV98" s="104"/>
      <c r="AMW98" s="104"/>
      <c r="AMX98" s="104"/>
      <c r="AMY98" s="104"/>
      <c r="AMZ98" s="104"/>
      <c r="ANA98" s="104"/>
      <c r="ANB98" s="104"/>
      <c r="ANC98" s="104"/>
      <c r="AND98" s="104"/>
      <c r="ANE98" s="104"/>
      <c r="ANF98" s="104"/>
      <c r="ANG98" s="104"/>
      <c r="ANH98" s="104"/>
      <c r="ANI98" s="104"/>
      <c r="ANJ98" s="104"/>
      <c r="ANK98" s="104"/>
      <c r="ANL98" s="104"/>
      <c r="ANM98" s="104"/>
      <c r="ANN98" s="104"/>
      <c r="ANO98" s="104"/>
      <c r="ANP98" s="104"/>
      <c r="ANQ98" s="104"/>
      <c r="ANR98" s="104"/>
      <c r="ANS98" s="104"/>
      <c r="ANT98" s="104"/>
      <c r="ANU98" s="104"/>
      <c r="ANV98" s="104"/>
      <c r="ANW98" s="104"/>
      <c r="ANX98" s="104"/>
      <c r="ANY98" s="104"/>
      <c r="ANZ98" s="104"/>
      <c r="AOA98" s="104"/>
      <c r="AOB98" s="104"/>
      <c r="AOC98" s="104"/>
      <c r="AOD98" s="104"/>
      <c r="AOE98" s="104"/>
      <c r="AOF98" s="104"/>
      <c r="AOG98" s="104"/>
      <c r="AOH98" s="104"/>
      <c r="AOI98" s="104"/>
      <c r="AOJ98" s="104"/>
      <c r="AOK98" s="104"/>
      <c r="AOL98" s="104"/>
      <c r="AOM98" s="104"/>
      <c r="AON98" s="104"/>
      <c r="AOO98" s="104"/>
      <c r="AOP98" s="104"/>
      <c r="AOQ98" s="104"/>
      <c r="AOR98" s="104"/>
      <c r="AOS98" s="104"/>
      <c r="AOT98" s="104"/>
      <c r="AOU98" s="104"/>
      <c r="AOV98" s="104"/>
      <c r="AOW98" s="104"/>
      <c r="AOX98" s="104"/>
      <c r="AOY98" s="104"/>
      <c r="AOZ98" s="104"/>
      <c r="APA98" s="104"/>
      <c r="APB98" s="104"/>
      <c r="APC98" s="104"/>
      <c r="APD98" s="104"/>
      <c r="APE98" s="104"/>
      <c r="APF98" s="104"/>
      <c r="APG98" s="104"/>
      <c r="APH98" s="104"/>
      <c r="API98" s="104"/>
      <c r="APJ98" s="104"/>
      <c r="APK98" s="104"/>
      <c r="APL98" s="104"/>
      <c r="APM98" s="104"/>
      <c r="APN98" s="104"/>
      <c r="APO98" s="104"/>
      <c r="APP98" s="104"/>
      <c r="APQ98" s="104"/>
      <c r="APR98" s="104"/>
      <c r="APS98" s="104"/>
      <c r="APT98" s="104"/>
      <c r="APU98" s="104"/>
      <c r="APV98" s="104"/>
      <c r="APW98" s="104"/>
      <c r="APX98" s="104"/>
      <c r="APY98" s="104"/>
      <c r="APZ98" s="104"/>
      <c r="AQA98" s="104"/>
      <c r="AQB98" s="104"/>
      <c r="AQC98" s="104"/>
      <c r="AQD98" s="104"/>
      <c r="AQE98" s="104"/>
      <c r="AQF98" s="104"/>
      <c r="AQG98" s="104"/>
      <c r="AQH98" s="104"/>
      <c r="AQI98" s="104"/>
      <c r="AQJ98" s="104"/>
      <c r="AQK98" s="104"/>
      <c r="AQL98" s="104"/>
      <c r="AQM98" s="104"/>
      <c r="AQN98" s="104"/>
      <c r="AQO98" s="104"/>
      <c r="AQP98" s="104"/>
      <c r="AQQ98" s="104"/>
      <c r="AQR98" s="104"/>
      <c r="AQS98" s="104"/>
      <c r="AQT98" s="104"/>
      <c r="AQU98" s="104"/>
      <c r="AQV98" s="104"/>
      <c r="AQW98" s="104"/>
      <c r="AQX98" s="104"/>
      <c r="AQY98" s="104"/>
      <c r="AQZ98" s="104"/>
      <c r="ARA98" s="104"/>
      <c r="ARB98" s="104"/>
      <c r="ARC98" s="104"/>
      <c r="ARD98" s="104"/>
      <c r="ARE98" s="104"/>
      <c r="ARF98" s="104"/>
      <c r="ARG98" s="104"/>
      <c r="ARH98" s="104"/>
      <c r="ARI98" s="104"/>
      <c r="ARJ98" s="104"/>
      <c r="ARK98" s="104"/>
      <c r="ARL98" s="104"/>
      <c r="ARM98" s="104"/>
      <c r="ARN98" s="104"/>
      <c r="ARO98" s="104"/>
      <c r="ARP98" s="104"/>
      <c r="ARQ98" s="104"/>
      <c r="ARR98" s="104"/>
      <c r="ARS98" s="104"/>
      <c r="ART98" s="104"/>
      <c r="ARU98" s="104"/>
      <c r="ARV98" s="104"/>
      <c r="ARW98" s="104"/>
      <c r="ARX98" s="104"/>
      <c r="ARY98" s="104"/>
      <c r="ARZ98" s="104"/>
      <c r="ASA98" s="104"/>
      <c r="ASB98" s="104"/>
      <c r="ASC98" s="104"/>
      <c r="ASD98" s="104"/>
      <c r="ASE98" s="104"/>
      <c r="ASF98" s="104"/>
      <c r="ASG98" s="104"/>
      <c r="ASH98" s="104"/>
      <c r="ASI98" s="104"/>
      <c r="ASJ98" s="104"/>
      <c r="ASK98" s="104"/>
      <c r="ASL98" s="104"/>
      <c r="ASM98" s="104"/>
      <c r="ASN98" s="104"/>
      <c r="ASO98" s="104"/>
      <c r="ASP98" s="104"/>
      <c r="ASQ98" s="104"/>
      <c r="ASR98" s="104"/>
      <c r="ASS98" s="104"/>
      <c r="AST98" s="104"/>
      <c r="ASU98" s="104"/>
      <c r="ASV98" s="104"/>
      <c r="ASW98" s="104"/>
      <c r="ASX98" s="104"/>
      <c r="ASY98" s="104"/>
      <c r="ASZ98" s="104"/>
      <c r="ATA98" s="104"/>
      <c r="ATB98" s="104"/>
      <c r="ATC98" s="104"/>
      <c r="ATD98" s="104"/>
      <c r="ATE98" s="104"/>
      <c r="ATF98" s="104"/>
      <c r="ATG98" s="104"/>
      <c r="ATH98" s="104"/>
      <c r="ATI98" s="104"/>
      <c r="ATJ98" s="104"/>
      <c r="ATK98" s="104"/>
      <c r="ATL98" s="104"/>
      <c r="ATM98" s="104"/>
      <c r="ATN98" s="104"/>
      <c r="ATO98" s="104"/>
      <c r="ATP98" s="104"/>
      <c r="ATQ98" s="104"/>
      <c r="ATR98" s="104"/>
      <c r="ATS98" s="104"/>
      <c r="ATT98" s="104"/>
      <c r="ATU98" s="104"/>
      <c r="ATV98" s="104"/>
      <c r="ATW98" s="104"/>
      <c r="ATX98" s="104"/>
      <c r="ATY98" s="104"/>
      <c r="ATZ98" s="104"/>
      <c r="AUA98" s="104"/>
      <c r="AUB98" s="104"/>
      <c r="AUC98" s="104"/>
      <c r="AUD98" s="104"/>
      <c r="AUE98" s="104"/>
      <c r="AUF98" s="104"/>
      <c r="AUG98" s="104"/>
      <c r="AUH98" s="104"/>
      <c r="AUI98" s="104"/>
      <c r="AUJ98" s="104"/>
      <c r="AUK98" s="104"/>
      <c r="AUL98" s="104"/>
      <c r="AUM98" s="104"/>
      <c r="AUN98" s="104"/>
      <c r="AUO98" s="104"/>
      <c r="AUP98" s="104"/>
      <c r="AUQ98" s="104"/>
      <c r="AUR98" s="104"/>
      <c r="AUS98" s="104"/>
      <c r="AUT98" s="104"/>
      <c r="AUU98" s="104"/>
      <c r="AUV98" s="104"/>
      <c r="AUW98" s="104"/>
      <c r="AUX98" s="104"/>
      <c r="AUY98" s="104"/>
      <c r="AUZ98" s="104"/>
      <c r="AVA98" s="104"/>
      <c r="AVB98" s="104"/>
      <c r="AVC98" s="104"/>
      <c r="AVD98" s="104"/>
      <c r="AVE98" s="104"/>
      <c r="AVF98" s="104"/>
      <c r="AVG98" s="104"/>
      <c r="AVH98" s="104"/>
      <c r="AVI98" s="104"/>
      <c r="AVJ98" s="104"/>
      <c r="AVK98" s="104"/>
      <c r="AVL98" s="104"/>
      <c r="AVM98" s="104"/>
      <c r="AVN98" s="104"/>
      <c r="AVO98" s="104"/>
      <c r="AVP98" s="104"/>
      <c r="AVQ98" s="104"/>
      <c r="AVR98" s="104"/>
      <c r="AVS98" s="104"/>
      <c r="AVT98" s="104"/>
      <c r="AVU98" s="104"/>
      <c r="AVV98" s="104"/>
      <c r="AVW98" s="104"/>
      <c r="AVX98" s="104"/>
      <c r="AVY98" s="104"/>
      <c r="AVZ98" s="104"/>
      <c r="AWA98" s="104"/>
      <c r="AWB98" s="104"/>
      <c r="AWC98" s="104"/>
      <c r="AWD98" s="104"/>
      <c r="AWE98" s="104"/>
      <c r="AWF98" s="104"/>
      <c r="AWG98" s="104"/>
      <c r="AWH98" s="104"/>
      <c r="AWI98" s="104"/>
      <c r="AWJ98" s="104"/>
      <c r="AWK98" s="104"/>
      <c r="AWL98" s="104"/>
      <c r="AWM98" s="104"/>
      <c r="AWN98" s="104"/>
      <c r="AWO98" s="104"/>
      <c r="AWP98" s="104"/>
      <c r="AWQ98" s="104"/>
      <c r="AWR98" s="104"/>
      <c r="AWS98" s="104"/>
      <c r="AWT98" s="104"/>
      <c r="AWU98" s="104"/>
      <c r="AWV98" s="104"/>
      <c r="AWW98" s="104"/>
      <c r="AWX98" s="104"/>
      <c r="AWY98" s="104"/>
      <c r="AWZ98" s="104"/>
      <c r="AXA98" s="104"/>
      <c r="AXB98" s="104"/>
      <c r="AXC98" s="104"/>
      <c r="AXD98" s="104"/>
      <c r="AXE98" s="104"/>
      <c r="AXF98" s="104"/>
      <c r="AXG98" s="104"/>
      <c r="AXH98" s="104"/>
      <c r="AXI98" s="104"/>
      <c r="AXJ98" s="104"/>
      <c r="AXK98" s="104"/>
      <c r="AXL98" s="104"/>
      <c r="AXM98" s="104"/>
      <c r="AXN98" s="104"/>
      <c r="AXO98" s="104"/>
      <c r="AXP98" s="104"/>
      <c r="AXQ98" s="104"/>
      <c r="AXR98" s="104"/>
      <c r="AXS98" s="104"/>
      <c r="AXT98" s="104"/>
      <c r="AXU98" s="104"/>
      <c r="AXV98" s="104"/>
      <c r="AXW98" s="104"/>
      <c r="AXX98" s="104"/>
      <c r="AXY98" s="104"/>
      <c r="AXZ98" s="104"/>
      <c r="AYA98" s="104"/>
      <c r="AYB98" s="104"/>
      <c r="AYC98" s="104"/>
      <c r="AYD98" s="104"/>
      <c r="AYE98" s="104"/>
      <c r="AYF98" s="104"/>
      <c r="AYG98" s="104"/>
      <c r="AYH98" s="104"/>
      <c r="AYI98" s="104"/>
      <c r="AYJ98" s="104"/>
      <c r="AYK98" s="104"/>
      <c r="AYL98" s="104"/>
      <c r="AYM98" s="104"/>
      <c r="AYN98" s="104"/>
      <c r="AYO98" s="104"/>
      <c r="AYP98" s="104"/>
      <c r="AYQ98" s="104"/>
      <c r="AYR98" s="104"/>
      <c r="AYS98" s="104"/>
      <c r="AYT98" s="104"/>
      <c r="AYU98" s="104"/>
      <c r="AYV98" s="104"/>
      <c r="AYW98" s="104"/>
      <c r="AYX98" s="104"/>
      <c r="AYY98" s="104"/>
      <c r="AYZ98" s="104"/>
      <c r="AZA98" s="104"/>
      <c r="AZB98" s="104"/>
      <c r="AZC98" s="104"/>
      <c r="AZD98" s="104"/>
      <c r="AZE98" s="104"/>
      <c r="AZF98" s="104"/>
      <c r="AZG98" s="104"/>
      <c r="AZH98" s="104"/>
      <c r="AZI98" s="104"/>
      <c r="AZJ98" s="104"/>
      <c r="AZK98" s="104"/>
      <c r="AZL98" s="104"/>
      <c r="AZM98" s="104"/>
      <c r="AZN98" s="104"/>
      <c r="AZO98" s="104"/>
      <c r="AZP98" s="104"/>
      <c r="AZQ98" s="104"/>
      <c r="AZR98" s="104"/>
      <c r="AZS98" s="104"/>
      <c r="AZT98" s="104"/>
      <c r="AZU98" s="104"/>
      <c r="AZV98" s="104"/>
      <c r="AZW98" s="104"/>
      <c r="AZX98" s="104"/>
      <c r="AZY98" s="104"/>
      <c r="AZZ98" s="104"/>
      <c r="BAA98" s="104"/>
      <c r="BAB98" s="104"/>
      <c r="BAC98" s="104"/>
      <c r="BAD98" s="104"/>
      <c r="BAE98" s="104"/>
      <c r="BAF98" s="104"/>
      <c r="BAG98" s="104"/>
      <c r="BAH98" s="104"/>
      <c r="BAI98" s="104"/>
      <c r="BAJ98" s="104"/>
      <c r="BAK98" s="104"/>
      <c r="BAL98" s="104"/>
      <c r="BAM98" s="104"/>
      <c r="BAN98" s="104"/>
      <c r="BAO98" s="104"/>
      <c r="BAP98" s="104"/>
      <c r="BAQ98" s="104"/>
      <c r="BAR98" s="104"/>
      <c r="BAS98" s="104"/>
      <c r="BAT98" s="104"/>
      <c r="BAU98" s="104"/>
      <c r="BAV98" s="104"/>
      <c r="BAW98" s="104"/>
      <c r="BAX98" s="104"/>
      <c r="BAY98" s="104"/>
      <c r="BAZ98" s="104"/>
      <c r="BBA98" s="104"/>
      <c r="BBB98" s="104"/>
      <c r="BBC98" s="104"/>
      <c r="BBD98" s="104"/>
      <c r="BBE98" s="104"/>
      <c r="BBF98" s="104"/>
      <c r="BBG98" s="104"/>
      <c r="BBH98" s="104"/>
      <c r="BBI98" s="104"/>
      <c r="BBJ98" s="104"/>
      <c r="BBK98" s="104"/>
      <c r="BBL98" s="104"/>
      <c r="BBM98" s="104"/>
      <c r="BBN98" s="104"/>
      <c r="BBO98" s="104"/>
      <c r="BBP98" s="104"/>
      <c r="BBQ98" s="104"/>
      <c r="BBR98" s="104"/>
      <c r="BBS98" s="104"/>
      <c r="BBT98" s="104"/>
      <c r="BBU98" s="104"/>
      <c r="BBV98" s="104"/>
      <c r="BBW98" s="104"/>
      <c r="BBX98" s="104"/>
      <c r="BBY98" s="104"/>
      <c r="BBZ98" s="104"/>
      <c r="BCA98" s="104"/>
      <c r="BCB98" s="104"/>
      <c r="BCC98" s="104"/>
      <c r="BCD98" s="104"/>
      <c r="BCE98" s="104"/>
      <c r="BCF98" s="104"/>
      <c r="BCG98" s="104"/>
      <c r="BCH98" s="104"/>
      <c r="BCI98" s="104"/>
      <c r="BCJ98" s="104"/>
      <c r="BCK98" s="104"/>
      <c r="BCL98" s="104"/>
      <c r="BCM98" s="104"/>
      <c r="BCN98" s="104"/>
      <c r="BCO98" s="104"/>
      <c r="BCP98" s="104"/>
      <c r="BCQ98" s="104"/>
      <c r="BCR98" s="104"/>
      <c r="BCS98" s="104"/>
      <c r="BCT98" s="104"/>
      <c r="BCU98" s="104"/>
      <c r="BCV98" s="104"/>
      <c r="BCW98" s="104"/>
      <c r="BCX98" s="104"/>
      <c r="BCY98" s="104"/>
      <c r="BCZ98" s="104"/>
      <c r="BDA98" s="104"/>
      <c r="BDB98" s="104"/>
      <c r="BDC98" s="104"/>
      <c r="BDD98" s="104"/>
      <c r="BDE98" s="104"/>
      <c r="BDF98" s="104"/>
      <c r="BDG98" s="104"/>
      <c r="BDH98" s="104"/>
      <c r="BDI98" s="104"/>
      <c r="BDJ98" s="104"/>
      <c r="BDK98" s="104"/>
      <c r="BDL98" s="104"/>
      <c r="BDM98" s="104"/>
      <c r="BDN98" s="104"/>
      <c r="BDO98" s="104"/>
      <c r="BDP98" s="104"/>
      <c r="BDQ98" s="104"/>
      <c r="BDR98" s="104"/>
      <c r="BDS98" s="104"/>
      <c r="BDT98" s="104"/>
      <c r="BDU98" s="104"/>
      <c r="BDV98" s="104"/>
      <c r="BDW98" s="104"/>
      <c r="BDX98" s="104"/>
      <c r="BDY98" s="104"/>
      <c r="BDZ98" s="104"/>
      <c r="BEA98" s="104"/>
      <c r="BEB98" s="104"/>
      <c r="BEC98" s="104"/>
      <c r="BED98" s="104"/>
      <c r="BEE98" s="104"/>
      <c r="BEF98" s="104"/>
      <c r="BEG98" s="104"/>
      <c r="BEH98" s="104"/>
      <c r="BEI98" s="104"/>
      <c r="BEJ98" s="104"/>
      <c r="BEK98" s="104"/>
      <c r="BEL98" s="104"/>
      <c r="BEM98" s="104"/>
      <c r="BEN98" s="104"/>
      <c r="BEO98" s="104"/>
      <c r="BEP98" s="104"/>
      <c r="BEQ98" s="104"/>
      <c r="BER98" s="104"/>
      <c r="BES98" s="104"/>
      <c r="BET98" s="104"/>
      <c r="BEU98" s="104"/>
      <c r="BEV98" s="104"/>
      <c r="BEW98" s="104"/>
      <c r="BEX98" s="104"/>
      <c r="BEY98" s="104"/>
      <c r="BEZ98" s="104"/>
      <c r="BFA98" s="104"/>
      <c r="BFB98" s="104"/>
      <c r="BFC98" s="104"/>
      <c r="BFD98" s="104"/>
      <c r="BFE98" s="104"/>
      <c r="BFF98" s="104"/>
      <c r="BFG98" s="104"/>
      <c r="BFH98" s="104"/>
      <c r="BFI98" s="104"/>
      <c r="BFJ98" s="104"/>
      <c r="BFK98" s="104"/>
      <c r="BFL98" s="104"/>
      <c r="BFM98" s="104"/>
      <c r="BFN98" s="104"/>
      <c r="BFO98" s="104"/>
      <c r="BFP98" s="104"/>
      <c r="BFQ98" s="104"/>
      <c r="BFR98" s="104"/>
      <c r="BFS98" s="104"/>
      <c r="BFT98" s="104"/>
      <c r="BFU98" s="104"/>
      <c r="BFV98" s="104"/>
      <c r="BFW98" s="104"/>
      <c r="BFX98" s="104"/>
      <c r="BFY98" s="104"/>
      <c r="BFZ98" s="104"/>
      <c r="BGA98" s="104"/>
      <c r="BGB98" s="104"/>
      <c r="BGC98" s="104"/>
      <c r="BGD98" s="104"/>
      <c r="BGE98" s="104"/>
      <c r="BGF98" s="104"/>
      <c r="BGG98" s="104"/>
      <c r="BGH98" s="104"/>
      <c r="BGI98" s="104"/>
      <c r="BGJ98" s="104"/>
      <c r="BGK98" s="104"/>
      <c r="BGL98" s="104"/>
      <c r="BGM98" s="104"/>
      <c r="BGN98" s="104"/>
      <c r="BGO98" s="104"/>
      <c r="BGP98" s="104"/>
      <c r="BGQ98" s="104"/>
      <c r="BGR98" s="104"/>
      <c r="BGS98" s="104"/>
      <c r="BGT98" s="104"/>
      <c r="BGU98" s="104"/>
      <c r="BGV98" s="104"/>
      <c r="BGW98" s="104"/>
      <c r="BGX98" s="104"/>
      <c r="BGY98" s="104"/>
      <c r="BGZ98" s="104"/>
      <c r="BHA98" s="104"/>
      <c r="BHB98" s="104"/>
      <c r="BHC98" s="104"/>
      <c r="BHD98" s="104"/>
      <c r="BHE98" s="104"/>
      <c r="BHF98" s="104"/>
      <c r="BHG98" s="104"/>
      <c r="BHH98" s="104"/>
      <c r="BHI98" s="104"/>
      <c r="BHJ98" s="104"/>
      <c r="BHK98" s="104"/>
      <c r="BHL98" s="104"/>
      <c r="BHM98" s="104"/>
      <c r="BHN98" s="104"/>
      <c r="BHO98" s="104"/>
      <c r="BHP98" s="104"/>
      <c r="BHQ98" s="104"/>
      <c r="BHR98" s="104"/>
      <c r="BHS98" s="104"/>
      <c r="BHT98" s="104"/>
      <c r="BHU98" s="104"/>
      <c r="BHV98" s="104"/>
      <c r="BHW98" s="104"/>
      <c r="BHX98" s="104"/>
      <c r="BHY98" s="104"/>
      <c r="BHZ98" s="104"/>
      <c r="BIA98" s="104"/>
      <c r="BIB98" s="104"/>
      <c r="BIC98" s="104"/>
      <c r="BID98" s="104"/>
      <c r="BIE98" s="104"/>
      <c r="BIF98" s="104"/>
      <c r="BIG98" s="104"/>
      <c r="BIH98" s="104"/>
      <c r="BII98" s="104"/>
      <c r="BIJ98" s="104"/>
      <c r="BIK98" s="104"/>
      <c r="BIL98" s="104"/>
      <c r="BIM98" s="104"/>
      <c r="BIN98" s="104"/>
      <c r="BIO98" s="104"/>
      <c r="BIP98" s="104"/>
      <c r="BIQ98" s="104"/>
      <c r="BIR98" s="104"/>
      <c r="BIS98" s="104"/>
      <c r="BIT98" s="104"/>
      <c r="BIU98" s="104"/>
      <c r="BIV98" s="104"/>
      <c r="BIW98" s="104"/>
      <c r="BIX98" s="104"/>
      <c r="BIY98" s="104"/>
      <c r="BIZ98" s="104"/>
      <c r="BJA98" s="104"/>
      <c r="BJB98" s="104"/>
      <c r="BJC98" s="104"/>
      <c r="BJD98" s="104"/>
      <c r="BJE98" s="104"/>
      <c r="BJF98" s="104"/>
      <c r="BJG98" s="104"/>
      <c r="BJH98" s="104"/>
      <c r="BJI98" s="104"/>
      <c r="BJJ98" s="104"/>
      <c r="BJK98" s="104"/>
      <c r="BJL98" s="104"/>
      <c r="BJM98" s="104"/>
      <c r="BJN98" s="104"/>
      <c r="BJO98" s="104"/>
      <c r="BJP98" s="104"/>
      <c r="BJQ98" s="104"/>
      <c r="BJR98" s="104"/>
      <c r="BJS98" s="104"/>
      <c r="BJT98" s="104"/>
      <c r="BJU98" s="104"/>
      <c r="BJV98" s="104"/>
      <c r="BJW98" s="104"/>
      <c r="BJX98" s="104"/>
      <c r="BJY98" s="104"/>
      <c r="BJZ98" s="104"/>
      <c r="BKA98" s="104"/>
      <c r="BKB98" s="104"/>
      <c r="BKC98" s="104"/>
      <c r="BKD98" s="104"/>
      <c r="BKE98" s="104"/>
      <c r="BKF98" s="104"/>
      <c r="BKG98" s="104"/>
      <c r="BKH98" s="104"/>
      <c r="BKI98" s="104"/>
      <c r="BKJ98" s="104"/>
      <c r="BKK98" s="104"/>
      <c r="BKL98" s="104"/>
      <c r="BKM98" s="104"/>
      <c r="BKN98" s="104"/>
      <c r="BKO98" s="104"/>
      <c r="BKP98" s="104"/>
      <c r="BKQ98" s="104"/>
      <c r="BKR98" s="104"/>
      <c r="BKS98" s="104"/>
      <c r="BKT98" s="104"/>
      <c r="BKU98" s="104"/>
      <c r="BKV98" s="104"/>
      <c r="BKW98" s="104"/>
      <c r="BKX98" s="104"/>
      <c r="BKY98" s="104"/>
      <c r="BKZ98" s="104"/>
      <c r="BLA98" s="104"/>
      <c r="BLB98" s="104"/>
      <c r="BLC98" s="104"/>
      <c r="BLD98" s="104"/>
      <c r="BLE98" s="104"/>
      <c r="BLF98" s="104"/>
      <c r="BLG98" s="104"/>
      <c r="BLH98" s="104"/>
      <c r="BLI98" s="104"/>
      <c r="BLJ98" s="104"/>
      <c r="BLK98" s="104"/>
      <c r="BLL98" s="104"/>
      <c r="BLM98" s="104"/>
      <c r="BLN98" s="104"/>
      <c r="BLO98" s="104"/>
      <c r="BLP98" s="104"/>
      <c r="BLQ98" s="104"/>
      <c r="BLR98" s="104"/>
      <c r="BLS98" s="104"/>
      <c r="BLT98" s="104"/>
      <c r="BLU98" s="104"/>
      <c r="BLV98" s="104"/>
      <c r="BLW98" s="104"/>
      <c r="BLX98" s="104"/>
      <c r="BLY98" s="104"/>
      <c r="BLZ98" s="104"/>
      <c r="BMA98" s="104"/>
      <c r="BMB98" s="104"/>
      <c r="BMC98" s="104"/>
      <c r="BMD98" s="104"/>
      <c r="BME98" s="104"/>
      <c r="BMF98" s="104"/>
      <c r="BMG98" s="104"/>
      <c r="BMH98" s="104"/>
      <c r="BMI98" s="104"/>
      <c r="BMJ98" s="104"/>
      <c r="BMK98" s="104"/>
      <c r="BML98" s="104"/>
      <c r="BMM98" s="104"/>
      <c r="BMN98" s="104"/>
      <c r="BMO98" s="104"/>
      <c r="BMP98" s="104"/>
      <c r="BMQ98" s="104"/>
      <c r="BMR98" s="104"/>
      <c r="BMS98" s="104"/>
      <c r="BMT98" s="104"/>
      <c r="BMU98" s="104"/>
      <c r="BMV98" s="104"/>
      <c r="BMW98" s="104"/>
      <c r="BMX98" s="104"/>
      <c r="BMY98" s="104"/>
      <c r="BMZ98" s="104"/>
      <c r="BNA98" s="104"/>
      <c r="BNB98" s="104"/>
      <c r="BNC98" s="104"/>
      <c r="BND98" s="104"/>
      <c r="BNE98" s="104"/>
      <c r="BNF98" s="104"/>
      <c r="BNG98" s="104"/>
      <c r="BNH98" s="104"/>
      <c r="BNI98" s="104"/>
      <c r="BNJ98" s="104"/>
      <c r="BNK98" s="104"/>
      <c r="BNL98" s="104"/>
      <c r="BNM98" s="104"/>
      <c r="BNN98" s="104"/>
      <c r="BNO98" s="104"/>
      <c r="BNP98" s="104"/>
      <c r="BNQ98" s="104"/>
      <c r="BNR98" s="104"/>
      <c r="BNS98" s="104"/>
      <c r="BNT98" s="104"/>
      <c r="BNU98" s="104"/>
      <c r="BNV98" s="104"/>
      <c r="BNW98" s="104"/>
      <c r="BNX98" s="104"/>
      <c r="BNY98" s="104"/>
      <c r="BNZ98" s="104"/>
      <c r="BOA98" s="104"/>
      <c r="BOB98" s="104"/>
      <c r="BOC98" s="104"/>
      <c r="BOD98" s="104"/>
      <c r="BOE98" s="104"/>
      <c r="BOF98" s="104"/>
      <c r="BOG98" s="104"/>
      <c r="BOH98" s="104"/>
      <c r="BOI98" s="104"/>
      <c r="BOJ98" s="104"/>
      <c r="BOK98" s="104"/>
      <c r="BOL98" s="104"/>
      <c r="BOM98" s="104"/>
      <c r="BON98" s="104"/>
      <c r="BOO98" s="104"/>
      <c r="BOP98" s="104"/>
      <c r="BOQ98" s="104"/>
      <c r="BOR98" s="104"/>
      <c r="BOS98" s="104"/>
      <c r="BOT98" s="104"/>
      <c r="BOU98" s="104"/>
      <c r="BOV98" s="104"/>
      <c r="BOW98" s="104"/>
      <c r="BOX98" s="104"/>
      <c r="BOY98" s="104"/>
      <c r="BOZ98" s="104"/>
      <c r="BPA98" s="104"/>
      <c r="BPB98" s="104"/>
      <c r="BPC98" s="104"/>
      <c r="BPD98" s="104"/>
      <c r="BPE98" s="104"/>
      <c r="BPF98" s="104"/>
      <c r="BPG98" s="104"/>
      <c r="BPH98" s="104"/>
      <c r="BPI98" s="104"/>
      <c r="BPJ98" s="104"/>
      <c r="BPK98" s="104"/>
      <c r="BPL98" s="104"/>
      <c r="BPM98" s="104"/>
      <c r="BPN98" s="104"/>
      <c r="BPO98" s="104"/>
      <c r="BPP98" s="104"/>
      <c r="BPQ98" s="104"/>
      <c r="BPR98" s="104"/>
      <c r="BPS98" s="104"/>
      <c r="BPT98" s="104"/>
      <c r="BPU98" s="104"/>
      <c r="BPV98" s="104"/>
      <c r="BPW98" s="104"/>
      <c r="BPX98" s="104"/>
      <c r="BPY98" s="104"/>
      <c r="BPZ98" s="104"/>
      <c r="BQA98" s="104"/>
      <c r="BQB98" s="104"/>
      <c r="BQC98" s="104"/>
      <c r="BQD98" s="104"/>
      <c r="BQE98" s="104"/>
      <c r="BQF98" s="104"/>
      <c r="BQG98" s="104"/>
      <c r="BQH98" s="104"/>
      <c r="BQI98" s="104"/>
      <c r="BQJ98" s="104"/>
      <c r="BQK98" s="104"/>
      <c r="BQL98" s="104"/>
      <c r="BQM98" s="104"/>
      <c r="BQN98" s="104"/>
      <c r="BQO98" s="104"/>
      <c r="BQP98" s="104"/>
      <c r="BQQ98" s="104"/>
      <c r="BQR98" s="104"/>
      <c r="BQS98" s="104"/>
      <c r="BQT98" s="104"/>
      <c r="BQU98" s="104"/>
      <c r="BQV98" s="104"/>
      <c r="BQW98" s="104"/>
      <c r="BQX98" s="104"/>
      <c r="BQY98" s="104"/>
      <c r="BQZ98" s="104"/>
      <c r="BRA98" s="104"/>
      <c r="BRB98" s="104"/>
      <c r="BRC98" s="104"/>
      <c r="BRD98" s="104"/>
      <c r="BRE98" s="104"/>
      <c r="BRF98" s="104"/>
      <c r="BRG98" s="104"/>
      <c r="BRH98" s="104"/>
      <c r="BRI98" s="104"/>
      <c r="BRJ98" s="104"/>
      <c r="BRK98" s="104"/>
      <c r="BRL98" s="104"/>
      <c r="BRM98" s="104"/>
      <c r="BRN98" s="104"/>
      <c r="BRO98" s="104"/>
      <c r="BRP98" s="104"/>
      <c r="BRQ98" s="104"/>
      <c r="BRR98" s="104"/>
      <c r="BRS98" s="104"/>
      <c r="BRT98" s="104"/>
      <c r="BRU98" s="104"/>
      <c r="BRV98" s="104"/>
      <c r="BRW98" s="104"/>
      <c r="BRX98" s="104"/>
      <c r="BRY98" s="104"/>
      <c r="BRZ98" s="104"/>
      <c r="BSA98" s="104"/>
      <c r="BSB98" s="104"/>
      <c r="BSC98" s="104"/>
      <c r="BSD98" s="104"/>
      <c r="BSE98" s="104"/>
      <c r="BSF98" s="104"/>
      <c r="BSG98" s="104"/>
      <c r="BSH98" s="104"/>
      <c r="BSI98" s="104"/>
      <c r="BSJ98" s="104"/>
      <c r="BSK98" s="104"/>
      <c r="BSL98" s="104"/>
      <c r="BSM98" s="104"/>
      <c r="BSN98" s="104"/>
      <c r="BSO98" s="104"/>
      <c r="BSP98" s="104"/>
      <c r="BSQ98" s="104"/>
      <c r="BSR98" s="104"/>
      <c r="BSS98" s="104"/>
      <c r="BST98" s="104"/>
      <c r="BSU98" s="104"/>
      <c r="BSV98" s="104"/>
      <c r="BSW98" s="104"/>
      <c r="BSX98" s="104"/>
      <c r="BSY98" s="104"/>
      <c r="BSZ98" s="104"/>
      <c r="BTA98" s="104"/>
      <c r="BTB98" s="104"/>
      <c r="BTC98" s="104"/>
      <c r="BTD98" s="104"/>
      <c r="BTE98" s="104"/>
      <c r="BTF98" s="104"/>
      <c r="BTG98" s="104"/>
      <c r="BTH98" s="104"/>
      <c r="BTI98" s="104"/>
      <c r="BTJ98" s="104"/>
      <c r="BTK98" s="104"/>
      <c r="BTL98" s="104"/>
      <c r="BTM98" s="104"/>
      <c r="BTN98" s="104"/>
      <c r="BTO98" s="104"/>
      <c r="BTP98" s="104"/>
      <c r="BTQ98" s="104"/>
      <c r="BTR98" s="104"/>
      <c r="BTS98" s="104"/>
      <c r="BTT98" s="104"/>
      <c r="BTU98" s="104"/>
      <c r="BTV98" s="104"/>
      <c r="BTW98" s="104"/>
    </row>
    <row r="99" spans="1:1895" s="3" customFormat="1" ht="12.75" x14ac:dyDescent="0.2">
      <c r="A99" s="113"/>
      <c r="B99" s="74" t="s">
        <v>428</v>
      </c>
      <c r="C99" s="74" t="s">
        <v>152</v>
      </c>
      <c r="D99" s="74" t="s">
        <v>427</v>
      </c>
      <c r="E99" s="74" t="s">
        <v>21</v>
      </c>
      <c r="F99" s="74" t="s">
        <v>276</v>
      </c>
      <c r="G99" s="73">
        <v>10000</v>
      </c>
      <c r="H99" s="73">
        <v>0</v>
      </c>
      <c r="I99" s="73">
        <v>25</v>
      </c>
      <c r="J99" s="73">
        <f t="shared" si="32"/>
        <v>287</v>
      </c>
      <c r="K99" s="72">
        <f t="shared" si="33"/>
        <v>304</v>
      </c>
      <c r="L99" s="72">
        <f t="shared" si="34"/>
        <v>709</v>
      </c>
      <c r="M99" s="73">
        <f t="shared" si="35"/>
        <v>709.99999999999989</v>
      </c>
      <c r="N99" s="73">
        <f t="shared" si="36"/>
        <v>115</v>
      </c>
      <c r="O99" s="72">
        <v>0</v>
      </c>
      <c r="P99" s="72">
        <f t="shared" si="37"/>
        <v>616</v>
      </c>
      <c r="Q99" s="72">
        <f t="shared" si="38"/>
        <v>9384</v>
      </c>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BZ99" s="104"/>
      <c r="CA99" s="104"/>
      <c r="CB99" s="104"/>
      <c r="CC99" s="104"/>
      <c r="CD99" s="104"/>
      <c r="CE99" s="104"/>
      <c r="CF99" s="104"/>
      <c r="CG99" s="104"/>
      <c r="CH99" s="104"/>
      <c r="CI99" s="104"/>
      <c r="CJ99" s="104"/>
      <c r="CK99" s="104"/>
      <c r="CL99" s="104"/>
      <c r="CM99" s="104"/>
      <c r="CN99" s="104"/>
      <c r="CO99" s="104"/>
      <c r="CP99" s="104"/>
      <c r="CQ99" s="104"/>
      <c r="CR99" s="104"/>
      <c r="CS99" s="104"/>
      <c r="CT99" s="104"/>
      <c r="CU99" s="104"/>
      <c r="CV99" s="104"/>
      <c r="CW99" s="104"/>
      <c r="CX99" s="104"/>
      <c r="CY99" s="104"/>
      <c r="CZ99" s="104"/>
      <c r="DA99" s="104"/>
      <c r="DB99" s="104"/>
      <c r="DC99" s="104"/>
      <c r="DD99" s="104"/>
      <c r="DE99" s="104"/>
      <c r="DF99" s="104"/>
      <c r="DG99" s="104"/>
      <c r="DH99" s="104"/>
      <c r="DI99" s="104"/>
      <c r="DJ99" s="104"/>
      <c r="DK99" s="104"/>
      <c r="DL99" s="104"/>
      <c r="DM99" s="104"/>
      <c r="DN99" s="104"/>
      <c r="DO99" s="104"/>
      <c r="DP99" s="104"/>
      <c r="DQ99" s="104"/>
      <c r="DR99" s="104"/>
      <c r="DS99" s="104"/>
      <c r="DT99" s="104"/>
      <c r="DU99" s="104"/>
      <c r="DV99" s="104"/>
      <c r="DW99" s="104"/>
      <c r="DX99" s="104"/>
      <c r="DY99" s="104"/>
      <c r="DZ99" s="104"/>
      <c r="EA99" s="104"/>
      <c r="EB99" s="104"/>
      <c r="EC99" s="104"/>
      <c r="ED99" s="104"/>
      <c r="EE99" s="104"/>
      <c r="EF99" s="104"/>
      <c r="EG99" s="104"/>
      <c r="EH99" s="104"/>
      <c r="EI99" s="104"/>
      <c r="EJ99" s="104"/>
      <c r="EK99" s="104"/>
      <c r="EL99" s="104"/>
      <c r="EM99" s="104"/>
      <c r="EN99" s="104"/>
      <c r="EO99" s="104"/>
      <c r="EP99" s="104"/>
      <c r="EQ99" s="104"/>
      <c r="ER99" s="104"/>
      <c r="ES99" s="104"/>
      <c r="ET99" s="104"/>
      <c r="EU99" s="104"/>
      <c r="EV99" s="104"/>
      <c r="EW99" s="104"/>
      <c r="EX99" s="104"/>
      <c r="EY99" s="104"/>
      <c r="EZ99" s="104"/>
      <c r="FA99" s="104"/>
      <c r="FB99" s="104"/>
      <c r="FC99" s="104"/>
      <c r="FD99" s="104"/>
      <c r="FE99" s="104"/>
      <c r="FF99" s="104"/>
      <c r="FG99" s="104"/>
      <c r="FH99" s="104"/>
      <c r="FI99" s="104"/>
      <c r="FJ99" s="104"/>
      <c r="FK99" s="104"/>
      <c r="FL99" s="104"/>
      <c r="FM99" s="104"/>
      <c r="FN99" s="104"/>
      <c r="FO99" s="104"/>
      <c r="FP99" s="104"/>
      <c r="FQ99" s="104"/>
      <c r="FR99" s="104"/>
      <c r="FS99" s="104"/>
      <c r="FT99" s="104"/>
      <c r="FU99" s="104"/>
      <c r="FV99" s="104"/>
      <c r="FW99" s="104"/>
      <c r="FX99" s="104"/>
      <c r="FY99" s="104"/>
      <c r="FZ99" s="104"/>
      <c r="GA99" s="104"/>
      <c r="GB99" s="104"/>
      <c r="GC99" s="104"/>
      <c r="GD99" s="104"/>
      <c r="GE99" s="104"/>
      <c r="GF99" s="104"/>
      <c r="GG99" s="104"/>
      <c r="GH99" s="104"/>
      <c r="GI99" s="104"/>
      <c r="GJ99" s="104"/>
      <c r="GK99" s="104"/>
      <c r="GL99" s="104"/>
      <c r="GM99" s="104"/>
      <c r="GN99" s="104"/>
      <c r="GO99" s="104"/>
      <c r="GP99" s="104"/>
      <c r="GQ99" s="104"/>
      <c r="GR99" s="104"/>
      <c r="GS99" s="104"/>
      <c r="GT99" s="104"/>
      <c r="GU99" s="104"/>
      <c r="GV99" s="104"/>
      <c r="GW99" s="104"/>
      <c r="GX99" s="104"/>
      <c r="GY99" s="104"/>
      <c r="GZ99" s="104"/>
      <c r="HA99" s="104"/>
      <c r="HB99" s="104"/>
      <c r="HC99" s="104"/>
      <c r="HD99" s="104"/>
      <c r="HE99" s="104"/>
      <c r="HF99" s="104"/>
      <c r="HG99" s="104"/>
      <c r="HH99" s="104"/>
      <c r="HI99" s="104"/>
      <c r="HJ99" s="104"/>
      <c r="HK99" s="104"/>
      <c r="HL99" s="104"/>
      <c r="HM99" s="104"/>
      <c r="HN99" s="104"/>
      <c r="HO99" s="104"/>
      <c r="HP99" s="104"/>
      <c r="HQ99" s="104"/>
      <c r="HR99" s="104"/>
      <c r="HS99" s="104"/>
      <c r="HT99" s="104"/>
      <c r="HU99" s="104"/>
      <c r="HV99" s="104"/>
      <c r="HW99" s="104"/>
      <c r="HX99" s="104"/>
      <c r="HY99" s="104"/>
      <c r="HZ99" s="104"/>
      <c r="IA99" s="104"/>
      <c r="IB99" s="104"/>
      <c r="IC99" s="104"/>
      <c r="ID99" s="104"/>
      <c r="IE99" s="104"/>
      <c r="IF99" s="104"/>
      <c r="IG99" s="104"/>
      <c r="IH99" s="104"/>
      <c r="II99" s="104"/>
      <c r="IJ99" s="104"/>
      <c r="IK99" s="104"/>
      <c r="IL99" s="104"/>
      <c r="IM99" s="104"/>
      <c r="IN99" s="104"/>
      <c r="IO99" s="104"/>
      <c r="IP99" s="104"/>
      <c r="IQ99" s="104"/>
      <c r="IR99" s="104"/>
      <c r="IS99" s="104"/>
      <c r="IT99" s="104"/>
      <c r="IU99" s="104"/>
      <c r="IV99" s="104"/>
      <c r="IW99" s="104"/>
      <c r="IX99" s="104"/>
      <c r="IY99" s="104"/>
      <c r="IZ99" s="104"/>
      <c r="JA99" s="104"/>
      <c r="JB99" s="104"/>
      <c r="JC99" s="104"/>
      <c r="JD99" s="104"/>
      <c r="JE99" s="104"/>
      <c r="JF99" s="104"/>
      <c r="JG99" s="104"/>
      <c r="JH99" s="104"/>
      <c r="JI99" s="104"/>
      <c r="JJ99" s="104"/>
      <c r="JK99" s="104"/>
      <c r="JL99" s="104"/>
      <c r="JM99" s="104"/>
      <c r="JN99" s="104"/>
      <c r="JO99" s="104"/>
      <c r="JP99" s="104"/>
      <c r="JQ99" s="104"/>
      <c r="JR99" s="104"/>
      <c r="JS99" s="104"/>
      <c r="JT99" s="104"/>
      <c r="JU99" s="104"/>
      <c r="JV99" s="104"/>
      <c r="JW99" s="104"/>
      <c r="JX99" s="104"/>
      <c r="JY99" s="104"/>
      <c r="JZ99" s="104"/>
      <c r="KA99" s="104"/>
      <c r="KB99" s="104"/>
      <c r="KC99" s="104"/>
      <c r="KD99" s="104"/>
      <c r="KE99" s="104"/>
      <c r="KF99" s="104"/>
      <c r="KG99" s="104"/>
      <c r="KH99" s="104"/>
      <c r="KI99" s="104"/>
      <c r="KJ99" s="104"/>
      <c r="KK99" s="104"/>
      <c r="KL99" s="104"/>
      <c r="KM99" s="104"/>
      <c r="KN99" s="104"/>
      <c r="KO99" s="104"/>
      <c r="KP99" s="104"/>
      <c r="KQ99" s="104"/>
      <c r="KR99" s="104"/>
      <c r="KS99" s="104"/>
      <c r="KT99" s="104"/>
      <c r="KU99" s="104"/>
      <c r="KV99" s="104"/>
      <c r="KW99" s="104"/>
      <c r="KX99" s="104"/>
      <c r="KY99" s="104"/>
      <c r="KZ99" s="104"/>
      <c r="LA99" s="104"/>
      <c r="LB99" s="104"/>
      <c r="LC99" s="104"/>
      <c r="LD99" s="104"/>
      <c r="LE99" s="104"/>
      <c r="LF99" s="104"/>
      <c r="LG99" s="104"/>
      <c r="LH99" s="104"/>
      <c r="LI99" s="104"/>
      <c r="LJ99" s="104"/>
      <c r="LK99" s="104"/>
      <c r="LL99" s="104"/>
      <c r="LM99" s="104"/>
      <c r="LN99" s="104"/>
      <c r="LO99" s="104"/>
      <c r="LP99" s="104"/>
      <c r="LQ99" s="104"/>
      <c r="LR99" s="104"/>
      <c r="LS99" s="104"/>
      <c r="LT99" s="104"/>
      <c r="LU99" s="104"/>
      <c r="LV99" s="104"/>
      <c r="LW99" s="104"/>
      <c r="LX99" s="104"/>
      <c r="LY99" s="104"/>
      <c r="LZ99" s="104"/>
      <c r="MA99" s="104"/>
      <c r="MB99" s="104"/>
      <c r="MC99" s="104"/>
      <c r="MD99" s="104"/>
      <c r="ME99" s="104"/>
      <c r="MF99" s="104"/>
      <c r="MG99" s="104"/>
      <c r="MH99" s="104"/>
      <c r="MI99" s="104"/>
      <c r="MJ99" s="104"/>
      <c r="MK99" s="104"/>
      <c r="ML99" s="104"/>
      <c r="MM99" s="104"/>
      <c r="MN99" s="104"/>
      <c r="MO99" s="104"/>
      <c r="MP99" s="104"/>
      <c r="MQ99" s="104"/>
      <c r="MR99" s="104"/>
      <c r="MS99" s="104"/>
      <c r="MT99" s="104"/>
      <c r="MU99" s="104"/>
      <c r="MV99" s="104"/>
      <c r="MW99" s="104"/>
      <c r="MX99" s="104"/>
      <c r="MY99" s="104"/>
      <c r="MZ99" s="104"/>
      <c r="NA99" s="104"/>
      <c r="NB99" s="104"/>
      <c r="NC99" s="104"/>
      <c r="ND99" s="104"/>
      <c r="NE99" s="104"/>
      <c r="NF99" s="104"/>
      <c r="NG99" s="104"/>
      <c r="NH99" s="104"/>
      <c r="NI99" s="104"/>
      <c r="NJ99" s="104"/>
      <c r="NK99" s="104"/>
      <c r="NL99" s="104"/>
      <c r="NM99" s="104"/>
      <c r="NN99" s="104"/>
      <c r="NO99" s="104"/>
      <c r="NP99" s="104"/>
      <c r="NQ99" s="104"/>
      <c r="NR99" s="104"/>
      <c r="NS99" s="104"/>
      <c r="NT99" s="104"/>
      <c r="NU99" s="104"/>
      <c r="NV99" s="104"/>
      <c r="NW99" s="104"/>
      <c r="NX99" s="104"/>
      <c r="NY99" s="104"/>
      <c r="NZ99" s="104"/>
      <c r="OA99" s="104"/>
      <c r="OB99" s="104"/>
      <c r="OC99" s="104"/>
      <c r="OD99" s="104"/>
      <c r="OE99" s="104"/>
      <c r="OF99" s="104"/>
      <c r="OG99" s="104"/>
      <c r="OH99" s="104"/>
      <c r="OI99" s="104"/>
      <c r="OJ99" s="104"/>
      <c r="OK99" s="104"/>
      <c r="OL99" s="104"/>
      <c r="OM99" s="104"/>
      <c r="ON99" s="104"/>
      <c r="OO99" s="104"/>
      <c r="OP99" s="104"/>
      <c r="OQ99" s="104"/>
      <c r="OR99" s="104"/>
      <c r="OS99" s="104"/>
      <c r="OT99" s="104"/>
      <c r="OU99" s="104"/>
      <c r="OV99" s="104"/>
      <c r="OW99" s="104"/>
      <c r="OX99" s="104"/>
      <c r="OY99" s="104"/>
      <c r="OZ99" s="104"/>
      <c r="PA99" s="104"/>
      <c r="PB99" s="104"/>
      <c r="PC99" s="104"/>
      <c r="PD99" s="104"/>
      <c r="PE99" s="104"/>
      <c r="PF99" s="104"/>
      <c r="PG99" s="104"/>
      <c r="PH99" s="104"/>
      <c r="PI99" s="104"/>
      <c r="PJ99" s="104"/>
      <c r="PK99" s="104"/>
      <c r="PL99" s="104"/>
      <c r="PM99" s="104"/>
      <c r="PN99" s="104"/>
      <c r="PO99" s="104"/>
      <c r="PP99" s="104"/>
      <c r="PQ99" s="104"/>
      <c r="PR99" s="104"/>
      <c r="PS99" s="104"/>
      <c r="PT99" s="104"/>
      <c r="PU99" s="104"/>
      <c r="PV99" s="104"/>
      <c r="PW99" s="104"/>
      <c r="PX99" s="104"/>
      <c r="PY99" s="104"/>
      <c r="PZ99" s="104"/>
      <c r="QA99" s="104"/>
      <c r="QB99" s="104"/>
      <c r="QC99" s="104"/>
      <c r="QD99" s="104"/>
      <c r="QE99" s="104"/>
      <c r="QF99" s="104"/>
      <c r="QG99" s="104"/>
      <c r="QH99" s="104"/>
      <c r="QI99" s="104"/>
      <c r="QJ99" s="104"/>
      <c r="QK99" s="104"/>
      <c r="QL99" s="104"/>
      <c r="QM99" s="104"/>
      <c r="QN99" s="104"/>
      <c r="QO99" s="104"/>
      <c r="QP99" s="104"/>
      <c r="QQ99" s="104"/>
      <c r="QR99" s="104"/>
      <c r="QS99" s="104"/>
      <c r="QT99" s="104"/>
      <c r="QU99" s="104"/>
      <c r="QV99" s="104"/>
      <c r="QW99" s="104"/>
      <c r="QX99" s="104"/>
      <c r="QY99" s="104"/>
      <c r="QZ99" s="104"/>
      <c r="RA99" s="104"/>
      <c r="RB99" s="104"/>
      <c r="RC99" s="104"/>
      <c r="RD99" s="104"/>
      <c r="RE99" s="104"/>
      <c r="RF99" s="104"/>
      <c r="RG99" s="104"/>
      <c r="RH99" s="104"/>
      <c r="RI99" s="104"/>
      <c r="RJ99" s="104"/>
      <c r="RK99" s="104"/>
      <c r="RL99" s="104"/>
      <c r="RM99" s="104"/>
      <c r="RN99" s="104"/>
      <c r="RO99" s="104"/>
      <c r="RP99" s="104"/>
      <c r="RQ99" s="104"/>
      <c r="RR99" s="104"/>
      <c r="RS99" s="104"/>
      <c r="RT99" s="104"/>
      <c r="RU99" s="104"/>
      <c r="RV99" s="104"/>
      <c r="RW99" s="104"/>
      <c r="RX99" s="104"/>
      <c r="RY99" s="104"/>
      <c r="RZ99" s="104"/>
      <c r="SA99" s="104"/>
      <c r="SB99" s="104"/>
      <c r="SC99" s="104"/>
      <c r="SD99" s="104"/>
      <c r="SE99" s="104"/>
      <c r="SF99" s="104"/>
      <c r="SG99" s="104"/>
      <c r="SH99" s="104"/>
      <c r="SI99" s="104"/>
      <c r="SJ99" s="104"/>
      <c r="SK99" s="104"/>
      <c r="SL99" s="104"/>
      <c r="SM99" s="104"/>
      <c r="SN99" s="104"/>
      <c r="SO99" s="104"/>
      <c r="SP99" s="104"/>
      <c r="SQ99" s="104"/>
      <c r="SR99" s="104"/>
      <c r="SS99" s="104"/>
      <c r="ST99" s="104"/>
      <c r="SU99" s="104"/>
      <c r="SV99" s="104"/>
      <c r="SW99" s="104"/>
      <c r="SX99" s="104"/>
      <c r="SY99" s="104"/>
      <c r="SZ99" s="104"/>
      <c r="TA99" s="104"/>
      <c r="TB99" s="104"/>
      <c r="TC99" s="104"/>
      <c r="TD99" s="104"/>
      <c r="TE99" s="104"/>
      <c r="TF99" s="104"/>
      <c r="TG99" s="104"/>
      <c r="TH99" s="104"/>
      <c r="TI99" s="104"/>
      <c r="TJ99" s="104"/>
      <c r="TK99" s="104"/>
      <c r="TL99" s="104"/>
      <c r="TM99" s="104"/>
      <c r="TN99" s="104"/>
      <c r="TO99" s="104"/>
      <c r="TP99" s="104"/>
      <c r="TQ99" s="104"/>
      <c r="TR99" s="104"/>
      <c r="TS99" s="104"/>
      <c r="TT99" s="104"/>
      <c r="TU99" s="104"/>
      <c r="TV99" s="104"/>
      <c r="TW99" s="104"/>
      <c r="TX99" s="104"/>
      <c r="TY99" s="104"/>
      <c r="TZ99" s="104"/>
      <c r="UA99" s="104"/>
      <c r="UB99" s="104"/>
      <c r="UC99" s="104"/>
      <c r="UD99" s="104"/>
      <c r="UE99" s="104"/>
      <c r="UF99" s="104"/>
      <c r="UG99" s="104"/>
      <c r="UH99" s="104"/>
      <c r="UI99" s="104"/>
      <c r="UJ99" s="104"/>
      <c r="UK99" s="104"/>
      <c r="UL99" s="104"/>
      <c r="UM99" s="104"/>
      <c r="UN99" s="104"/>
      <c r="UO99" s="104"/>
      <c r="UP99" s="104"/>
      <c r="UQ99" s="104"/>
      <c r="UR99" s="104"/>
      <c r="US99" s="104"/>
      <c r="UT99" s="104"/>
      <c r="UU99" s="104"/>
      <c r="UV99" s="104"/>
      <c r="UW99" s="104"/>
      <c r="UX99" s="104"/>
      <c r="UY99" s="104"/>
      <c r="UZ99" s="104"/>
      <c r="VA99" s="104"/>
      <c r="VB99" s="104"/>
      <c r="VC99" s="104"/>
      <c r="VD99" s="104"/>
      <c r="VE99" s="104"/>
      <c r="VF99" s="104"/>
      <c r="VG99" s="104"/>
      <c r="VH99" s="104"/>
      <c r="VI99" s="104"/>
      <c r="VJ99" s="104"/>
      <c r="VK99" s="104"/>
      <c r="VL99" s="104"/>
      <c r="VM99" s="104"/>
      <c r="VN99" s="104"/>
      <c r="VO99" s="104"/>
      <c r="VP99" s="104"/>
      <c r="VQ99" s="104"/>
      <c r="VR99" s="104"/>
      <c r="VS99" s="104"/>
      <c r="VT99" s="104"/>
      <c r="VU99" s="104"/>
      <c r="VV99" s="104"/>
      <c r="VW99" s="104"/>
      <c r="VX99" s="104"/>
      <c r="VY99" s="104"/>
      <c r="VZ99" s="104"/>
      <c r="WA99" s="104"/>
      <c r="WB99" s="104"/>
      <c r="WC99" s="104"/>
      <c r="WD99" s="104"/>
      <c r="WE99" s="104"/>
      <c r="WF99" s="104"/>
      <c r="WG99" s="104"/>
      <c r="WH99" s="104"/>
      <c r="WI99" s="104"/>
      <c r="WJ99" s="104"/>
      <c r="WK99" s="104"/>
      <c r="WL99" s="104"/>
      <c r="WM99" s="104"/>
      <c r="WN99" s="104"/>
      <c r="WO99" s="104"/>
      <c r="WP99" s="104"/>
      <c r="WQ99" s="104"/>
      <c r="WR99" s="104"/>
      <c r="WS99" s="104"/>
      <c r="WT99" s="104"/>
      <c r="WU99" s="104"/>
      <c r="WV99" s="104"/>
      <c r="WW99" s="104"/>
      <c r="WX99" s="104"/>
      <c r="WY99" s="104"/>
      <c r="WZ99" s="104"/>
      <c r="XA99" s="104"/>
      <c r="XB99" s="104"/>
      <c r="XC99" s="104"/>
      <c r="XD99" s="104"/>
      <c r="XE99" s="104"/>
      <c r="XF99" s="104"/>
      <c r="XG99" s="104"/>
      <c r="XH99" s="104"/>
      <c r="XI99" s="104"/>
      <c r="XJ99" s="104"/>
      <c r="XK99" s="104"/>
      <c r="XL99" s="104"/>
      <c r="XM99" s="104"/>
      <c r="XN99" s="104"/>
      <c r="XO99" s="104"/>
      <c r="XP99" s="104"/>
      <c r="XQ99" s="104"/>
      <c r="XR99" s="104"/>
      <c r="XS99" s="104"/>
      <c r="XT99" s="104"/>
      <c r="XU99" s="104"/>
      <c r="XV99" s="104"/>
      <c r="XW99" s="104"/>
      <c r="XX99" s="104"/>
      <c r="XY99" s="104"/>
      <c r="XZ99" s="104"/>
      <c r="YA99" s="104"/>
      <c r="YB99" s="104"/>
      <c r="YC99" s="104"/>
      <c r="YD99" s="104"/>
      <c r="YE99" s="104"/>
      <c r="YF99" s="104"/>
      <c r="YG99" s="104"/>
      <c r="YH99" s="104"/>
      <c r="YI99" s="104"/>
      <c r="YJ99" s="104"/>
      <c r="YK99" s="104"/>
      <c r="YL99" s="104"/>
      <c r="YM99" s="104"/>
      <c r="YN99" s="104"/>
      <c r="YO99" s="104"/>
      <c r="YP99" s="104"/>
      <c r="YQ99" s="104"/>
      <c r="YR99" s="104"/>
      <c r="YS99" s="104"/>
      <c r="YT99" s="104"/>
      <c r="YU99" s="104"/>
      <c r="YV99" s="104"/>
      <c r="YW99" s="104"/>
      <c r="YX99" s="104"/>
      <c r="YY99" s="104"/>
      <c r="YZ99" s="104"/>
      <c r="ZA99" s="104"/>
      <c r="ZB99" s="104"/>
      <c r="ZC99" s="104"/>
      <c r="ZD99" s="104"/>
      <c r="ZE99" s="104"/>
      <c r="ZF99" s="104"/>
      <c r="ZG99" s="104"/>
      <c r="ZH99" s="104"/>
      <c r="ZI99" s="104"/>
      <c r="ZJ99" s="104"/>
      <c r="ZK99" s="104"/>
      <c r="ZL99" s="104"/>
      <c r="ZM99" s="104"/>
      <c r="ZN99" s="104"/>
      <c r="ZO99" s="104"/>
      <c r="ZP99" s="104"/>
      <c r="ZQ99" s="104"/>
      <c r="ZR99" s="104"/>
      <c r="ZS99" s="104"/>
      <c r="ZT99" s="104"/>
      <c r="ZU99" s="104"/>
      <c r="ZV99" s="104"/>
      <c r="ZW99" s="104"/>
      <c r="ZX99" s="104"/>
      <c r="ZY99" s="104"/>
      <c r="ZZ99" s="104"/>
      <c r="AAA99" s="104"/>
      <c r="AAB99" s="104"/>
      <c r="AAC99" s="104"/>
      <c r="AAD99" s="104"/>
      <c r="AAE99" s="104"/>
      <c r="AAF99" s="104"/>
      <c r="AAG99" s="104"/>
      <c r="AAH99" s="104"/>
      <c r="AAI99" s="104"/>
      <c r="AAJ99" s="104"/>
      <c r="AAK99" s="104"/>
      <c r="AAL99" s="104"/>
      <c r="AAM99" s="104"/>
      <c r="AAN99" s="104"/>
      <c r="AAO99" s="104"/>
      <c r="AAP99" s="104"/>
      <c r="AAQ99" s="104"/>
      <c r="AAR99" s="104"/>
      <c r="AAS99" s="104"/>
      <c r="AAT99" s="104"/>
      <c r="AAU99" s="104"/>
      <c r="AAV99" s="104"/>
      <c r="AAW99" s="104"/>
      <c r="AAX99" s="104"/>
      <c r="AAY99" s="104"/>
      <c r="AAZ99" s="104"/>
      <c r="ABA99" s="104"/>
      <c r="ABB99" s="104"/>
      <c r="ABC99" s="104"/>
      <c r="ABD99" s="104"/>
      <c r="ABE99" s="104"/>
      <c r="ABF99" s="104"/>
      <c r="ABG99" s="104"/>
      <c r="ABH99" s="104"/>
      <c r="ABI99" s="104"/>
      <c r="ABJ99" s="104"/>
      <c r="ABK99" s="104"/>
      <c r="ABL99" s="104"/>
      <c r="ABM99" s="104"/>
      <c r="ABN99" s="104"/>
      <c r="ABO99" s="104"/>
      <c r="ABP99" s="104"/>
      <c r="ABQ99" s="104"/>
      <c r="ABR99" s="104"/>
      <c r="ABS99" s="104"/>
      <c r="ABT99" s="104"/>
      <c r="ABU99" s="104"/>
      <c r="ABV99" s="104"/>
      <c r="ABW99" s="104"/>
      <c r="ABX99" s="104"/>
      <c r="ABY99" s="104"/>
      <c r="ABZ99" s="104"/>
      <c r="ACA99" s="104"/>
      <c r="ACB99" s="104"/>
      <c r="ACC99" s="104"/>
      <c r="ACD99" s="104"/>
      <c r="ACE99" s="104"/>
      <c r="ACF99" s="104"/>
      <c r="ACG99" s="104"/>
      <c r="ACH99" s="104"/>
      <c r="ACI99" s="104"/>
      <c r="ACJ99" s="104"/>
      <c r="ACK99" s="104"/>
      <c r="ACL99" s="104"/>
      <c r="ACM99" s="104"/>
      <c r="ACN99" s="104"/>
      <c r="ACO99" s="104"/>
      <c r="ACP99" s="104"/>
      <c r="ACQ99" s="104"/>
      <c r="ACR99" s="104"/>
      <c r="ACS99" s="104"/>
      <c r="ACT99" s="104"/>
      <c r="ACU99" s="104"/>
      <c r="ACV99" s="104"/>
      <c r="ACW99" s="104"/>
      <c r="ACX99" s="104"/>
      <c r="ACY99" s="104"/>
      <c r="ACZ99" s="104"/>
      <c r="ADA99" s="104"/>
      <c r="ADB99" s="104"/>
      <c r="ADC99" s="104"/>
      <c r="ADD99" s="104"/>
      <c r="ADE99" s="104"/>
      <c r="ADF99" s="104"/>
      <c r="ADG99" s="104"/>
      <c r="ADH99" s="104"/>
      <c r="ADI99" s="104"/>
      <c r="ADJ99" s="104"/>
      <c r="ADK99" s="104"/>
      <c r="ADL99" s="104"/>
      <c r="ADM99" s="104"/>
      <c r="ADN99" s="104"/>
      <c r="ADO99" s="104"/>
      <c r="ADP99" s="104"/>
      <c r="ADQ99" s="104"/>
      <c r="ADR99" s="104"/>
      <c r="ADS99" s="104"/>
      <c r="ADT99" s="104"/>
      <c r="ADU99" s="104"/>
      <c r="ADV99" s="104"/>
      <c r="ADW99" s="104"/>
      <c r="ADX99" s="104"/>
      <c r="ADY99" s="104"/>
      <c r="ADZ99" s="104"/>
      <c r="AEA99" s="104"/>
      <c r="AEB99" s="104"/>
      <c r="AEC99" s="104"/>
      <c r="AED99" s="104"/>
      <c r="AEE99" s="104"/>
      <c r="AEF99" s="104"/>
      <c r="AEG99" s="104"/>
      <c r="AEH99" s="104"/>
      <c r="AEI99" s="104"/>
      <c r="AEJ99" s="104"/>
      <c r="AEK99" s="104"/>
      <c r="AEL99" s="104"/>
      <c r="AEM99" s="104"/>
      <c r="AEN99" s="104"/>
      <c r="AEO99" s="104"/>
      <c r="AEP99" s="104"/>
      <c r="AEQ99" s="104"/>
      <c r="AER99" s="104"/>
      <c r="AES99" s="104"/>
      <c r="AET99" s="104"/>
      <c r="AEU99" s="104"/>
      <c r="AEV99" s="104"/>
      <c r="AEW99" s="104"/>
      <c r="AEX99" s="104"/>
      <c r="AEY99" s="104"/>
      <c r="AEZ99" s="104"/>
      <c r="AFA99" s="104"/>
      <c r="AFB99" s="104"/>
      <c r="AFC99" s="104"/>
      <c r="AFD99" s="104"/>
      <c r="AFE99" s="104"/>
      <c r="AFF99" s="104"/>
      <c r="AFG99" s="104"/>
      <c r="AFH99" s="104"/>
      <c r="AFI99" s="104"/>
      <c r="AFJ99" s="104"/>
      <c r="AFK99" s="104"/>
      <c r="AFL99" s="104"/>
      <c r="AFM99" s="104"/>
      <c r="AFN99" s="104"/>
      <c r="AFO99" s="104"/>
      <c r="AFP99" s="104"/>
      <c r="AFQ99" s="104"/>
      <c r="AFR99" s="104"/>
      <c r="AFS99" s="104"/>
      <c r="AFT99" s="104"/>
      <c r="AFU99" s="104"/>
      <c r="AFV99" s="104"/>
      <c r="AFW99" s="104"/>
      <c r="AFX99" s="104"/>
      <c r="AFY99" s="104"/>
      <c r="AFZ99" s="104"/>
      <c r="AGA99" s="104"/>
      <c r="AGB99" s="104"/>
      <c r="AGC99" s="104"/>
      <c r="AGD99" s="104"/>
      <c r="AGE99" s="104"/>
      <c r="AGF99" s="104"/>
      <c r="AGG99" s="104"/>
      <c r="AGH99" s="104"/>
      <c r="AGI99" s="104"/>
      <c r="AGJ99" s="104"/>
      <c r="AGK99" s="104"/>
      <c r="AGL99" s="104"/>
      <c r="AGM99" s="104"/>
      <c r="AGN99" s="104"/>
      <c r="AGO99" s="104"/>
      <c r="AGP99" s="104"/>
      <c r="AGQ99" s="104"/>
      <c r="AGR99" s="104"/>
      <c r="AGS99" s="104"/>
      <c r="AGT99" s="104"/>
      <c r="AGU99" s="104"/>
      <c r="AGV99" s="104"/>
      <c r="AGW99" s="104"/>
      <c r="AGX99" s="104"/>
      <c r="AGY99" s="104"/>
      <c r="AGZ99" s="104"/>
      <c r="AHA99" s="104"/>
      <c r="AHB99" s="104"/>
      <c r="AHC99" s="104"/>
      <c r="AHD99" s="104"/>
      <c r="AHE99" s="104"/>
      <c r="AHF99" s="104"/>
      <c r="AHG99" s="104"/>
      <c r="AHH99" s="104"/>
      <c r="AHI99" s="104"/>
      <c r="AHJ99" s="104"/>
      <c r="AHK99" s="104"/>
      <c r="AHL99" s="104"/>
      <c r="AHM99" s="104"/>
      <c r="AHN99" s="104"/>
      <c r="AHO99" s="104"/>
      <c r="AHP99" s="104"/>
      <c r="AHQ99" s="104"/>
      <c r="AHR99" s="104"/>
      <c r="AHS99" s="104"/>
      <c r="AHT99" s="104"/>
      <c r="AHU99" s="104"/>
      <c r="AHV99" s="104"/>
      <c r="AHW99" s="104"/>
      <c r="AHX99" s="104"/>
      <c r="AHY99" s="104"/>
      <c r="AHZ99" s="104"/>
      <c r="AIA99" s="104"/>
      <c r="AIB99" s="104"/>
      <c r="AIC99" s="104"/>
      <c r="AID99" s="104"/>
      <c r="AIE99" s="104"/>
      <c r="AIF99" s="104"/>
      <c r="AIG99" s="104"/>
      <c r="AIH99" s="104"/>
      <c r="AII99" s="104"/>
      <c r="AIJ99" s="104"/>
      <c r="AIK99" s="104"/>
      <c r="AIL99" s="104"/>
      <c r="AIM99" s="104"/>
      <c r="AIN99" s="104"/>
      <c r="AIO99" s="104"/>
      <c r="AIP99" s="104"/>
      <c r="AIQ99" s="104"/>
      <c r="AIR99" s="104"/>
      <c r="AIS99" s="104"/>
      <c r="AIT99" s="104"/>
      <c r="AIU99" s="104"/>
      <c r="AIV99" s="104"/>
      <c r="AIW99" s="104"/>
      <c r="AIX99" s="104"/>
      <c r="AIY99" s="104"/>
      <c r="AIZ99" s="104"/>
      <c r="AJA99" s="104"/>
      <c r="AJB99" s="104"/>
      <c r="AJC99" s="104"/>
      <c r="AJD99" s="104"/>
      <c r="AJE99" s="104"/>
      <c r="AJF99" s="104"/>
      <c r="AJG99" s="104"/>
      <c r="AJH99" s="104"/>
      <c r="AJI99" s="104"/>
      <c r="AJJ99" s="104"/>
      <c r="AJK99" s="104"/>
      <c r="AJL99" s="104"/>
      <c r="AJM99" s="104"/>
      <c r="AJN99" s="104"/>
      <c r="AJO99" s="104"/>
      <c r="AJP99" s="104"/>
      <c r="AJQ99" s="104"/>
      <c r="AJR99" s="104"/>
      <c r="AJS99" s="104"/>
      <c r="AJT99" s="104"/>
      <c r="AJU99" s="104"/>
      <c r="AJV99" s="104"/>
      <c r="AJW99" s="104"/>
      <c r="AJX99" s="104"/>
      <c r="AJY99" s="104"/>
      <c r="AJZ99" s="104"/>
      <c r="AKA99" s="104"/>
      <c r="AKB99" s="104"/>
      <c r="AKC99" s="104"/>
      <c r="AKD99" s="104"/>
      <c r="AKE99" s="104"/>
      <c r="AKF99" s="104"/>
      <c r="AKG99" s="104"/>
      <c r="AKH99" s="104"/>
      <c r="AKI99" s="104"/>
      <c r="AKJ99" s="104"/>
      <c r="AKK99" s="104"/>
      <c r="AKL99" s="104"/>
      <c r="AKM99" s="104"/>
      <c r="AKN99" s="104"/>
      <c r="AKO99" s="104"/>
      <c r="AKP99" s="104"/>
      <c r="AKQ99" s="104"/>
      <c r="AKR99" s="104"/>
      <c r="AKS99" s="104"/>
      <c r="AKT99" s="104"/>
      <c r="AKU99" s="104"/>
      <c r="AKV99" s="104"/>
      <c r="AKW99" s="104"/>
      <c r="AKX99" s="104"/>
      <c r="AKY99" s="104"/>
      <c r="AKZ99" s="104"/>
      <c r="ALA99" s="104"/>
      <c r="ALB99" s="104"/>
      <c r="ALC99" s="104"/>
      <c r="ALD99" s="104"/>
      <c r="ALE99" s="104"/>
      <c r="ALF99" s="104"/>
      <c r="ALG99" s="104"/>
      <c r="ALH99" s="104"/>
      <c r="ALI99" s="104"/>
      <c r="ALJ99" s="104"/>
      <c r="ALK99" s="104"/>
      <c r="ALL99" s="104"/>
      <c r="ALM99" s="104"/>
      <c r="ALN99" s="104"/>
      <c r="ALO99" s="104"/>
      <c r="ALP99" s="104"/>
      <c r="ALQ99" s="104"/>
      <c r="ALR99" s="104"/>
      <c r="ALS99" s="104"/>
      <c r="ALT99" s="104"/>
      <c r="ALU99" s="104"/>
      <c r="ALV99" s="104"/>
      <c r="ALW99" s="104"/>
      <c r="ALX99" s="104"/>
      <c r="ALY99" s="104"/>
      <c r="ALZ99" s="104"/>
      <c r="AMA99" s="104"/>
      <c r="AMB99" s="104"/>
      <c r="AMC99" s="104"/>
      <c r="AMD99" s="104"/>
      <c r="AME99" s="104"/>
      <c r="AMF99" s="104"/>
      <c r="AMG99" s="104"/>
      <c r="AMH99" s="104"/>
      <c r="AMI99" s="104"/>
      <c r="AMJ99" s="104"/>
      <c r="AMK99" s="104"/>
      <c r="AML99" s="104"/>
      <c r="AMM99" s="104"/>
      <c r="AMN99" s="104"/>
      <c r="AMO99" s="104"/>
      <c r="AMP99" s="104"/>
      <c r="AMQ99" s="104"/>
      <c r="AMR99" s="104"/>
      <c r="AMS99" s="104"/>
      <c r="AMT99" s="104"/>
      <c r="AMU99" s="104"/>
      <c r="AMV99" s="104"/>
      <c r="AMW99" s="104"/>
      <c r="AMX99" s="104"/>
      <c r="AMY99" s="104"/>
      <c r="AMZ99" s="104"/>
      <c r="ANA99" s="104"/>
      <c r="ANB99" s="104"/>
      <c r="ANC99" s="104"/>
      <c r="AND99" s="104"/>
      <c r="ANE99" s="104"/>
      <c r="ANF99" s="104"/>
      <c r="ANG99" s="104"/>
      <c r="ANH99" s="104"/>
      <c r="ANI99" s="104"/>
      <c r="ANJ99" s="104"/>
      <c r="ANK99" s="104"/>
      <c r="ANL99" s="104"/>
      <c r="ANM99" s="104"/>
      <c r="ANN99" s="104"/>
      <c r="ANO99" s="104"/>
      <c r="ANP99" s="104"/>
      <c r="ANQ99" s="104"/>
      <c r="ANR99" s="104"/>
      <c r="ANS99" s="104"/>
      <c r="ANT99" s="104"/>
      <c r="ANU99" s="104"/>
      <c r="ANV99" s="104"/>
      <c r="ANW99" s="104"/>
      <c r="ANX99" s="104"/>
      <c r="ANY99" s="104"/>
      <c r="ANZ99" s="104"/>
      <c r="AOA99" s="104"/>
      <c r="AOB99" s="104"/>
      <c r="AOC99" s="104"/>
      <c r="AOD99" s="104"/>
      <c r="AOE99" s="104"/>
      <c r="AOF99" s="104"/>
      <c r="AOG99" s="104"/>
      <c r="AOH99" s="104"/>
      <c r="AOI99" s="104"/>
      <c r="AOJ99" s="104"/>
      <c r="AOK99" s="104"/>
      <c r="AOL99" s="104"/>
      <c r="AOM99" s="104"/>
      <c r="AON99" s="104"/>
      <c r="AOO99" s="104"/>
      <c r="AOP99" s="104"/>
      <c r="AOQ99" s="104"/>
      <c r="AOR99" s="104"/>
      <c r="AOS99" s="104"/>
      <c r="AOT99" s="104"/>
      <c r="AOU99" s="104"/>
      <c r="AOV99" s="104"/>
      <c r="AOW99" s="104"/>
      <c r="AOX99" s="104"/>
      <c r="AOY99" s="104"/>
      <c r="AOZ99" s="104"/>
      <c r="APA99" s="104"/>
      <c r="APB99" s="104"/>
      <c r="APC99" s="104"/>
      <c r="APD99" s="104"/>
      <c r="APE99" s="104"/>
      <c r="APF99" s="104"/>
      <c r="APG99" s="104"/>
      <c r="APH99" s="104"/>
      <c r="API99" s="104"/>
      <c r="APJ99" s="104"/>
      <c r="APK99" s="104"/>
      <c r="APL99" s="104"/>
      <c r="APM99" s="104"/>
      <c r="APN99" s="104"/>
      <c r="APO99" s="104"/>
      <c r="APP99" s="104"/>
      <c r="APQ99" s="104"/>
      <c r="APR99" s="104"/>
      <c r="APS99" s="104"/>
      <c r="APT99" s="104"/>
      <c r="APU99" s="104"/>
      <c r="APV99" s="104"/>
      <c r="APW99" s="104"/>
      <c r="APX99" s="104"/>
      <c r="APY99" s="104"/>
      <c r="APZ99" s="104"/>
      <c r="AQA99" s="104"/>
      <c r="AQB99" s="104"/>
      <c r="AQC99" s="104"/>
      <c r="AQD99" s="104"/>
      <c r="AQE99" s="104"/>
      <c r="AQF99" s="104"/>
      <c r="AQG99" s="104"/>
      <c r="AQH99" s="104"/>
      <c r="AQI99" s="104"/>
      <c r="AQJ99" s="104"/>
      <c r="AQK99" s="104"/>
      <c r="AQL99" s="104"/>
      <c r="AQM99" s="104"/>
      <c r="AQN99" s="104"/>
      <c r="AQO99" s="104"/>
      <c r="AQP99" s="104"/>
      <c r="AQQ99" s="104"/>
      <c r="AQR99" s="104"/>
      <c r="AQS99" s="104"/>
      <c r="AQT99" s="104"/>
      <c r="AQU99" s="104"/>
      <c r="AQV99" s="104"/>
      <c r="AQW99" s="104"/>
      <c r="AQX99" s="104"/>
      <c r="AQY99" s="104"/>
      <c r="AQZ99" s="104"/>
      <c r="ARA99" s="104"/>
      <c r="ARB99" s="104"/>
      <c r="ARC99" s="104"/>
      <c r="ARD99" s="104"/>
      <c r="ARE99" s="104"/>
      <c r="ARF99" s="104"/>
      <c r="ARG99" s="104"/>
      <c r="ARH99" s="104"/>
      <c r="ARI99" s="104"/>
      <c r="ARJ99" s="104"/>
      <c r="ARK99" s="104"/>
      <c r="ARL99" s="104"/>
      <c r="ARM99" s="104"/>
      <c r="ARN99" s="104"/>
      <c r="ARO99" s="104"/>
      <c r="ARP99" s="104"/>
      <c r="ARQ99" s="104"/>
      <c r="ARR99" s="104"/>
      <c r="ARS99" s="104"/>
      <c r="ART99" s="104"/>
      <c r="ARU99" s="104"/>
      <c r="ARV99" s="104"/>
      <c r="ARW99" s="104"/>
      <c r="ARX99" s="104"/>
      <c r="ARY99" s="104"/>
      <c r="ARZ99" s="104"/>
      <c r="ASA99" s="104"/>
      <c r="ASB99" s="104"/>
      <c r="ASC99" s="104"/>
      <c r="ASD99" s="104"/>
      <c r="ASE99" s="104"/>
      <c r="ASF99" s="104"/>
      <c r="ASG99" s="104"/>
      <c r="ASH99" s="104"/>
      <c r="ASI99" s="104"/>
      <c r="ASJ99" s="104"/>
      <c r="ASK99" s="104"/>
      <c r="ASL99" s="104"/>
      <c r="ASM99" s="104"/>
      <c r="ASN99" s="104"/>
      <c r="ASO99" s="104"/>
      <c r="ASP99" s="104"/>
      <c r="ASQ99" s="104"/>
      <c r="ASR99" s="104"/>
      <c r="ASS99" s="104"/>
      <c r="AST99" s="104"/>
      <c r="ASU99" s="104"/>
      <c r="ASV99" s="104"/>
      <c r="ASW99" s="104"/>
      <c r="ASX99" s="104"/>
      <c r="ASY99" s="104"/>
      <c r="ASZ99" s="104"/>
      <c r="ATA99" s="104"/>
      <c r="ATB99" s="104"/>
      <c r="ATC99" s="104"/>
      <c r="ATD99" s="104"/>
      <c r="ATE99" s="104"/>
      <c r="ATF99" s="104"/>
      <c r="ATG99" s="104"/>
      <c r="ATH99" s="104"/>
      <c r="ATI99" s="104"/>
      <c r="ATJ99" s="104"/>
      <c r="ATK99" s="104"/>
      <c r="ATL99" s="104"/>
      <c r="ATM99" s="104"/>
      <c r="ATN99" s="104"/>
      <c r="ATO99" s="104"/>
      <c r="ATP99" s="104"/>
      <c r="ATQ99" s="104"/>
      <c r="ATR99" s="104"/>
      <c r="ATS99" s="104"/>
      <c r="ATT99" s="104"/>
      <c r="ATU99" s="104"/>
      <c r="ATV99" s="104"/>
      <c r="ATW99" s="104"/>
      <c r="ATX99" s="104"/>
      <c r="ATY99" s="104"/>
      <c r="ATZ99" s="104"/>
      <c r="AUA99" s="104"/>
      <c r="AUB99" s="104"/>
      <c r="AUC99" s="104"/>
      <c r="AUD99" s="104"/>
      <c r="AUE99" s="104"/>
      <c r="AUF99" s="104"/>
      <c r="AUG99" s="104"/>
      <c r="AUH99" s="104"/>
      <c r="AUI99" s="104"/>
      <c r="AUJ99" s="104"/>
      <c r="AUK99" s="104"/>
      <c r="AUL99" s="104"/>
      <c r="AUM99" s="104"/>
      <c r="AUN99" s="104"/>
      <c r="AUO99" s="104"/>
      <c r="AUP99" s="104"/>
      <c r="AUQ99" s="104"/>
      <c r="AUR99" s="104"/>
      <c r="AUS99" s="104"/>
      <c r="AUT99" s="104"/>
      <c r="AUU99" s="104"/>
      <c r="AUV99" s="104"/>
      <c r="AUW99" s="104"/>
      <c r="AUX99" s="104"/>
      <c r="AUY99" s="104"/>
      <c r="AUZ99" s="104"/>
      <c r="AVA99" s="104"/>
      <c r="AVB99" s="104"/>
      <c r="AVC99" s="104"/>
      <c r="AVD99" s="104"/>
      <c r="AVE99" s="104"/>
      <c r="AVF99" s="104"/>
      <c r="AVG99" s="104"/>
      <c r="AVH99" s="104"/>
      <c r="AVI99" s="104"/>
      <c r="AVJ99" s="104"/>
      <c r="AVK99" s="104"/>
      <c r="AVL99" s="104"/>
      <c r="AVM99" s="104"/>
      <c r="AVN99" s="104"/>
      <c r="AVO99" s="104"/>
      <c r="AVP99" s="104"/>
      <c r="AVQ99" s="104"/>
      <c r="AVR99" s="104"/>
      <c r="AVS99" s="104"/>
      <c r="AVT99" s="104"/>
      <c r="AVU99" s="104"/>
      <c r="AVV99" s="104"/>
      <c r="AVW99" s="104"/>
      <c r="AVX99" s="104"/>
      <c r="AVY99" s="104"/>
      <c r="AVZ99" s="104"/>
      <c r="AWA99" s="104"/>
      <c r="AWB99" s="104"/>
      <c r="AWC99" s="104"/>
      <c r="AWD99" s="104"/>
      <c r="AWE99" s="104"/>
      <c r="AWF99" s="104"/>
      <c r="AWG99" s="104"/>
      <c r="AWH99" s="104"/>
      <c r="AWI99" s="104"/>
      <c r="AWJ99" s="104"/>
      <c r="AWK99" s="104"/>
      <c r="AWL99" s="104"/>
      <c r="AWM99" s="104"/>
      <c r="AWN99" s="104"/>
      <c r="AWO99" s="104"/>
      <c r="AWP99" s="104"/>
      <c r="AWQ99" s="104"/>
      <c r="AWR99" s="104"/>
      <c r="AWS99" s="104"/>
      <c r="AWT99" s="104"/>
      <c r="AWU99" s="104"/>
      <c r="AWV99" s="104"/>
      <c r="AWW99" s="104"/>
      <c r="AWX99" s="104"/>
      <c r="AWY99" s="104"/>
      <c r="AWZ99" s="104"/>
      <c r="AXA99" s="104"/>
      <c r="AXB99" s="104"/>
      <c r="AXC99" s="104"/>
      <c r="AXD99" s="104"/>
      <c r="AXE99" s="104"/>
      <c r="AXF99" s="104"/>
      <c r="AXG99" s="104"/>
      <c r="AXH99" s="104"/>
      <c r="AXI99" s="104"/>
      <c r="AXJ99" s="104"/>
      <c r="AXK99" s="104"/>
      <c r="AXL99" s="104"/>
      <c r="AXM99" s="104"/>
      <c r="AXN99" s="104"/>
      <c r="AXO99" s="104"/>
      <c r="AXP99" s="104"/>
      <c r="AXQ99" s="104"/>
      <c r="AXR99" s="104"/>
      <c r="AXS99" s="104"/>
      <c r="AXT99" s="104"/>
      <c r="AXU99" s="104"/>
      <c r="AXV99" s="104"/>
      <c r="AXW99" s="104"/>
      <c r="AXX99" s="104"/>
      <c r="AXY99" s="104"/>
      <c r="AXZ99" s="104"/>
      <c r="AYA99" s="104"/>
      <c r="AYB99" s="104"/>
      <c r="AYC99" s="104"/>
      <c r="AYD99" s="104"/>
      <c r="AYE99" s="104"/>
      <c r="AYF99" s="104"/>
      <c r="AYG99" s="104"/>
      <c r="AYH99" s="104"/>
      <c r="AYI99" s="104"/>
      <c r="AYJ99" s="104"/>
      <c r="AYK99" s="104"/>
      <c r="AYL99" s="104"/>
      <c r="AYM99" s="104"/>
      <c r="AYN99" s="104"/>
      <c r="AYO99" s="104"/>
      <c r="AYP99" s="104"/>
      <c r="AYQ99" s="104"/>
      <c r="AYR99" s="104"/>
      <c r="AYS99" s="104"/>
      <c r="AYT99" s="104"/>
      <c r="AYU99" s="104"/>
      <c r="AYV99" s="104"/>
      <c r="AYW99" s="104"/>
      <c r="AYX99" s="104"/>
      <c r="AYY99" s="104"/>
      <c r="AYZ99" s="104"/>
      <c r="AZA99" s="104"/>
      <c r="AZB99" s="104"/>
      <c r="AZC99" s="104"/>
      <c r="AZD99" s="104"/>
      <c r="AZE99" s="104"/>
      <c r="AZF99" s="104"/>
      <c r="AZG99" s="104"/>
      <c r="AZH99" s="104"/>
      <c r="AZI99" s="104"/>
      <c r="AZJ99" s="104"/>
      <c r="AZK99" s="104"/>
      <c r="AZL99" s="104"/>
      <c r="AZM99" s="104"/>
      <c r="AZN99" s="104"/>
      <c r="AZO99" s="104"/>
      <c r="AZP99" s="104"/>
      <c r="AZQ99" s="104"/>
      <c r="AZR99" s="104"/>
      <c r="AZS99" s="104"/>
      <c r="AZT99" s="104"/>
      <c r="AZU99" s="104"/>
      <c r="AZV99" s="104"/>
      <c r="AZW99" s="104"/>
      <c r="AZX99" s="104"/>
      <c r="AZY99" s="104"/>
      <c r="AZZ99" s="104"/>
      <c r="BAA99" s="104"/>
      <c r="BAB99" s="104"/>
      <c r="BAC99" s="104"/>
      <c r="BAD99" s="104"/>
      <c r="BAE99" s="104"/>
      <c r="BAF99" s="104"/>
      <c r="BAG99" s="104"/>
      <c r="BAH99" s="104"/>
      <c r="BAI99" s="104"/>
      <c r="BAJ99" s="104"/>
      <c r="BAK99" s="104"/>
      <c r="BAL99" s="104"/>
      <c r="BAM99" s="104"/>
      <c r="BAN99" s="104"/>
      <c r="BAO99" s="104"/>
      <c r="BAP99" s="104"/>
      <c r="BAQ99" s="104"/>
      <c r="BAR99" s="104"/>
      <c r="BAS99" s="104"/>
      <c r="BAT99" s="104"/>
      <c r="BAU99" s="104"/>
      <c r="BAV99" s="104"/>
      <c r="BAW99" s="104"/>
      <c r="BAX99" s="104"/>
      <c r="BAY99" s="104"/>
      <c r="BAZ99" s="104"/>
      <c r="BBA99" s="104"/>
      <c r="BBB99" s="104"/>
      <c r="BBC99" s="104"/>
      <c r="BBD99" s="104"/>
      <c r="BBE99" s="104"/>
      <c r="BBF99" s="104"/>
      <c r="BBG99" s="104"/>
      <c r="BBH99" s="104"/>
      <c r="BBI99" s="104"/>
      <c r="BBJ99" s="104"/>
      <c r="BBK99" s="104"/>
      <c r="BBL99" s="104"/>
      <c r="BBM99" s="104"/>
      <c r="BBN99" s="104"/>
      <c r="BBO99" s="104"/>
      <c r="BBP99" s="104"/>
      <c r="BBQ99" s="104"/>
      <c r="BBR99" s="104"/>
      <c r="BBS99" s="104"/>
      <c r="BBT99" s="104"/>
      <c r="BBU99" s="104"/>
      <c r="BBV99" s="104"/>
      <c r="BBW99" s="104"/>
      <c r="BBX99" s="104"/>
      <c r="BBY99" s="104"/>
      <c r="BBZ99" s="104"/>
      <c r="BCA99" s="104"/>
      <c r="BCB99" s="104"/>
      <c r="BCC99" s="104"/>
      <c r="BCD99" s="104"/>
      <c r="BCE99" s="104"/>
      <c r="BCF99" s="104"/>
      <c r="BCG99" s="104"/>
      <c r="BCH99" s="104"/>
      <c r="BCI99" s="104"/>
      <c r="BCJ99" s="104"/>
      <c r="BCK99" s="104"/>
      <c r="BCL99" s="104"/>
      <c r="BCM99" s="104"/>
      <c r="BCN99" s="104"/>
      <c r="BCO99" s="104"/>
      <c r="BCP99" s="104"/>
      <c r="BCQ99" s="104"/>
      <c r="BCR99" s="104"/>
      <c r="BCS99" s="104"/>
      <c r="BCT99" s="104"/>
      <c r="BCU99" s="104"/>
      <c r="BCV99" s="104"/>
      <c r="BCW99" s="104"/>
      <c r="BCX99" s="104"/>
      <c r="BCY99" s="104"/>
      <c r="BCZ99" s="104"/>
      <c r="BDA99" s="104"/>
      <c r="BDB99" s="104"/>
      <c r="BDC99" s="104"/>
      <c r="BDD99" s="104"/>
      <c r="BDE99" s="104"/>
      <c r="BDF99" s="104"/>
      <c r="BDG99" s="104"/>
      <c r="BDH99" s="104"/>
      <c r="BDI99" s="104"/>
      <c r="BDJ99" s="104"/>
      <c r="BDK99" s="104"/>
      <c r="BDL99" s="104"/>
      <c r="BDM99" s="104"/>
      <c r="BDN99" s="104"/>
      <c r="BDO99" s="104"/>
      <c r="BDP99" s="104"/>
      <c r="BDQ99" s="104"/>
      <c r="BDR99" s="104"/>
      <c r="BDS99" s="104"/>
      <c r="BDT99" s="104"/>
      <c r="BDU99" s="104"/>
      <c r="BDV99" s="104"/>
      <c r="BDW99" s="104"/>
      <c r="BDX99" s="104"/>
      <c r="BDY99" s="104"/>
      <c r="BDZ99" s="104"/>
      <c r="BEA99" s="104"/>
      <c r="BEB99" s="104"/>
      <c r="BEC99" s="104"/>
      <c r="BED99" s="104"/>
      <c r="BEE99" s="104"/>
      <c r="BEF99" s="104"/>
      <c r="BEG99" s="104"/>
      <c r="BEH99" s="104"/>
      <c r="BEI99" s="104"/>
      <c r="BEJ99" s="104"/>
      <c r="BEK99" s="104"/>
      <c r="BEL99" s="104"/>
      <c r="BEM99" s="104"/>
      <c r="BEN99" s="104"/>
      <c r="BEO99" s="104"/>
      <c r="BEP99" s="104"/>
      <c r="BEQ99" s="104"/>
      <c r="BER99" s="104"/>
      <c r="BES99" s="104"/>
      <c r="BET99" s="104"/>
      <c r="BEU99" s="104"/>
      <c r="BEV99" s="104"/>
      <c r="BEW99" s="104"/>
      <c r="BEX99" s="104"/>
      <c r="BEY99" s="104"/>
      <c r="BEZ99" s="104"/>
      <c r="BFA99" s="104"/>
      <c r="BFB99" s="104"/>
      <c r="BFC99" s="104"/>
      <c r="BFD99" s="104"/>
      <c r="BFE99" s="104"/>
      <c r="BFF99" s="104"/>
      <c r="BFG99" s="104"/>
      <c r="BFH99" s="104"/>
      <c r="BFI99" s="104"/>
      <c r="BFJ99" s="104"/>
      <c r="BFK99" s="104"/>
      <c r="BFL99" s="104"/>
      <c r="BFM99" s="104"/>
      <c r="BFN99" s="104"/>
      <c r="BFO99" s="104"/>
      <c r="BFP99" s="104"/>
      <c r="BFQ99" s="104"/>
      <c r="BFR99" s="104"/>
      <c r="BFS99" s="104"/>
      <c r="BFT99" s="104"/>
      <c r="BFU99" s="104"/>
      <c r="BFV99" s="104"/>
      <c r="BFW99" s="104"/>
      <c r="BFX99" s="104"/>
      <c r="BFY99" s="104"/>
      <c r="BFZ99" s="104"/>
      <c r="BGA99" s="104"/>
      <c r="BGB99" s="104"/>
      <c r="BGC99" s="104"/>
      <c r="BGD99" s="104"/>
      <c r="BGE99" s="104"/>
      <c r="BGF99" s="104"/>
      <c r="BGG99" s="104"/>
      <c r="BGH99" s="104"/>
      <c r="BGI99" s="104"/>
      <c r="BGJ99" s="104"/>
      <c r="BGK99" s="104"/>
      <c r="BGL99" s="104"/>
      <c r="BGM99" s="104"/>
      <c r="BGN99" s="104"/>
      <c r="BGO99" s="104"/>
      <c r="BGP99" s="104"/>
      <c r="BGQ99" s="104"/>
      <c r="BGR99" s="104"/>
      <c r="BGS99" s="104"/>
      <c r="BGT99" s="104"/>
      <c r="BGU99" s="104"/>
      <c r="BGV99" s="104"/>
      <c r="BGW99" s="104"/>
      <c r="BGX99" s="104"/>
      <c r="BGY99" s="104"/>
      <c r="BGZ99" s="104"/>
      <c r="BHA99" s="104"/>
      <c r="BHB99" s="104"/>
      <c r="BHC99" s="104"/>
      <c r="BHD99" s="104"/>
      <c r="BHE99" s="104"/>
      <c r="BHF99" s="104"/>
      <c r="BHG99" s="104"/>
      <c r="BHH99" s="104"/>
      <c r="BHI99" s="104"/>
      <c r="BHJ99" s="104"/>
      <c r="BHK99" s="104"/>
      <c r="BHL99" s="104"/>
      <c r="BHM99" s="104"/>
      <c r="BHN99" s="104"/>
      <c r="BHO99" s="104"/>
      <c r="BHP99" s="104"/>
      <c r="BHQ99" s="104"/>
      <c r="BHR99" s="104"/>
      <c r="BHS99" s="104"/>
      <c r="BHT99" s="104"/>
      <c r="BHU99" s="104"/>
      <c r="BHV99" s="104"/>
      <c r="BHW99" s="104"/>
      <c r="BHX99" s="104"/>
      <c r="BHY99" s="104"/>
      <c r="BHZ99" s="104"/>
      <c r="BIA99" s="104"/>
      <c r="BIB99" s="104"/>
      <c r="BIC99" s="104"/>
      <c r="BID99" s="104"/>
      <c r="BIE99" s="104"/>
      <c r="BIF99" s="104"/>
      <c r="BIG99" s="104"/>
      <c r="BIH99" s="104"/>
      <c r="BII99" s="104"/>
      <c r="BIJ99" s="104"/>
      <c r="BIK99" s="104"/>
      <c r="BIL99" s="104"/>
      <c r="BIM99" s="104"/>
      <c r="BIN99" s="104"/>
      <c r="BIO99" s="104"/>
      <c r="BIP99" s="104"/>
      <c r="BIQ99" s="104"/>
      <c r="BIR99" s="104"/>
      <c r="BIS99" s="104"/>
      <c r="BIT99" s="104"/>
      <c r="BIU99" s="104"/>
      <c r="BIV99" s="104"/>
      <c r="BIW99" s="104"/>
      <c r="BIX99" s="104"/>
      <c r="BIY99" s="104"/>
      <c r="BIZ99" s="104"/>
      <c r="BJA99" s="104"/>
      <c r="BJB99" s="104"/>
      <c r="BJC99" s="104"/>
      <c r="BJD99" s="104"/>
      <c r="BJE99" s="104"/>
      <c r="BJF99" s="104"/>
      <c r="BJG99" s="104"/>
      <c r="BJH99" s="104"/>
      <c r="BJI99" s="104"/>
      <c r="BJJ99" s="104"/>
      <c r="BJK99" s="104"/>
      <c r="BJL99" s="104"/>
      <c r="BJM99" s="104"/>
      <c r="BJN99" s="104"/>
      <c r="BJO99" s="104"/>
      <c r="BJP99" s="104"/>
      <c r="BJQ99" s="104"/>
      <c r="BJR99" s="104"/>
      <c r="BJS99" s="104"/>
      <c r="BJT99" s="104"/>
      <c r="BJU99" s="104"/>
      <c r="BJV99" s="104"/>
      <c r="BJW99" s="104"/>
      <c r="BJX99" s="104"/>
      <c r="BJY99" s="104"/>
      <c r="BJZ99" s="104"/>
      <c r="BKA99" s="104"/>
      <c r="BKB99" s="104"/>
      <c r="BKC99" s="104"/>
      <c r="BKD99" s="104"/>
      <c r="BKE99" s="104"/>
      <c r="BKF99" s="104"/>
      <c r="BKG99" s="104"/>
      <c r="BKH99" s="104"/>
      <c r="BKI99" s="104"/>
      <c r="BKJ99" s="104"/>
      <c r="BKK99" s="104"/>
      <c r="BKL99" s="104"/>
      <c r="BKM99" s="104"/>
      <c r="BKN99" s="104"/>
      <c r="BKO99" s="104"/>
      <c r="BKP99" s="104"/>
      <c r="BKQ99" s="104"/>
      <c r="BKR99" s="104"/>
      <c r="BKS99" s="104"/>
      <c r="BKT99" s="104"/>
      <c r="BKU99" s="104"/>
      <c r="BKV99" s="104"/>
      <c r="BKW99" s="104"/>
      <c r="BKX99" s="104"/>
      <c r="BKY99" s="104"/>
      <c r="BKZ99" s="104"/>
      <c r="BLA99" s="104"/>
      <c r="BLB99" s="104"/>
      <c r="BLC99" s="104"/>
      <c r="BLD99" s="104"/>
      <c r="BLE99" s="104"/>
      <c r="BLF99" s="104"/>
      <c r="BLG99" s="104"/>
      <c r="BLH99" s="104"/>
      <c r="BLI99" s="104"/>
      <c r="BLJ99" s="104"/>
      <c r="BLK99" s="104"/>
      <c r="BLL99" s="104"/>
      <c r="BLM99" s="104"/>
      <c r="BLN99" s="104"/>
      <c r="BLO99" s="104"/>
      <c r="BLP99" s="104"/>
      <c r="BLQ99" s="104"/>
      <c r="BLR99" s="104"/>
      <c r="BLS99" s="104"/>
      <c r="BLT99" s="104"/>
      <c r="BLU99" s="104"/>
      <c r="BLV99" s="104"/>
      <c r="BLW99" s="104"/>
      <c r="BLX99" s="104"/>
      <c r="BLY99" s="104"/>
      <c r="BLZ99" s="104"/>
      <c r="BMA99" s="104"/>
      <c r="BMB99" s="104"/>
      <c r="BMC99" s="104"/>
      <c r="BMD99" s="104"/>
      <c r="BME99" s="104"/>
      <c r="BMF99" s="104"/>
      <c r="BMG99" s="104"/>
      <c r="BMH99" s="104"/>
      <c r="BMI99" s="104"/>
      <c r="BMJ99" s="104"/>
      <c r="BMK99" s="104"/>
      <c r="BML99" s="104"/>
      <c r="BMM99" s="104"/>
      <c r="BMN99" s="104"/>
      <c r="BMO99" s="104"/>
      <c r="BMP99" s="104"/>
      <c r="BMQ99" s="104"/>
      <c r="BMR99" s="104"/>
      <c r="BMS99" s="104"/>
      <c r="BMT99" s="104"/>
      <c r="BMU99" s="104"/>
      <c r="BMV99" s="104"/>
      <c r="BMW99" s="104"/>
      <c r="BMX99" s="104"/>
      <c r="BMY99" s="104"/>
      <c r="BMZ99" s="104"/>
      <c r="BNA99" s="104"/>
      <c r="BNB99" s="104"/>
      <c r="BNC99" s="104"/>
      <c r="BND99" s="104"/>
      <c r="BNE99" s="104"/>
      <c r="BNF99" s="104"/>
      <c r="BNG99" s="104"/>
      <c r="BNH99" s="104"/>
      <c r="BNI99" s="104"/>
      <c r="BNJ99" s="104"/>
      <c r="BNK99" s="104"/>
      <c r="BNL99" s="104"/>
      <c r="BNM99" s="104"/>
      <c r="BNN99" s="104"/>
      <c r="BNO99" s="104"/>
      <c r="BNP99" s="104"/>
      <c r="BNQ99" s="104"/>
      <c r="BNR99" s="104"/>
      <c r="BNS99" s="104"/>
      <c r="BNT99" s="104"/>
      <c r="BNU99" s="104"/>
      <c r="BNV99" s="104"/>
      <c r="BNW99" s="104"/>
      <c r="BNX99" s="104"/>
      <c r="BNY99" s="104"/>
      <c r="BNZ99" s="104"/>
      <c r="BOA99" s="104"/>
      <c r="BOB99" s="104"/>
      <c r="BOC99" s="104"/>
      <c r="BOD99" s="104"/>
      <c r="BOE99" s="104"/>
      <c r="BOF99" s="104"/>
      <c r="BOG99" s="104"/>
      <c r="BOH99" s="104"/>
      <c r="BOI99" s="104"/>
      <c r="BOJ99" s="104"/>
      <c r="BOK99" s="104"/>
      <c r="BOL99" s="104"/>
      <c r="BOM99" s="104"/>
      <c r="BON99" s="104"/>
      <c r="BOO99" s="104"/>
      <c r="BOP99" s="104"/>
      <c r="BOQ99" s="104"/>
      <c r="BOR99" s="104"/>
      <c r="BOS99" s="104"/>
      <c r="BOT99" s="104"/>
      <c r="BOU99" s="104"/>
      <c r="BOV99" s="104"/>
      <c r="BOW99" s="104"/>
      <c r="BOX99" s="104"/>
      <c r="BOY99" s="104"/>
      <c r="BOZ99" s="104"/>
      <c r="BPA99" s="104"/>
      <c r="BPB99" s="104"/>
      <c r="BPC99" s="104"/>
      <c r="BPD99" s="104"/>
      <c r="BPE99" s="104"/>
      <c r="BPF99" s="104"/>
      <c r="BPG99" s="104"/>
      <c r="BPH99" s="104"/>
      <c r="BPI99" s="104"/>
      <c r="BPJ99" s="104"/>
      <c r="BPK99" s="104"/>
      <c r="BPL99" s="104"/>
      <c r="BPM99" s="104"/>
      <c r="BPN99" s="104"/>
      <c r="BPO99" s="104"/>
      <c r="BPP99" s="104"/>
      <c r="BPQ99" s="104"/>
      <c r="BPR99" s="104"/>
      <c r="BPS99" s="104"/>
      <c r="BPT99" s="104"/>
      <c r="BPU99" s="104"/>
      <c r="BPV99" s="104"/>
      <c r="BPW99" s="104"/>
      <c r="BPX99" s="104"/>
      <c r="BPY99" s="104"/>
      <c r="BPZ99" s="104"/>
      <c r="BQA99" s="104"/>
      <c r="BQB99" s="104"/>
      <c r="BQC99" s="104"/>
      <c r="BQD99" s="104"/>
      <c r="BQE99" s="104"/>
      <c r="BQF99" s="104"/>
      <c r="BQG99" s="104"/>
      <c r="BQH99" s="104"/>
      <c r="BQI99" s="104"/>
      <c r="BQJ99" s="104"/>
      <c r="BQK99" s="104"/>
      <c r="BQL99" s="104"/>
      <c r="BQM99" s="104"/>
      <c r="BQN99" s="104"/>
      <c r="BQO99" s="104"/>
      <c r="BQP99" s="104"/>
      <c r="BQQ99" s="104"/>
      <c r="BQR99" s="104"/>
      <c r="BQS99" s="104"/>
      <c r="BQT99" s="104"/>
      <c r="BQU99" s="104"/>
      <c r="BQV99" s="104"/>
      <c r="BQW99" s="104"/>
      <c r="BQX99" s="104"/>
      <c r="BQY99" s="104"/>
      <c r="BQZ99" s="104"/>
      <c r="BRA99" s="104"/>
      <c r="BRB99" s="104"/>
      <c r="BRC99" s="104"/>
      <c r="BRD99" s="104"/>
      <c r="BRE99" s="104"/>
      <c r="BRF99" s="104"/>
      <c r="BRG99" s="104"/>
      <c r="BRH99" s="104"/>
      <c r="BRI99" s="104"/>
      <c r="BRJ99" s="104"/>
      <c r="BRK99" s="104"/>
      <c r="BRL99" s="104"/>
      <c r="BRM99" s="104"/>
      <c r="BRN99" s="104"/>
      <c r="BRO99" s="104"/>
      <c r="BRP99" s="104"/>
      <c r="BRQ99" s="104"/>
      <c r="BRR99" s="104"/>
      <c r="BRS99" s="104"/>
      <c r="BRT99" s="104"/>
      <c r="BRU99" s="104"/>
      <c r="BRV99" s="104"/>
      <c r="BRW99" s="104"/>
      <c r="BRX99" s="104"/>
      <c r="BRY99" s="104"/>
      <c r="BRZ99" s="104"/>
      <c r="BSA99" s="104"/>
      <c r="BSB99" s="104"/>
      <c r="BSC99" s="104"/>
      <c r="BSD99" s="104"/>
      <c r="BSE99" s="104"/>
      <c r="BSF99" s="104"/>
      <c r="BSG99" s="104"/>
      <c r="BSH99" s="104"/>
      <c r="BSI99" s="104"/>
      <c r="BSJ99" s="104"/>
      <c r="BSK99" s="104"/>
      <c r="BSL99" s="104"/>
      <c r="BSM99" s="104"/>
      <c r="BSN99" s="104"/>
      <c r="BSO99" s="104"/>
      <c r="BSP99" s="104"/>
      <c r="BSQ99" s="104"/>
      <c r="BSR99" s="104"/>
      <c r="BSS99" s="104"/>
      <c r="BST99" s="104"/>
      <c r="BSU99" s="104"/>
      <c r="BSV99" s="104"/>
      <c r="BSW99" s="104"/>
      <c r="BSX99" s="104"/>
      <c r="BSY99" s="104"/>
      <c r="BSZ99" s="104"/>
      <c r="BTA99" s="104"/>
      <c r="BTB99" s="104"/>
      <c r="BTC99" s="104"/>
      <c r="BTD99" s="104"/>
      <c r="BTE99" s="104"/>
      <c r="BTF99" s="104"/>
      <c r="BTG99" s="104"/>
      <c r="BTH99" s="104"/>
      <c r="BTI99" s="104"/>
      <c r="BTJ99" s="104"/>
      <c r="BTK99" s="104"/>
      <c r="BTL99" s="104"/>
      <c r="BTM99" s="104"/>
      <c r="BTN99" s="104"/>
      <c r="BTO99" s="104"/>
      <c r="BTP99" s="104"/>
      <c r="BTQ99" s="104"/>
      <c r="BTR99" s="104"/>
      <c r="BTS99" s="104"/>
      <c r="BTT99" s="104"/>
      <c r="BTU99" s="104"/>
      <c r="BTV99" s="104"/>
      <c r="BTW99" s="104"/>
    </row>
    <row r="100" spans="1:1895" s="3" customFormat="1" ht="12.75" x14ac:dyDescent="0.2">
      <c r="A100" s="113"/>
      <c r="B100" s="74" t="s">
        <v>426</v>
      </c>
      <c r="C100" s="74" t="s">
        <v>152</v>
      </c>
      <c r="D100" s="74" t="s">
        <v>423</v>
      </c>
      <c r="E100" s="74" t="s">
        <v>21</v>
      </c>
      <c r="F100" s="74" t="s">
        <v>34</v>
      </c>
      <c r="G100" s="73">
        <v>15000</v>
      </c>
      <c r="H100" s="73">
        <v>0</v>
      </c>
      <c r="I100" s="73">
        <v>25</v>
      </c>
      <c r="J100" s="73">
        <f t="shared" si="32"/>
        <v>430.5</v>
      </c>
      <c r="K100" s="72">
        <f t="shared" si="33"/>
        <v>456</v>
      </c>
      <c r="L100" s="72">
        <f t="shared" si="34"/>
        <v>1063.5</v>
      </c>
      <c r="M100" s="73">
        <f t="shared" si="35"/>
        <v>1065</v>
      </c>
      <c r="N100" s="73">
        <f t="shared" si="36"/>
        <v>172.5</v>
      </c>
      <c r="O100" s="72">
        <v>5667.2</v>
      </c>
      <c r="P100" s="72">
        <f t="shared" si="37"/>
        <v>6578.7</v>
      </c>
      <c r="Q100" s="72">
        <f t="shared" si="38"/>
        <v>8421.2999999999993</v>
      </c>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BZ100" s="104"/>
      <c r="CA100" s="104"/>
      <c r="CB100" s="104"/>
      <c r="CC100" s="104"/>
      <c r="CD100" s="104"/>
      <c r="CE100" s="104"/>
      <c r="CF100" s="104"/>
      <c r="CG100" s="104"/>
      <c r="CH100" s="104"/>
      <c r="CI100" s="104"/>
      <c r="CJ100" s="104"/>
      <c r="CK100" s="104"/>
      <c r="CL100" s="104"/>
      <c r="CM100" s="104"/>
      <c r="CN100" s="104"/>
      <c r="CO100" s="104"/>
      <c r="CP100" s="104"/>
      <c r="CQ100" s="104"/>
      <c r="CR100" s="104"/>
      <c r="CS100" s="104"/>
      <c r="CT100" s="104"/>
      <c r="CU100" s="104"/>
      <c r="CV100" s="104"/>
      <c r="CW100" s="104"/>
      <c r="CX100" s="104"/>
      <c r="CY100" s="104"/>
      <c r="CZ100" s="104"/>
      <c r="DA100" s="104"/>
      <c r="DB100" s="104"/>
      <c r="DC100" s="104"/>
      <c r="DD100" s="104"/>
      <c r="DE100" s="104"/>
      <c r="DF100" s="104"/>
      <c r="DG100" s="104"/>
      <c r="DH100" s="104"/>
      <c r="DI100" s="104"/>
      <c r="DJ100" s="104"/>
      <c r="DK100" s="104"/>
      <c r="DL100" s="104"/>
      <c r="DM100" s="104"/>
      <c r="DN100" s="104"/>
      <c r="DO100" s="104"/>
      <c r="DP100" s="104"/>
      <c r="DQ100" s="104"/>
      <c r="DR100" s="104"/>
      <c r="DS100" s="104"/>
      <c r="DT100" s="104"/>
      <c r="DU100" s="104"/>
      <c r="DV100" s="104"/>
      <c r="DW100" s="104"/>
      <c r="DX100" s="104"/>
      <c r="DY100" s="104"/>
      <c r="DZ100" s="104"/>
      <c r="EA100" s="104"/>
      <c r="EB100" s="104"/>
      <c r="EC100" s="104"/>
      <c r="ED100" s="104"/>
      <c r="EE100" s="104"/>
      <c r="EF100" s="104"/>
      <c r="EG100" s="104"/>
      <c r="EH100" s="104"/>
      <c r="EI100" s="104"/>
      <c r="EJ100" s="104"/>
      <c r="EK100" s="104"/>
      <c r="EL100" s="104"/>
      <c r="EM100" s="104"/>
      <c r="EN100" s="104"/>
      <c r="EO100" s="104"/>
      <c r="EP100" s="104"/>
      <c r="EQ100" s="104"/>
      <c r="ER100" s="104"/>
      <c r="ES100" s="104"/>
      <c r="ET100" s="104"/>
      <c r="EU100" s="104"/>
      <c r="EV100" s="104"/>
      <c r="EW100" s="104"/>
      <c r="EX100" s="104"/>
      <c r="EY100" s="104"/>
      <c r="EZ100" s="104"/>
      <c r="FA100" s="104"/>
      <c r="FB100" s="104"/>
      <c r="FC100" s="104"/>
      <c r="FD100" s="104"/>
      <c r="FE100" s="104"/>
      <c r="FF100" s="104"/>
      <c r="FG100" s="104"/>
      <c r="FH100" s="104"/>
      <c r="FI100" s="104"/>
      <c r="FJ100" s="104"/>
      <c r="FK100" s="104"/>
      <c r="FL100" s="104"/>
      <c r="FM100" s="104"/>
      <c r="FN100" s="104"/>
      <c r="FO100" s="104"/>
      <c r="FP100" s="104"/>
      <c r="FQ100" s="104"/>
      <c r="FR100" s="104"/>
      <c r="FS100" s="104"/>
      <c r="FT100" s="104"/>
      <c r="FU100" s="104"/>
      <c r="FV100" s="104"/>
      <c r="FW100" s="104"/>
      <c r="FX100" s="104"/>
      <c r="FY100" s="104"/>
      <c r="FZ100" s="104"/>
      <c r="GA100" s="104"/>
      <c r="GB100" s="104"/>
      <c r="GC100" s="104"/>
      <c r="GD100" s="104"/>
      <c r="GE100" s="104"/>
      <c r="GF100" s="104"/>
      <c r="GG100" s="104"/>
      <c r="GH100" s="104"/>
      <c r="GI100" s="104"/>
      <c r="GJ100" s="104"/>
      <c r="GK100" s="104"/>
      <c r="GL100" s="104"/>
      <c r="GM100" s="104"/>
      <c r="GN100" s="104"/>
      <c r="GO100" s="104"/>
      <c r="GP100" s="104"/>
      <c r="GQ100" s="104"/>
      <c r="GR100" s="104"/>
      <c r="GS100" s="104"/>
      <c r="GT100" s="104"/>
      <c r="GU100" s="104"/>
      <c r="GV100" s="104"/>
      <c r="GW100" s="104"/>
      <c r="GX100" s="104"/>
      <c r="GY100" s="104"/>
      <c r="GZ100" s="104"/>
      <c r="HA100" s="104"/>
      <c r="HB100" s="104"/>
      <c r="HC100" s="104"/>
      <c r="HD100" s="104"/>
      <c r="HE100" s="104"/>
      <c r="HF100" s="104"/>
      <c r="HG100" s="104"/>
      <c r="HH100" s="104"/>
      <c r="HI100" s="104"/>
      <c r="HJ100" s="104"/>
      <c r="HK100" s="104"/>
      <c r="HL100" s="104"/>
      <c r="HM100" s="104"/>
      <c r="HN100" s="104"/>
      <c r="HO100" s="104"/>
      <c r="HP100" s="104"/>
      <c r="HQ100" s="104"/>
      <c r="HR100" s="104"/>
      <c r="HS100" s="104"/>
      <c r="HT100" s="104"/>
      <c r="HU100" s="104"/>
      <c r="HV100" s="104"/>
      <c r="HW100" s="104"/>
      <c r="HX100" s="104"/>
      <c r="HY100" s="104"/>
      <c r="HZ100" s="104"/>
      <c r="IA100" s="104"/>
      <c r="IB100" s="104"/>
      <c r="IC100" s="104"/>
      <c r="ID100" s="104"/>
      <c r="IE100" s="104"/>
      <c r="IF100" s="104"/>
      <c r="IG100" s="104"/>
      <c r="IH100" s="104"/>
      <c r="II100" s="104"/>
      <c r="IJ100" s="104"/>
      <c r="IK100" s="104"/>
      <c r="IL100" s="104"/>
      <c r="IM100" s="104"/>
      <c r="IN100" s="104"/>
      <c r="IO100" s="104"/>
      <c r="IP100" s="104"/>
      <c r="IQ100" s="104"/>
      <c r="IR100" s="104"/>
      <c r="IS100" s="104"/>
      <c r="IT100" s="104"/>
      <c r="IU100" s="104"/>
      <c r="IV100" s="104"/>
      <c r="IW100" s="104"/>
      <c r="IX100" s="104"/>
      <c r="IY100" s="104"/>
      <c r="IZ100" s="104"/>
      <c r="JA100" s="104"/>
      <c r="JB100" s="104"/>
      <c r="JC100" s="104"/>
      <c r="JD100" s="104"/>
      <c r="JE100" s="104"/>
      <c r="JF100" s="104"/>
      <c r="JG100" s="104"/>
      <c r="JH100" s="104"/>
      <c r="JI100" s="104"/>
      <c r="JJ100" s="104"/>
      <c r="JK100" s="104"/>
      <c r="JL100" s="104"/>
      <c r="JM100" s="104"/>
      <c r="JN100" s="104"/>
      <c r="JO100" s="104"/>
      <c r="JP100" s="104"/>
      <c r="JQ100" s="104"/>
      <c r="JR100" s="104"/>
      <c r="JS100" s="104"/>
      <c r="JT100" s="104"/>
      <c r="JU100" s="104"/>
      <c r="JV100" s="104"/>
      <c r="JW100" s="104"/>
      <c r="JX100" s="104"/>
      <c r="JY100" s="104"/>
      <c r="JZ100" s="104"/>
      <c r="KA100" s="104"/>
      <c r="KB100" s="104"/>
      <c r="KC100" s="104"/>
      <c r="KD100" s="104"/>
      <c r="KE100" s="104"/>
      <c r="KF100" s="104"/>
      <c r="KG100" s="104"/>
      <c r="KH100" s="104"/>
      <c r="KI100" s="104"/>
      <c r="KJ100" s="104"/>
      <c r="KK100" s="104"/>
      <c r="KL100" s="104"/>
      <c r="KM100" s="104"/>
      <c r="KN100" s="104"/>
      <c r="KO100" s="104"/>
      <c r="KP100" s="104"/>
      <c r="KQ100" s="104"/>
      <c r="KR100" s="104"/>
      <c r="KS100" s="104"/>
      <c r="KT100" s="104"/>
      <c r="KU100" s="104"/>
      <c r="KV100" s="104"/>
      <c r="KW100" s="104"/>
      <c r="KX100" s="104"/>
      <c r="KY100" s="104"/>
      <c r="KZ100" s="104"/>
      <c r="LA100" s="104"/>
      <c r="LB100" s="104"/>
      <c r="LC100" s="104"/>
      <c r="LD100" s="104"/>
      <c r="LE100" s="104"/>
      <c r="LF100" s="104"/>
      <c r="LG100" s="104"/>
      <c r="LH100" s="104"/>
      <c r="LI100" s="104"/>
      <c r="LJ100" s="104"/>
      <c r="LK100" s="104"/>
      <c r="LL100" s="104"/>
      <c r="LM100" s="104"/>
      <c r="LN100" s="104"/>
      <c r="LO100" s="104"/>
      <c r="LP100" s="104"/>
      <c r="LQ100" s="104"/>
      <c r="LR100" s="104"/>
      <c r="LS100" s="104"/>
      <c r="LT100" s="104"/>
      <c r="LU100" s="104"/>
      <c r="LV100" s="104"/>
      <c r="LW100" s="104"/>
      <c r="LX100" s="104"/>
      <c r="LY100" s="104"/>
      <c r="LZ100" s="104"/>
      <c r="MA100" s="104"/>
      <c r="MB100" s="104"/>
      <c r="MC100" s="104"/>
      <c r="MD100" s="104"/>
      <c r="ME100" s="104"/>
      <c r="MF100" s="104"/>
      <c r="MG100" s="104"/>
      <c r="MH100" s="104"/>
      <c r="MI100" s="104"/>
      <c r="MJ100" s="104"/>
      <c r="MK100" s="104"/>
      <c r="ML100" s="104"/>
      <c r="MM100" s="104"/>
      <c r="MN100" s="104"/>
      <c r="MO100" s="104"/>
      <c r="MP100" s="104"/>
      <c r="MQ100" s="104"/>
      <c r="MR100" s="104"/>
      <c r="MS100" s="104"/>
      <c r="MT100" s="104"/>
      <c r="MU100" s="104"/>
      <c r="MV100" s="104"/>
      <c r="MW100" s="104"/>
      <c r="MX100" s="104"/>
      <c r="MY100" s="104"/>
      <c r="MZ100" s="104"/>
      <c r="NA100" s="104"/>
      <c r="NB100" s="104"/>
      <c r="NC100" s="104"/>
      <c r="ND100" s="104"/>
      <c r="NE100" s="104"/>
      <c r="NF100" s="104"/>
      <c r="NG100" s="104"/>
      <c r="NH100" s="104"/>
      <c r="NI100" s="104"/>
      <c r="NJ100" s="104"/>
      <c r="NK100" s="104"/>
      <c r="NL100" s="104"/>
      <c r="NM100" s="104"/>
      <c r="NN100" s="104"/>
      <c r="NO100" s="104"/>
      <c r="NP100" s="104"/>
      <c r="NQ100" s="104"/>
      <c r="NR100" s="104"/>
      <c r="NS100" s="104"/>
      <c r="NT100" s="104"/>
      <c r="NU100" s="104"/>
      <c r="NV100" s="104"/>
      <c r="NW100" s="104"/>
      <c r="NX100" s="104"/>
      <c r="NY100" s="104"/>
      <c r="NZ100" s="104"/>
      <c r="OA100" s="104"/>
      <c r="OB100" s="104"/>
      <c r="OC100" s="104"/>
      <c r="OD100" s="104"/>
      <c r="OE100" s="104"/>
      <c r="OF100" s="104"/>
      <c r="OG100" s="104"/>
      <c r="OH100" s="104"/>
      <c r="OI100" s="104"/>
      <c r="OJ100" s="104"/>
      <c r="OK100" s="104"/>
      <c r="OL100" s="104"/>
      <c r="OM100" s="104"/>
      <c r="ON100" s="104"/>
      <c r="OO100" s="104"/>
      <c r="OP100" s="104"/>
      <c r="OQ100" s="104"/>
      <c r="OR100" s="104"/>
      <c r="OS100" s="104"/>
      <c r="OT100" s="104"/>
      <c r="OU100" s="104"/>
      <c r="OV100" s="104"/>
      <c r="OW100" s="104"/>
      <c r="OX100" s="104"/>
      <c r="OY100" s="104"/>
      <c r="OZ100" s="104"/>
      <c r="PA100" s="104"/>
      <c r="PB100" s="104"/>
      <c r="PC100" s="104"/>
      <c r="PD100" s="104"/>
      <c r="PE100" s="104"/>
      <c r="PF100" s="104"/>
      <c r="PG100" s="104"/>
      <c r="PH100" s="104"/>
      <c r="PI100" s="104"/>
      <c r="PJ100" s="104"/>
      <c r="PK100" s="104"/>
      <c r="PL100" s="104"/>
      <c r="PM100" s="104"/>
      <c r="PN100" s="104"/>
      <c r="PO100" s="104"/>
      <c r="PP100" s="104"/>
      <c r="PQ100" s="104"/>
      <c r="PR100" s="104"/>
      <c r="PS100" s="104"/>
      <c r="PT100" s="104"/>
      <c r="PU100" s="104"/>
      <c r="PV100" s="104"/>
      <c r="PW100" s="104"/>
      <c r="PX100" s="104"/>
      <c r="PY100" s="104"/>
      <c r="PZ100" s="104"/>
      <c r="QA100" s="104"/>
      <c r="QB100" s="104"/>
      <c r="QC100" s="104"/>
      <c r="QD100" s="104"/>
      <c r="QE100" s="104"/>
      <c r="QF100" s="104"/>
      <c r="QG100" s="104"/>
      <c r="QH100" s="104"/>
      <c r="QI100" s="104"/>
      <c r="QJ100" s="104"/>
      <c r="QK100" s="104"/>
      <c r="QL100" s="104"/>
      <c r="QM100" s="104"/>
      <c r="QN100" s="104"/>
      <c r="QO100" s="104"/>
      <c r="QP100" s="104"/>
      <c r="QQ100" s="104"/>
      <c r="QR100" s="104"/>
      <c r="QS100" s="104"/>
      <c r="QT100" s="104"/>
      <c r="QU100" s="104"/>
      <c r="QV100" s="104"/>
      <c r="QW100" s="104"/>
      <c r="QX100" s="104"/>
      <c r="QY100" s="104"/>
      <c r="QZ100" s="104"/>
      <c r="RA100" s="104"/>
      <c r="RB100" s="104"/>
      <c r="RC100" s="104"/>
      <c r="RD100" s="104"/>
      <c r="RE100" s="104"/>
      <c r="RF100" s="104"/>
      <c r="RG100" s="104"/>
      <c r="RH100" s="104"/>
      <c r="RI100" s="104"/>
      <c r="RJ100" s="104"/>
      <c r="RK100" s="104"/>
      <c r="RL100" s="104"/>
      <c r="RM100" s="104"/>
      <c r="RN100" s="104"/>
      <c r="RO100" s="104"/>
      <c r="RP100" s="104"/>
      <c r="RQ100" s="104"/>
      <c r="RR100" s="104"/>
      <c r="RS100" s="104"/>
      <c r="RT100" s="104"/>
      <c r="RU100" s="104"/>
      <c r="RV100" s="104"/>
      <c r="RW100" s="104"/>
      <c r="RX100" s="104"/>
      <c r="RY100" s="104"/>
      <c r="RZ100" s="104"/>
      <c r="SA100" s="104"/>
      <c r="SB100" s="104"/>
      <c r="SC100" s="104"/>
      <c r="SD100" s="104"/>
      <c r="SE100" s="104"/>
      <c r="SF100" s="104"/>
      <c r="SG100" s="104"/>
      <c r="SH100" s="104"/>
      <c r="SI100" s="104"/>
      <c r="SJ100" s="104"/>
      <c r="SK100" s="104"/>
      <c r="SL100" s="104"/>
      <c r="SM100" s="104"/>
      <c r="SN100" s="104"/>
      <c r="SO100" s="104"/>
      <c r="SP100" s="104"/>
      <c r="SQ100" s="104"/>
      <c r="SR100" s="104"/>
      <c r="SS100" s="104"/>
      <c r="ST100" s="104"/>
      <c r="SU100" s="104"/>
      <c r="SV100" s="104"/>
      <c r="SW100" s="104"/>
      <c r="SX100" s="104"/>
      <c r="SY100" s="104"/>
      <c r="SZ100" s="104"/>
      <c r="TA100" s="104"/>
      <c r="TB100" s="104"/>
      <c r="TC100" s="104"/>
      <c r="TD100" s="104"/>
      <c r="TE100" s="104"/>
      <c r="TF100" s="104"/>
      <c r="TG100" s="104"/>
      <c r="TH100" s="104"/>
      <c r="TI100" s="104"/>
      <c r="TJ100" s="104"/>
      <c r="TK100" s="104"/>
      <c r="TL100" s="104"/>
      <c r="TM100" s="104"/>
      <c r="TN100" s="104"/>
      <c r="TO100" s="104"/>
      <c r="TP100" s="104"/>
      <c r="TQ100" s="104"/>
      <c r="TR100" s="104"/>
      <c r="TS100" s="104"/>
      <c r="TT100" s="104"/>
      <c r="TU100" s="104"/>
      <c r="TV100" s="104"/>
      <c r="TW100" s="104"/>
      <c r="TX100" s="104"/>
      <c r="TY100" s="104"/>
      <c r="TZ100" s="104"/>
      <c r="UA100" s="104"/>
      <c r="UB100" s="104"/>
      <c r="UC100" s="104"/>
      <c r="UD100" s="104"/>
      <c r="UE100" s="104"/>
      <c r="UF100" s="104"/>
      <c r="UG100" s="104"/>
      <c r="UH100" s="104"/>
      <c r="UI100" s="104"/>
      <c r="UJ100" s="104"/>
      <c r="UK100" s="104"/>
      <c r="UL100" s="104"/>
      <c r="UM100" s="104"/>
      <c r="UN100" s="104"/>
      <c r="UO100" s="104"/>
      <c r="UP100" s="104"/>
      <c r="UQ100" s="104"/>
      <c r="UR100" s="104"/>
      <c r="US100" s="104"/>
      <c r="UT100" s="104"/>
      <c r="UU100" s="104"/>
      <c r="UV100" s="104"/>
      <c r="UW100" s="104"/>
      <c r="UX100" s="104"/>
      <c r="UY100" s="104"/>
      <c r="UZ100" s="104"/>
      <c r="VA100" s="104"/>
      <c r="VB100" s="104"/>
      <c r="VC100" s="104"/>
      <c r="VD100" s="104"/>
      <c r="VE100" s="104"/>
      <c r="VF100" s="104"/>
      <c r="VG100" s="104"/>
      <c r="VH100" s="104"/>
      <c r="VI100" s="104"/>
      <c r="VJ100" s="104"/>
      <c r="VK100" s="104"/>
      <c r="VL100" s="104"/>
      <c r="VM100" s="104"/>
      <c r="VN100" s="104"/>
      <c r="VO100" s="104"/>
      <c r="VP100" s="104"/>
      <c r="VQ100" s="104"/>
      <c r="VR100" s="104"/>
      <c r="VS100" s="104"/>
      <c r="VT100" s="104"/>
      <c r="VU100" s="104"/>
      <c r="VV100" s="104"/>
      <c r="VW100" s="104"/>
      <c r="VX100" s="104"/>
      <c r="VY100" s="104"/>
      <c r="VZ100" s="104"/>
      <c r="WA100" s="104"/>
      <c r="WB100" s="104"/>
      <c r="WC100" s="104"/>
      <c r="WD100" s="104"/>
      <c r="WE100" s="104"/>
      <c r="WF100" s="104"/>
      <c r="WG100" s="104"/>
      <c r="WH100" s="104"/>
      <c r="WI100" s="104"/>
      <c r="WJ100" s="104"/>
      <c r="WK100" s="104"/>
      <c r="WL100" s="104"/>
      <c r="WM100" s="104"/>
      <c r="WN100" s="104"/>
      <c r="WO100" s="104"/>
      <c r="WP100" s="104"/>
      <c r="WQ100" s="104"/>
      <c r="WR100" s="104"/>
      <c r="WS100" s="104"/>
      <c r="WT100" s="104"/>
      <c r="WU100" s="104"/>
      <c r="WV100" s="104"/>
      <c r="WW100" s="104"/>
      <c r="WX100" s="104"/>
      <c r="WY100" s="104"/>
      <c r="WZ100" s="104"/>
      <c r="XA100" s="104"/>
      <c r="XB100" s="104"/>
      <c r="XC100" s="104"/>
      <c r="XD100" s="104"/>
      <c r="XE100" s="104"/>
      <c r="XF100" s="104"/>
      <c r="XG100" s="104"/>
      <c r="XH100" s="104"/>
      <c r="XI100" s="104"/>
      <c r="XJ100" s="104"/>
      <c r="XK100" s="104"/>
      <c r="XL100" s="104"/>
      <c r="XM100" s="104"/>
      <c r="XN100" s="104"/>
      <c r="XO100" s="104"/>
      <c r="XP100" s="104"/>
      <c r="XQ100" s="104"/>
      <c r="XR100" s="104"/>
      <c r="XS100" s="104"/>
      <c r="XT100" s="104"/>
      <c r="XU100" s="104"/>
      <c r="XV100" s="104"/>
      <c r="XW100" s="104"/>
      <c r="XX100" s="104"/>
      <c r="XY100" s="104"/>
      <c r="XZ100" s="104"/>
      <c r="YA100" s="104"/>
      <c r="YB100" s="104"/>
      <c r="YC100" s="104"/>
      <c r="YD100" s="104"/>
      <c r="YE100" s="104"/>
      <c r="YF100" s="104"/>
      <c r="YG100" s="104"/>
      <c r="YH100" s="104"/>
      <c r="YI100" s="104"/>
      <c r="YJ100" s="104"/>
      <c r="YK100" s="104"/>
      <c r="YL100" s="104"/>
      <c r="YM100" s="104"/>
      <c r="YN100" s="104"/>
      <c r="YO100" s="104"/>
      <c r="YP100" s="104"/>
      <c r="YQ100" s="104"/>
      <c r="YR100" s="104"/>
      <c r="YS100" s="104"/>
      <c r="YT100" s="104"/>
      <c r="YU100" s="104"/>
      <c r="YV100" s="104"/>
      <c r="YW100" s="104"/>
      <c r="YX100" s="104"/>
      <c r="YY100" s="104"/>
      <c r="YZ100" s="104"/>
      <c r="ZA100" s="104"/>
      <c r="ZB100" s="104"/>
      <c r="ZC100" s="104"/>
      <c r="ZD100" s="104"/>
      <c r="ZE100" s="104"/>
      <c r="ZF100" s="104"/>
      <c r="ZG100" s="104"/>
      <c r="ZH100" s="104"/>
      <c r="ZI100" s="104"/>
      <c r="ZJ100" s="104"/>
      <c r="ZK100" s="104"/>
      <c r="ZL100" s="104"/>
      <c r="ZM100" s="104"/>
      <c r="ZN100" s="104"/>
      <c r="ZO100" s="104"/>
      <c r="ZP100" s="104"/>
      <c r="ZQ100" s="104"/>
      <c r="ZR100" s="104"/>
      <c r="ZS100" s="104"/>
      <c r="ZT100" s="104"/>
      <c r="ZU100" s="104"/>
      <c r="ZV100" s="104"/>
      <c r="ZW100" s="104"/>
      <c r="ZX100" s="104"/>
      <c r="ZY100" s="104"/>
      <c r="ZZ100" s="104"/>
      <c r="AAA100" s="104"/>
      <c r="AAB100" s="104"/>
      <c r="AAC100" s="104"/>
      <c r="AAD100" s="104"/>
      <c r="AAE100" s="104"/>
      <c r="AAF100" s="104"/>
      <c r="AAG100" s="104"/>
      <c r="AAH100" s="104"/>
      <c r="AAI100" s="104"/>
      <c r="AAJ100" s="104"/>
      <c r="AAK100" s="104"/>
      <c r="AAL100" s="104"/>
      <c r="AAM100" s="104"/>
      <c r="AAN100" s="104"/>
      <c r="AAO100" s="104"/>
      <c r="AAP100" s="104"/>
      <c r="AAQ100" s="104"/>
      <c r="AAR100" s="104"/>
      <c r="AAS100" s="104"/>
      <c r="AAT100" s="104"/>
      <c r="AAU100" s="104"/>
      <c r="AAV100" s="104"/>
      <c r="AAW100" s="104"/>
      <c r="AAX100" s="104"/>
      <c r="AAY100" s="104"/>
      <c r="AAZ100" s="104"/>
      <c r="ABA100" s="104"/>
      <c r="ABB100" s="104"/>
      <c r="ABC100" s="104"/>
      <c r="ABD100" s="104"/>
      <c r="ABE100" s="104"/>
      <c r="ABF100" s="104"/>
      <c r="ABG100" s="104"/>
      <c r="ABH100" s="104"/>
      <c r="ABI100" s="104"/>
      <c r="ABJ100" s="104"/>
      <c r="ABK100" s="104"/>
      <c r="ABL100" s="104"/>
      <c r="ABM100" s="104"/>
      <c r="ABN100" s="104"/>
      <c r="ABO100" s="104"/>
      <c r="ABP100" s="104"/>
      <c r="ABQ100" s="104"/>
      <c r="ABR100" s="104"/>
      <c r="ABS100" s="104"/>
      <c r="ABT100" s="104"/>
      <c r="ABU100" s="104"/>
      <c r="ABV100" s="104"/>
      <c r="ABW100" s="104"/>
      <c r="ABX100" s="104"/>
      <c r="ABY100" s="104"/>
      <c r="ABZ100" s="104"/>
      <c r="ACA100" s="104"/>
      <c r="ACB100" s="104"/>
      <c r="ACC100" s="104"/>
      <c r="ACD100" s="104"/>
      <c r="ACE100" s="104"/>
      <c r="ACF100" s="104"/>
      <c r="ACG100" s="104"/>
      <c r="ACH100" s="104"/>
      <c r="ACI100" s="104"/>
      <c r="ACJ100" s="104"/>
      <c r="ACK100" s="104"/>
      <c r="ACL100" s="104"/>
      <c r="ACM100" s="104"/>
      <c r="ACN100" s="104"/>
      <c r="ACO100" s="104"/>
      <c r="ACP100" s="104"/>
      <c r="ACQ100" s="104"/>
      <c r="ACR100" s="104"/>
      <c r="ACS100" s="104"/>
      <c r="ACT100" s="104"/>
      <c r="ACU100" s="104"/>
      <c r="ACV100" s="104"/>
      <c r="ACW100" s="104"/>
      <c r="ACX100" s="104"/>
      <c r="ACY100" s="104"/>
      <c r="ACZ100" s="104"/>
      <c r="ADA100" s="104"/>
      <c r="ADB100" s="104"/>
      <c r="ADC100" s="104"/>
      <c r="ADD100" s="104"/>
      <c r="ADE100" s="104"/>
      <c r="ADF100" s="104"/>
      <c r="ADG100" s="104"/>
      <c r="ADH100" s="104"/>
      <c r="ADI100" s="104"/>
      <c r="ADJ100" s="104"/>
      <c r="ADK100" s="104"/>
      <c r="ADL100" s="104"/>
      <c r="ADM100" s="104"/>
      <c r="ADN100" s="104"/>
      <c r="ADO100" s="104"/>
      <c r="ADP100" s="104"/>
      <c r="ADQ100" s="104"/>
      <c r="ADR100" s="104"/>
      <c r="ADS100" s="104"/>
      <c r="ADT100" s="104"/>
      <c r="ADU100" s="104"/>
      <c r="ADV100" s="104"/>
      <c r="ADW100" s="104"/>
      <c r="ADX100" s="104"/>
      <c r="ADY100" s="104"/>
      <c r="ADZ100" s="104"/>
      <c r="AEA100" s="104"/>
      <c r="AEB100" s="104"/>
      <c r="AEC100" s="104"/>
      <c r="AED100" s="104"/>
      <c r="AEE100" s="104"/>
      <c r="AEF100" s="104"/>
      <c r="AEG100" s="104"/>
      <c r="AEH100" s="104"/>
      <c r="AEI100" s="104"/>
      <c r="AEJ100" s="104"/>
      <c r="AEK100" s="104"/>
      <c r="AEL100" s="104"/>
      <c r="AEM100" s="104"/>
      <c r="AEN100" s="104"/>
      <c r="AEO100" s="104"/>
      <c r="AEP100" s="104"/>
      <c r="AEQ100" s="104"/>
      <c r="AER100" s="104"/>
      <c r="AES100" s="104"/>
      <c r="AET100" s="104"/>
      <c r="AEU100" s="104"/>
      <c r="AEV100" s="104"/>
      <c r="AEW100" s="104"/>
      <c r="AEX100" s="104"/>
      <c r="AEY100" s="104"/>
      <c r="AEZ100" s="104"/>
      <c r="AFA100" s="104"/>
      <c r="AFB100" s="104"/>
      <c r="AFC100" s="104"/>
      <c r="AFD100" s="104"/>
      <c r="AFE100" s="104"/>
      <c r="AFF100" s="104"/>
      <c r="AFG100" s="104"/>
      <c r="AFH100" s="104"/>
      <c r="AFI100" s="104"/>
      <c r="AFJ100" s="104"/>
      <c r="AFK100" s="104"/>
      <c r="AFL100" s="104"/>
      <c r="AFM100" s="104"/>
      <c r="AFN100" s="104"/>
      <c r="AFO100" s="104"/>
      <c r="AFP100" s="104"/>
      <c r="AFQ100" s="104"/>
      <c r="AFR100" s="104"/>
      <c r="AFS100" s="104"/>
      <c r="AFT100" s="104"/>
      <c r="AFU100" s="104"/>
      <c r="AFV100" s="104"/>
      <c r="AFW100" s="104"/>
      <c r="AFX100" s="104"/>
      <c r="AFY100" s="104"/>
      <c r="AFZ100" s="104"/>
      <c r="AGA100" s="104"/>
      <c r="AGB100" s="104"/>
      <c r="AGC100" s="104"/>
      <c r="AGD100" s="104"/>
      <c r="AGE100" s="104"/>
      <c r="AGF100" s="104"/>
      <c r="AGG100" s="104"/>
      <c r="AGH100" s="104"/>
      <c r="AGI100" s="104"/>
      <c r="AGJ100" s="104"/>
      <c r="AGK100" s="104"/>
      <c r="AGL100" s="104"/>
      <c r="AGM100" s="104"/>
      <c r="AGN100" s="104"/>
      <c r="AGO100" s="104"/>
      <c r="AGP100" s="104"/>
      <c r="AGQ100" s="104"/>
      <c r="AGR100" s="104"/>
      <c r="AGS100" s="104"/>
      <c r="AGT100" s="104"/>
      <c r="AGU100" s="104"/>
      <c r="AGV100" s="104"/>
      <c r="AGW100" s="104"/>
      <c r="AGX100" s="104"/>
      <c r="AGY100" s="104"/>
      <c r="AGZ100" s="104"/>
      <c r="AHA100" s="104"/>
      <c r="AHB100" s="104"/>
      <c r="AHC100" s="104"/>
      <c r="AHD100" s="104"/>
      <c r="AHE100" s="104"/>
      <c r="AHF100" s="104"/>
      <c r="AHG100" s="104"/>
      <c r="AHH100" s="104"/>
      <c r="AHI100" s="104"/>
      <c r="AHJ100" s="104"/>
      <c r="AHK100" s="104"/>
      <c r="AHL100" s="104"/>
      <c r="AHM100" s="104"/>
      <c r="AHN100" s="104"/>
      <c r="AHO100" s="104"/>
      <c r="AHP100" s="104"/>
      <c r="AHQ100" s="104"/>
      <c r="AHR100" s="104"/>
      <c r="AHS100" s="104"/>
      <c r="AHT100" s="104"/>
      <c r="AHU100" s="104"/>
      <c r="AHV100" s="104"/>
      <c r="AHW100" s="104"/>
      <c r="AHX100" s="104"/>
      <c r="AHY100" s="104"/>
      <c r="AHZ100" s="104"/>
      <c r="AIA100" s="104"/>
      <c r="AIB100" s="104"/>
      <c r="AIC100" s="104"/>
      <c r="AID100" s="104"/>
      <c r="AIE100" s="104"/>
      <c r="AIF100" s="104"/>
      <c r="AIG100" s="104"/>
      <c r="AIH100" s="104"/>
      <c r="AII100" s="104"/>
      <c r="AIJ100" s="104"/>
      <c r="AIK100" s="104"/>
      <c r="AIL100" s="104"/>
      <c r="AIM100" s="104"/>
      <c r="AIN100" s="104"/>
      <c r="AIO100" s="104"/>
      <c r="AIP100" s="104"/>
      <c r="AIQ100" s="104"/>
      <c r="AIR100" s="104"/>
      <c r="AIS100" s="104"/>
      <c r="AIT100" s="104"/>
      <c r="AIU100" s="104"/>
      <c r="AIV100" s="104"/>
      <c r="AIW100" s="104"/>
      <c r="AIX100" s="104"/>
      <c r="AIY100" s="104"/>
      <c r="AIZ100" s="104"/>
      <c r="AJA100" s="104"/>
      <c r="AJB100" s="104"/>
      <c r="AJC100" s="104"/>
      <c r="AJD100" s="104"/>
      <c r="AJE100" s="104"/>
      <c r="AJF100" s="104"/>
      <c r="AJG100" s="104"/>
      <c r="AJH100" s="104"/>
      <c r="AJI100" s="104"/>
      <c r="AJJ100" s="104"/>
      <c r="AJK100" s="104"/>
      <c r="AJL100" s="104"/>
      <c r="AJM100" s="104"/>
      <c r="AJN100" s="104"/>
      <c r="AJO100" s="104"/>
      <c r="AJP100" s="104"/>
      <c r="AJQ100" s="104"/>
      <c r="AJR100" s="104"/>
      <c r="AJS100" s="104"/>
      <c r="AJT100" s="104"/>
      <c r="AJU100" s="104"/>
      <c r="AJV100" s="104"/>
      <c r="AJW100" s="104"/>
      <c r="AJX100" s="104"/>
      <c r="AJY100" s="104"/>
      <c r="AJZ100" s="104"/>
      <c r="AKA100" s="104"/>
      <c r="AKB100" s="104"/>
      <c r="AKC100" s="104"/>
      <c r="AKD100" s="104"/>
      <c r="AKE100" s="104"/>
      <c r="AKF100" s="104"/>
      <c r="AKG100" s="104"/>
      <c r="AKH100" s="104"/>
      <c r="AKI100" s="104"/>
      <c r="AKJ100" s="104"/>
      <c r="AKK100" s="104"/>
      <c r="AKL100" s="104"/>
      <c r="AKM100" s="104"/>
      <c r="AKN100" s="104"/>
      <c r="AKO100" s="104"/>
      <c r="AKP100" s="104"/>
      <c r="AKQ100" s="104"/>
      <c r="AKR100" s="104"/>
      <c r="AKS100" s="104"/>
      <c r="AKT100" s="104"/>
      <c r="AKU100" s="104"/>
      <c r="AKV100" s="104"/>
      <c r="AKW100" s="104"/>
      <c r="AKX100" s="104"/>
      <c r="AKY100" s="104"/>
      <c r="AKZ100" s="104"/>
      <c r="ALA100" s="104"/>
      <c r="ALB100" s="104"/>
      <c r="ALC100" s="104"/>
      <c r="ALD100" s="104"/>
      <c r="ALE100" s="104"/>
      <c r="ALF100" s="104"/>
      <c r="ALG100" s="104"/>
      <c r="ALH100" s="104"/>
      <c r="ALI100" s="104"/>
      <c r="ALJ100" s="104"/>
      <c r="ALK100" s="104"/>
      <c r="ALL100" s="104"/>
      <c r="ALM100" s="104"/>
      <c r="ALN100" s="104"/>
      <c r="ALO100" s="104"/>
      <c r="ALP100" s="104"/>
      <c r="ALQ100" s="104"/>
      <c r="ALR100" s="104"/>
      <c r="ALS100" s="104"/>
      <c r="ALT100" s="104"/>
      <c r="ALU100" s="104"/>
      <c r="ALV100" s="104"/>
      <c r="ALW100" s="104"/>
      <c r="ALX100" s="104"/>
      <c r="ALY100" s="104"/>
      <c r="ALZ100" s="104"/>
      <c r="AMA100" s="104"/>
      <c r="AMB100" s="104"/>
      <c r="AMC100" s="104"/>
      <c r="AMD100" s="104"/>
      <c r="AME100" s="104"/>
      <c r="AMF100" s="104"/>
      <c r="AMG100" s="104"/>
      <c r="AMH100" s="104"/>
      <c r="AMI100" s="104"/>
      <c r="AMJ100" s="104"/>
      <c r="AMK100" s="104"/>
      <c r="AML100" s="104"/>
      <c r="AMM100" s="104"/>
      <c r="AMN100" s="104"/>
      <c r="AMO100" s="104"/>
      <c r="AMP100" s="104"/>
      <c r="AMQ100" s="104"/>
      <c r="AMR100" s="104"/>
      <c r="AMS100" s="104"/>
      <c r="AMT100" s="104"/>
      <c r="AMU100" s="104"/>
      <c r="AMV100" s="104"/>
      <c r="AMW100" s="104"/>
      <c r="AMX100" s="104"/>
      <c r="AMY100" s="104"/>
      <c r="AMZ100" s="104"/>
      <c r="ANA100" s="104"/>
      <c r="ANB100" s="104"/>
      <c r="ANC100" s="104"/>
      <c r="AND100" s="104"/>
      <c r="ANE100" s="104"/>
      <c r="ANF100" s="104"/>
      <c r="ANG100" s="104"/>
      <c r="ANH100" s="104"/>
      <c r="ANI100" s="104"/>
      <c r="ANJ100" s="104"/>
      <c r="ANK100" s="104"/>
      <c r="ANL100" s="104"/>
      <c r="ANM100" s="104"/>
      <c r="ANN100" s="104"/>
      <c r="ANO100" s="104"/>
      <c r="ANP100" s="104"/>
      <c r="ANQ100" s="104"/>
      <c r="ANR100" s="104"/>
      <c r="ANS100" s="104"/>
      <c r="ANT100" s="104"/>
      <c r="ANU100" s="104"/>
      <c r="ANV100" s="104"/>
      <c r="ANW100" s="104"/>
      <c r="ANX100" s="104"/>
      <c r="ANY100" s="104"/>
      <c r="ANZ100" s="104"/>
      <c r="AOA100" s="104"/>
      <c r="AOB100" s="104"/>
      <c r="AOC100" s="104"/>
      <c r="AOD100" s="104"/>
      <c r="AOE100" s="104"/>
      <c r="AOF100" s="104"/>
      <c r="AOG100" s="104"/>
      <c r="AOH100" s="104"/>
      <c r="AOI100" s="104"/>
      <c r="AOJ100" s="104"/>
      <c r="AOK100" s="104"/>
      <c r="AOL100" s="104"/>
      <c r="AOM100" s="104"/>
      <c r="AON100" s="104"/>
      <c r="AOO100" s="104"/>
      <c r="AOP100" s="104"/>
      <c r="AOQ100" s="104"/>
      <c r="AOR100" s="104"/>
      <c r="AOS100" s="104"/>
      <c r="AOT100" s="104"/>
      <c r="AOU100" s="104"/>
      <c r="AOV100" s="104"/>
      <c r="AOW100" s="104"/>
      <c r="AOX100" s="104"/>
      <c r="AOY100" s="104"/>
      <c r="AOZ100" s="104"/>
      <c r="APA100" s="104"/>
      <c r="APB100" s="104"/>
      <c r="APC100" s="104"/>
      <c r="APD100" s="104"/>
      <c r="APE100" s="104"/>
      <c r="APF100" s="104"/>
      <c r="APG100" s="104"/>
      <c r="APH100" s="104"/>
      <c r="API100" s="104"/>
      <c r="APJ100" s="104"/>
      <c r="APK100" s="104"/>
      <c r="APL100" s="104"/>
      <c r="APM100" s="104"/>
      <c r="APN100" s="104"/>
      <c r="APO100" s="104"/>
      <c r="APP100" s="104"/>
      <c r="APQ100" s="104"/>
      <c r="APR100" s="104"/>
      <c r="APS100" s="104"/>
      <c r="APT100" s="104"/>
      <c r="APU100" s="104"/>
      <c r="APV100" s="104"/>
      <c r="APW100" s="104"/>
      <c r="APX100" s="104"/>
      <c r="APY100" s="104"/>
      <c r="APZ100" s="104"/>
      <c r="AQA100" s="104"/>
      <c r="AQB100" s="104"/>
      <c r="AQC100" s="104"/>
      <c r="AQD100" s="104"/>
      <c r="AQE100" s="104"/>
      <c r="AQF100" s="104"/>
      <c r="AQG100" s="104"/>
      <c r="AQH100" s="104"/>
      <c r="AQI100" s="104"/>
      <c r="AQJ100" s="104"/>
      <c r="AQK100" s="104"/>
      <c r="AQL100" s="104"/>
      <c r="AQM100" s="104"/>
      <c r="AQN100" s="104"/>
      <c r="AQO100" s="104"/>
      <c r="AQP100" s="104"/>
      <c r="AQQ100" s="104"/>
      <c r="AQR100" s="104"/>
      <c r="AQS100" s="104"/>
      <c r="AQT100" s="104"/>
      <c r="AQU100" s="104"/>
      <c r="AQV100" s="104"/>
      <c r="AQW100" s="104"/>
      <c r="AQX100" s="104"/>
      <c r="AQY100" s="104"/>
      <c r="AQZ100" s="104"/>
      <c r="ARA100" s="104"/>
      <c r="ARB100" s="104"/>
      <c r="ARC100" s="104"/>
      <c r="ARD100" s="104"/>
      <c r="ARE100" s="104"/>
      <c r="ARF100" s="104"/>
      <c r="ARG100" s="104"/>
      <c r="ARH100" s="104"/>
      <c r="ARI100" s="104"/>
      <c r="ARJ100" s="104"/>
      <c r="ARK100" s="104"/>
      <c r="ARL100" s="104"/>
      <c r="ARM100" s="104"/>
      <c r="ARN100" s="104"/>
      <c r="ARO100" s="104"/>
      <c r="ARP100" s="104"/>
      <c r="ARQ100" s="104"/>
      <c r="ARR100" s="104"/>
      <c r="ARS100" s="104"/>
      <c r="ART100" s="104"/>
      <c r="ARU100" s="104"/>
      <c r="ARV100" s="104"/>
      <c r="ARW100" s="104"/>
      <c r="ARX100" s="104"/>
      <c r="ARY100" s="104"/>
      <c r="ARZ100" s="104"/>
      <c r="ASA100" s="104"/>
      <c r="ASB100" s="104"/>
      <c r="ASC100" s="104"/>
      <c r="ASD100" s="104"/>
      <c r="ASE100" s="104"/>
      <c r="ASF100" s="104"/>
      <c r="ASG100" s="104"/>
      <c r="ASH100" s="104"/>
      <c r="ASI100" s="104"/>
      <c r="ASJ100" s="104"/>
      <c r="ASK100" s="104"/>
      <c r="ASL100" s="104"/>
      <c r="ASM100" s="104"/>
      <c r="ASN100" s="104"/>
      <c r="ASO100" s="104"/>
      <c r="ASP100" s="104"/>
      <c r="ASQ100" s="104"/>
      <c r="ASR100" s="104"/>
      <c r="ASS100" s="104"/>
      <c r="AST100" s="104"/>
      <c r="ASU100" s="104"/>
      <c r="ASV100" s="104"/>
      <c r="ASW100" s="104"/>
      <c r="ASX100" s="104"/>
      <c r="ASY100" s="104"/>
      <c r="ASZ100" s="104"/>
      <c r="ATA100" s="104"/>
      <c r="ATB100" s="104"/>
      <c r="ATC100" s="104"/>
      <c r="ATD100" s="104"/>
      <c r="ATE100" s="104"/>
      <c r="ATF100" s="104"/>
      <c r="ATG100" s="104"/>
      <c r="ATH100" s="104"/>
      <c r="ATI100" s="104"/>
      <c r="ATJ100" s="104"/>
      <c r="ATK100" s="104"/>
      <c r="ATL100" s="104"/>
      <c r="ATM100" s="104"/>
      <c r="ATN100" s="104"/>
      <c r="ATO100" s="104"/>
      <c r="ATP100" s="104"/>
      <c r="ATQ100" s="104"/>
      <c r="ATR100" s="104"/>
      <c r="ATS100" s="104"/>
      <c r="ATT100" s="104"/>
      <c r="ATU100" s="104"/>
      <c r="ATV100" s="104"/>
      <c r="ATW100" s="104"/>
      <c r="ATX100" s="104"/>
      <c r="ATY100" s="104"/>
      <c r="ATZ100" s="104"/>
      <c r="AUA100" s="104"/>
      <c r="AUB100" s="104"/>
      <c r="AUC100" s="104"/>
      <c r="AUD100" s="104"/>
      <c r="AUE100" s="104"/>
      <c r="AUF100" s="104"/>
      <c r="AUG100" s="104"/>
      <c r="AUH100" s="104"/>
      <c r="AUI100" s="104"/>
      <c r="AUJ100" s="104"/>
      <c r="AUK100" s="104"/>
      <c r="AUL100" s="104"/>
      <c r="AUM100" s="104"/>
      <c r="AUN100" s="104"/>
      <c r="AUO100" s="104"/>
      <c r="AUP100" s="104"/>
      <c r="AUQ100" s="104"/>
      <c r="AUR100" s="104"/>
      <c r="AUS100" s="104"/>
      <c r="AUT100" s="104"/>
      <c r="AUU100" s="104"/>
      <c r="AUV100" s="104"/>
      <c r="AUW100" s="104"/>
      <c r="AUX100" s="104"/>
      <c r="AUY100" s="104"/>
      <c r="AUZ100" s="104"/>
      <c r="AVA100" s="104"/>
      <c r="AVB100" s="104"/>
      <c r="AVC100" s="104"/>
      <c r="AVD100" s="104"/>
      <c r="AVE100" s="104"/>
      <c r="AVF100" s="104"/>
      <c r="AVG100" s="104"/>
      <c r="AVH100" s="104"/>
      <c r="AVI100" s="104"/>
      <c r="AVJ100" s="104"/>
      <c r="AVK100" s="104"/>
      <c r="AVL100" s="104"/>
      <c r="AVM100" s="104"/>
      <c r="AVN100" s="104"/>
      <c r="AVO100" s="104"/>
      <c r="AVP100" s="104"/>
      <c r="AVQ100" s="104"/>
      <c r="AVR100" s="104"/>
      <c r="AVS100" s="104"/>
      <c r="AVT100" s="104"/>
      <c r="AVU100" s="104"/>
      <c r="AVV100" s="104"/>
      <c r="AVW100" s="104"/>
      <c r="AVX100" s="104"/>
      <c r="AVY100" s="104"/>
      <c r="AVZ100" s="104"/>
      <c r="AWA100" s="104"/>
      <c r="AWB100" s="104"/>
      <c r="AWC100" s="104"/>
      <c r="AWD100" s="104"/>
      <c r="AWE100" s="104"/>
      <c r="AWF100" s="104"/>
      <c r="AWG100" s="104"/>
      <c r="AWH100" s="104"/>
      <c r="AWI100" s="104"/>
      <c r="AWJ100" s="104"/>
      <c r="AWK100" s="104"/>
      <c r="AWL100" s="104"/>
      <c r="AWM100" s="104"/>
      <c r="AWN100" s="104"/>
      <c r="AWO100" s="104"/>
      <c r="AWP100" s="104"/>
      <c r="AWQ100" s="104"/>
      <c r="AWR100" s="104"/>
      <c r="AWS100" s="104"/>
      <c r="AWT100" s="104"/>
      <c r="AWU100" s="104"/>
      <c r="AWV100" s="104"/>
      <c r="AWW100" s="104"/>
      <c r="AWX100" s="104"/>
      <c r="AWY100" s="104"/>
      <c r="AWZ100" s="104"/>
      <c r="AXA100" s="104"/>
      <c r="AXB100" s="104"/>
      <c r="AXC100" s="104"/>
      <c r="AXD100" s="104"/>
      <c r="AXE100" s="104"/>
      <c r="AXF100" s="104"/>
      <c r="AXG100" s="104"/>
      <c r="AXH100" s="104"/>
      <c r="AXI100" s="104"/>
      <c r="AXJ100" s="104"/>
      <c r="AXK100" s="104"/>
      <c r="AXL100" s="104"/>
      <c r="AXM100" s="104"/>
      <c r="AXN100" s="104"/>
      <c r="AXO100" s="104"/>
      <c r="AXP100" s="104"/>
      <c r="AXQ100" s="104"/>
      <c r="AXR100" s="104"/>
      <c r="AXS100" s="104"/>
      <c r="AXT100" s="104"/>
      <c r="AXU100" s="104"/>
      <c r="AXV100" s="104"/>
      <c r="AXW100" s="104"/>
      <c r="AXX100" s="104"/>
      <c r="AXY100" s="104"/>
      <c r="AXZ100" s="104"/>
      <c r="AYA100" s="104"/>
      <c r="AYB100" s="104"/>
      <c r="AYC100" s="104"/>
      <c r="AYD100" s="104"/>
      <c r="AYE100" s="104"/>
      <c r="AYF100" s="104"/>
      <c r="AYG100" s="104"/>
      <c r="AYH100" s="104"/>
      <c r="AYI100" s="104"/>
      <c r="AYJ100" s="104"/>
      <c r="AYK100" s="104"/>
      <c r="AYL100" s="104"/>
      <c r="AYM100" s="104"/>
      <c r="AYN100" s="104"/>
      <c r="AYO100" s="104"/>
      <c r="AYP100" s="104"/>
      <c r="AYQ100" s="104"/>
      <c r="AYR100" s="104"/>
      <c r="AYS100" s="104"/>
      <c r="AYT100" s="104"/>
      <c r="AYU100" s="104"/>
      <c r="AYV100" s="104"/>
      <c r="AYW100" s="104"/>
      <c r="AYX100" s="104"/>
      <c r="AYY100" s="104"/>
      <c r="AYZ100" s="104"/>
      <c r="AZA100" s="104"/>
      <c r="AZB100" s="104"/>
      <c r="AZC100" s="104"/>
      <c r="AZD100" s="104"/>
      <c r="AZE100" s="104"/>
      <c r="AZF100" s="104"/>
      <c r="AZG100" s="104"/>
      <c r="AZH100" s="104"/>
      <c r="AZI100" s="104"/>
      <c r="AZJ100" s="104"/>
      <c r="AZK100" s="104"/>
      <c r="AZL100" s="104"/>
      <c r="AZM100" s="104"/>
      <c r="AZN100" s="104"/>
      <c r="AZO100" s="104"/>
      <c r="AZP100" s="104"/>
      <c r="AZQ100" s="104"/>
      <c r="AZR100" s="104"/>
      <c r="AZS100" s="104"/>
      <c r="AZT100" s="104"/>
      <c r="AZU100" s="104"/>
      <c r="AZV100" s="104"/>
      <c r="AZW100" s="104"/>
      <c r="AZX100" s="104"/>
      <c r="AZY100" s="104"/>
      <c r="AZZ100" s="104"/>
      <c r="BAA100" s="104"/>
      <c r="BAB100" s="104"/>
      <c r="BAC100" s="104"/>
      <c r="BAD100" s="104"/>
      <c r="BAE100" s="104"/>
      <c r="BAF100" s="104"/>
      <c r="BAG100" s="104"/>
      <c r="BAH100" s="104"/>
      <c r="BAI100" s="104"/>
      <c r="BAJ100" s="104"/>
      <c r="BAK100" s="104"/>
      <c r="BAL100" s="104"/>
      <c r="BAM100" s="104"/>
      <c r="BAN100" s="104"/>
      <c r="BAO100" s="104"/>
      <c r="BAP100" s="104"/>
      <c r="BAQ100" s="104"/>
      <c r="BAR100" s="104"/>
      <c r="BAS100" s="104"/>
      <c r="BAT100" s="104"/>
      <c r="BAU100" s="104"/>
      <c r="BAV100" s="104"/>
      <c r="BAW100" s="104"/>
      <c r="BAX100" s="104"/>
      <c r="BAY100" s="104"/>
      <c r="BAZ100" s="104"/>
      <c r="BBA100" s="104"/>
      <c r="BBB100" s="104"/>
      <c r="BBC100" s="104"/>
      <c r="BBD100" s="104"/>
      <c r="BBE100" s="104"/>
      <c r="BBF100" s="104"/>
      <c r="BBG100" s="104"/>
      <c r="BBH100" s="104"/>
      <c r="BBI100" s="104"/>
      <c r="BBJ100" s="104"/>
      <c r="BBK100" s="104"/>
      <c r="BBL100" s="104"/>
      <c r="BBM100" s="104"/>
      <c r="BBN100" s="104"/>
      <c r="BBO100" s="104"/>
      <c r="BBP100" s="104"/>
      <c r="BBQ100" s="104"/>
      <c r="BBR100" s="104"/>
      <c r="BBS100" s="104"/>
      <c r="BBT100" s="104"/>
      <c r="BBU100" s="104"/>
      <c r="BBV100" s="104"/>
      <c r="BBW100" s="104"/>
      <c r="BBX100" s="104"/>
      <c r="BBY100" s="104"/>
      <c r="BBZ100" s="104"/>
      <c r="BCA100" s="104"/>
      <c r="BCB100" s="104"/>
      <c r="BCC100" s="104"/>
      <c r="BCD100" s="104"/>
      <c r="BCE100" s="104"/>
      <c r="BCF100" s="104"/>
      <c r="BCG100" s="104"/>
      <c r="BCH100" s="104"/>
      <c r="BCI100" s="104"/>
      <c r="BCJ100" s="104"/>
      <c r="BCK100" s="104"/>
      <c r="BCL100" s="104"/>
      <c r="BCM100" s="104"/>
      <c r="BCN100" s="104"/>
      <c r="BCO100" s="104"/>
      <c r="BCP100" s="104"/>
      <c r="BCQ100" s="104"/>
      <c r="BCR100" s="104"/>
      <c r="BCS100" s="104"/>
      <c r="BCT100" s="104"/>
      <c r="BCU100" s="104"/>
      <c r="BCV100" s="104"/>
      <c r="BCW100" s="104"/>
      <c r="BCX100" s="104"/>
      <c r="BCY100" s="104"/>
      <c r="BCZ100" s="104"/>
      <c r="BDA100" s="104"/>
      <c r="BDB100" s="104"/>
      <c r="BDC100" s="104"/>
      <c r="BDD100" s="104"/>
      <c r="BDE100" s="104"/>
      <c r="BDF100" s="104"/>
      <c r="BDG100" s="104"/>
      <c r="BDH100" s="104"/>
      <c r="BDI100" s="104"/>
      <c r="BDJ100" s="104"/>
      <c r="BDK100" s="104"/>
      <c r="BDL100" s="104"/>
      <c r="BDM100" s="104"/>
      <c r="BDN100" s="104"/>
      <c r="BDO100" s="104"/>
      <c r="BDP100" s="104"/>
      <c r="BDQ100" s="104"/>
      <c r="BDR100" s="104"/>
      <c r="BDS100" s="104"/>
      <c r="BDT100" s="104"/>
      <c r="BDU100" s="104"/>
      <c r="BDV100" s="104"/>
      <c r="BDW100" s="104"/>
      <c r="BDX100" s="104"/>
      <c r="BDY100" s="104"/>
      <c r="BDZ100" s="104"/>
      <c r="BEA100" s="104"/>
      <c r="BEB100" s="104"/>
      <c r="BEC100" s="104"/>
      <c r="BED100" s="104"/>
      <c r="BEE100" s="104"/>
      <c r="BEF100" s="104"/>
      <c r="BEG100" s="104"/>
      <c r="BEH100" s="104"/>
      <c r="BEI100" s="104"/>
      <c r="BEJ100" s="104"/>
      <c r="BEK100" s="104"/>
      <c r="BEL100" s="104"/>
      <c r="BEM100" s="104"/>
      <c r="BEN100" s="104"/>
      <c r="BEO100" s="104"/>
      <c r="BEP100" s="104"/>
      <c r="BEQ100" s="104"/>
      <c r="BER100" s="104"/>
      <c r="BES100" s="104"/>
      <c r="BET100" s="104"/>
      <c r="BEU100" s="104"/>
      <c r="BEV100" s="104"/>
      <c r="BEW100" s="104"/>
      <c r="BEX100" s="104"/>
      <c r="BEY100" s="104"/>
      <c r="BEZ100" s="104"/>
      <c r="BFA100" s="104"/>
      <c r="BFB100" s="104"/>
      <c r="BFC100" s="104"/>
      <c r="BFD100" s="104"/>
      <c r="BFE100" s="104"/>
      <c r="BFF100" s="104"/>
      <c r="BFG100" s="104"/>
      <c r="BFH100" s="104"/>
      <c r="BFI100" s="104"/>
      <c r="BFJ100" s="104"/>
      <c r="BFK100" s="104"/>
      <c r="BFL100" s="104"/>
      <c r="BFM100" s="104"/>
      <c r="BFN100" s="104"/>
      <c r="BFO100" s="104"/>
      <c r="BFP100" s="104"/>
      <c r="BFQ100" s="104"/>
      <c r="BFR100" s="104"/>
      <c r="BFS100" s="104"/>
      <c r="BFT100" s="104"/>
      <c r="BFU100" s="104"/>
      <c r="BFV100" s="104"/>
      <c r="BFW100" s="104"/>
      <c r="BFX100" s="104"/>
      <c r="BFY100" s="104"/>
      <c r="BFZ100" s="104"/>
      <c r="BGA100" s="104"/>
      <c r="BGB100" s="104"/>
      <c r="BGC100" s="104"/>
      <c r="BGD100" s="104"/>
      <c r="BGE100" s="104"/>
      <c r="BGF100" s="104"/>
      <c r="BGG100" s="104"/>
      <c r="BGH100" s="104"/>
      <c r="BGI100" s="104"/>
      <c r="BGJ100" s="104"/>
      <c r="BGK100" s="104"/>
      <c r="BGL100" s="104"/>
      <c r="BGM100" s="104"/>
      <c r="BGN100" s="104"/>
      <c r="BGO100" s="104"/>
      <c r="BGP100" s="104"/>
      <c r="BGQ100" s="104"/>
      <c r="BGR100" s="104"/>
      <c r="BGS100" s="104"/>
      <c r="BGT100" s="104"/>
      <c r="BGU100" s="104"/>
      <c r="BGV100" s="104"/>
      <c r="BGW100" s="104"/>
      <c r="BGX100" s="104"/>
      <c r="BGY100" s="104"/>
      <c r="BGZ100" s="104"/>
      <c r="BHA100" s="104"/>
      <c r="BHB100" s="104"/>
      <c r="BHC100" s="104"/>
      <c r="BHD100" s="104"/>
      <c r="BHE100" s="104"/>
      <c r="BHF100" s="104"/>
      <c r="BHG100" s="104"/>
      <c r="BHH100" s="104"/>
      <c r="BHI100" s="104"/>
      <c r="BHJ100" s="104"/>
      <c r="BHK100" s="104"/>
      <c r="BHL100" s="104"/>
      <c r="BHM100" s="104"/>
      <c r="BHN100" s="104"/>
      <c r="BHO100" s="104"/>
      <c r="BHP100" s="104"/>
      <c r="BHQ100" s="104"/>
      <c r="BHR100" s="104"/>
      <c r="BHS100" s="104"/>
      <c r="BHT100" s="104"/>
      <c r="BHU100" s="104"/>
      <c r="BHV100" s="104"/>
      <c r="BHW100" s="104"/>
      <c r="BHX100" s="104"/>
      <c r="BHY100" s="104"/>
      <c r="BHZ100" s="104"/>
      <c r="BIA100" s="104"/>
      <c r="BIB100" s="104"/>
      <c r="BIC100" s="104"/>
      <c r="BID100" s="104"/>
      <c r="BIE100" s="104"/>
      <c r="BIF100" s="104"/>
      <c r="BIG100" s="104"/>
      <c r="BIH100" s="104"/>
      <c r="BII100" s="104"/>
      <c r="BIJ100" s="104"/>
      <c r="BIK100" s="104"/>
      <c r="BIL100" s="104"/>
      <c r="BIM100" s="104"/>
      <c r="BIN100" s="104"/>
      <c r="BIO100" s="104"/>
      <c r="BIP100" s="104"/>
      <c r="BIQ100" s="104"/>
      <c r="BIR100" s="104"/>
      <c r="BIS100" s="104"/>
      <c r="BIT100" s="104"/>
      <c r="BIU100" s="104"/>
      <c r="BIV100" s="104"/>
      <c r="BIW100" s="104"/>
      <c r="BIX100" s="104"/>
      <c r="BIY100" s="104"/>
      <c r="BIZ100" s="104"/>
      <c r="BJA100" s="104"/>
      <c r="BJB100" s="104"/>
      <c r="BJC100" s="104"/>
      <c r="BJD100" s="104"/>
      <c r="BJE100" s="104"/>
      <c r="BJF100" s="104"/>
      <c r="BJG100" s="104"/>
      <c r="BJH100" s="104"/>
      <c r="BJI100" s="104"/>
      <c r="BJJ100" s="104"/>
      <c r="BJK100" s="104"/>
      <c r="BJL100" s="104"/>
      <c r="BJM100" s="104"/>
      <c r="BJN100" s="104"/>
      <c r="BJO100" s="104"/>
      <c r="BJP100" s="104"/>
      <c r="BJQ100" s="104"/>
      <c r="BJR100" s="104"/>
      <c r="BJS100" s="104"/>
      <c r="BJT100" s="104"/>
      <c r="BJU100" s="104"/>
      <c r="BJV100" s="104"/>
      <c r="BJW100" s="104"/>
      <c r="BJX100" s="104"/>
      <c r="BJY100" s="104"/>
      <c r="BJZ100" s="104"/>
      <c r="BKA100" s="104"/>
      <c r="BKB100" s="104"/>
      <c r="BKC100" s="104"/>
      <c r="BKD100" s="104"/>
      <c r="BKE100" s="104"/>
      <c r="BKF100" s="104"/>
      <c r="BKG100" s="104"/>
      <c r="BKH100" s="104"/>
      <c r="BKI100" s="104"/>
      <c r="BKJ100" s="104"/>
      <c r="BKK100" s="104"/>
      <c r="BKL100" s="104"/>
      <c r="BKM100" s="104"/>
      <c r="BKN100" s="104"/>
      <c r="BKO100" s="104"/>
      <c r="BKP100" s="104"/>
      <c r="BKQ100" s="104"/>
      <c r="BKR100" s="104"/>
      <c r="BKS100" s="104"/>
      <c r="BKT100" s="104"/>
      <c r="BKU100" s="104"/>
      <c r="BKV100" s="104"/>
      <c r="BKW100" s="104"/>
      <c r="BKX100" s="104"/>
      <c r="BKY100" s="104"/>
      <c r="BKZ100" s="104"/>
      <c r="BLA100" s="104"/>
      <c r="BLB100" s="104"/>
      <c r="BLC100" s="104"/>
      <c r="BLD100" s="104"/>
      <c r="BLE100" s="104"/>
      <c r="BLF100" s="104"/>
      <c r="BLG100" s="104"/>
      <c r="BLH100" s="104"/>
      <c r="BLI100" s="104"/>
      <c r="BLJ100" s="104"/>
      <c r="BLK100" s="104"/>
      <c r="BLL100" s="104"/>
      <c r="BLM100" s="104"/>
      <c r="BLN100" s="104"/>
      <c r="BLO100" s="104"/>
      <c r="BLP100" s="104"/>
      <c r="BLQ100" s="104"/>
      <c r="BLR100" s="104"/>
      <c r="BLS100" s="104"/>
      <c r="BLT100" s="104"/>
      <c r="BLU100" s="104"/>
      <c r="BLV100" s="104"/>
      <c r="BLW100" s="104"/>
      <c r="BLX100" s="104"/>
      <c r="BLY100" s="104"/>
      <c r="BLZ100" s="104"/>
      <c r="BMA100" s="104"/>
      <c r="BMB100" s="104"/>
      <c r="BMC100" s="104"/>
      <c r="BMD100" s="104"/>
      <c r="BME100" s="104"/>
      <c r="BMF100" s="104"/>
      <c r="BMG100" s="104"/>
      <c r="BMH100" s="104"/>
      <c r="BMI100" s="104"/>
      <c r="BMJ100" s="104"/>
      <c r="BMK100" s="104"/>
      <c r="BML100" s="104"/>
      <c r="BMM100" s="104"/>
      <c r="BMN100" s="104"/>
      <c r="BMO100" s="104"/>
      <c r="BMP100" s="104"/>
      <c r="BMQ100" s="104"/>
      <c r="BMR100" s="104"/>
      <c r="BMS100" s="104"/>
      <c r="BMT100" s="104"/>
      <c r="BMU100" s="104"/>
      <c r="BMV100" s="104"/>
      <c r="BMW100" s="104"/>
      <c r="BMX100" s="104"/>
      <c r="BMY100" s="104"/>
      <c r="BMZ100" s="104"/>
      <c r="BNA100" s="104"/>
      <c r="BNB100" s="104"/>
      <c r="BNC100" s="104"/>
      <c r="BND100" s="104"/>
      <c r="BNE100" s="104"/>
      <c r="BNF100" s="104"/>
      <c r="BNG100" s="104"/>
      <c r="BNH100" s="104"/>
      <c r="BNI100" s="104"/>
      <c r="BNJ100" s="104"/>
      <c r="BNK100" s="104"/>
      <c r="BNL100" s="104"/>
      <c r="BNM100" s="104"/>
      <c r="BNN100" s="104"/>
      <c r="BNO100" s="104"/>
      <c r="BNP100" s="104"/>
      <c r="BNQ100" s="104"/>
      <c r="BNR100" s="104"/>
      <c r="BNS100" s="104"/>
      <c r="BNT100" s="104"/>
      <c r="BNU100" s="104"/>
      <c r="BNV100" s="104"/>
      <c r="BNW100" s="104"/>
      <c r="BNX100" s="104"/>
      <c r="BNY100" s="104"/>
      <c r="BNZ100" s="104"/>
      <c r="BOA100" s="104"/>
      <c r="BOB100" s="104"/>
      <c r="BOC100" s="104"/>
      <c r="BOD100" s="104"/>
      <c r="BOE100" s="104"/>
      <c r="BOF100" s="104"/>
      <c r="BOG100" s="104"/>
      <c r="BOH100" s="104"/>
      <c r="BOI100" s="104"/>
      <c r="BOJ100" s="104"/>
      <c r="BOK100" s="104"/>
      <c r="BOL100" s="104"/>
      <c r="BOM100" s="104"/>
      <c r="BON100" s="104"/>
      <c r="BOO100" s="104"/>
      <c r="BOP100" s="104"/>
      <c r="BOQ100" s="104"/>
      <c r="BOR100" s="104"/>
      <c r="BOS100" s="104"/>
      <c r="BOT100" s="104"/>
      <c r="BOU100" s="104"/>
      <c r="BOV100" s="104"/>
      <c r="BOW100" s="104"/>
      <c r="BOX100" s="104"/>
      <c r="BOY100" s="104"/>
      <c r="BOZ100" s="104"/>
      <c r="BPA100" s="104"/>
      <c r="BPB100" s="104"/>
      <c r="BPC100" s="104"/>
      <c r="BPD100" s="104"/>
      <c r="BPE100" s="104"/>
      <c r="BPF100" s="104"/>
      <c r="BPG100" s="104"/>
      <c r="BPH100" s="104"/>
      <c r="BPI100" s="104"/>
      <c r="BPJ100" s="104"/>
      <c r="BPK100" s="104"/>
      <c r="BPL100" s="104"/>
      <c r="BPM100" s="104"/>
      <c r="BPN100" s="104"/>
      <c r="BPO100" s="104"/>
      <c r="BPP100" s="104"/>
      <c r="BPQ100" s="104"/>
      <c r="BPR100" s="104"/>
      <c r="BPS100" s="104"/>
      <c r="BPT100" s="104"/>
      <c r="BPU100" s="104"/>
      <c r="BPV100" s="104"/>
      <c r="BPW100" s="104"/>
      <c r="BPX100" s="104"/>
      <c r="BPY100" s="104"/>
      <c r="BPZ100" s="104"/>
      <c r="BQA100" s="104"/>
      <c r="BQB100" s="104"/>
      <c r="BQC100" s="104"/>
      <c r="BQD100" s="104"/>
      <c r="BQE100" s="104"/>
      <c r="BQF100" s="104"/>
      <c r="BQG100" s="104"/>
      <c r="BQH100" s="104"/>
      <c r="BQI100" s="104"/>
      <c r="BQJ100" s="104"/>
      <c r="BQK100" s="104"/>
      <c r="BQL100" s="104"/>
      <c r="BQM100" s="104"/>
      <c r="BQN100" s="104"/>
      <c r="BQO100" s="104"/>
      <c r="BQP100" s="104"/>
      <c r="BQQ100" s="104"/>
      <c r="BQR100" s="104"/>
      <c r="BQS100" s="104"/>
      <c r="BQT100" s="104"/>
      <c r="BQU100" s="104"/>
      <c r="BQV100" s="104"/>
      <c r="BQW100" s="104"/>
      <c r="BQX100" s="104"/>
      <c r="BQY100" s="104"/>
      <c r="BQZ100" s="104"/>
      <c r="BRA100" s="104"/>
      <c r="BRB100" s="104"/>
      <c r="BRC100" s="104"/>
      <c r="BRD100" s="104"/>
      <c r="BRE100" s="104"/>
      <c r="BRF100" s="104"/>
      <c r="BRG100" s="104"/>
      <c r="BRH100" s="104"/>
      <c r="BRI100" s="104"/>
      <c r="BRJ100" s="104"/>
      <c r="BRK100" s="104"/>
      <c r="BRL100" s="104"/>
      <c r="BRM100" s="104"/>
      <c r="BRN100" s="104"/>
      <c r="BRO100" s="104"/>
      <c r="BRP100" s="104"/>
      <c r="BRQ100" s="104"/>
      <c r="BRR100" s="104"/>
      <c r="BRS100" s="104"/>
      <c r="BRT100" s="104"/>
      <c r="BRU100" s="104"/>
      <c r="BRV100" s="104"/>
      <c r="BRW100" s="104"/>
      <c r="BRX100" s="104"/>
      <c r="BRY100" s="104"/>
      <c r="BRZ100" s="104"/>
      <c r="BSA100" s="104"/>
      <c r="BSB100" s="104"/>
      <c r="BSC100" s="104"/>
      <c r="BSD100" s="104"/>
      <c r="BSE100" s="104"/>
      <c r="BSF100" s="104"/>
      <c r="BSG100" s="104"/>
      <c r="BSH100" s="104"/>
      <c r="BSI100" s="104"/>
      <c r="BSJ100" s="104"/>
      <c r="BSK100" s="104"/>
      <c r="BSL100" s="104"/>
      <c r="BSM100" s="104"/>
      <c r="BSN100" s="104"/>
      <c r="BSO100" s="104"/>
      <c r="BSP100" s="104"/>
      <c r="BSQ100" s="104"/>
      <c r="BSR100" s="104"/>
      <c r="BSS100" s="104"/>
      <c r="BST100" s="104"/>
      <c r="BSU100" s="104"/>
      <c r="BSV100" s="104"/>
      <c r="BSW100" s="104"/>
      <c r="BSX100" s="104"/>
      <c r="BSY100" s="104"/>
      <c r="BSZ100" s="104"/>
      <c r="BTA100" s="104"/>
      <c r="BTB100" s="104"/>
      <c r="BTC100" s="104"/>
      <c r="BTD100" s="104"/>
      <c r="BTE100" s="104"/>
      <c r="BTF100" s="104"/>
      <c r="BTG100" s="104"/>
      <c r="BTH100" s="104"/>
      <c r="BTI100" s="104"/>
      <c r="BTJ100" s="104"/>
      <c r="BTK100" s="104"/>
      <c r="BTL100" s="104"/>
      <c r="BTM100" s="104"/>
      <c r="BTN100" s="104"/>
      <c r="BTO100" s="104"/>
      <c r="BTP100" s="104"/>
      <c r="BTQ100" s="104"/>
      <c r="BTR100" s="104"/>
      <c r="BTS100" s="104"/>
      <c r="BTT100" s="104"/>
      <c r="BTU100" s="104"/>
      <c r="BTV100" s="104"/>
      <c r="BTW100" s="104"/>
    </row>
    <row r="101" spans="1:1895" s="3" customFormat="1" x14ac:dyDescent="0.2">
      <c r="D101" s="69"/>
      <c r="E101" s="69"/>
      <c r="F101" s="69"/>
      <c r="G101" s="71"/>
      <c r="H101" s="71"/>
      <c r="I101" s="71"/>
      <c r="J101" s="82"/>
      <c r="K101" s="86"/>
      <c r="L101" s="86"/>
      <c r="M101" s="82"/>
      <c r="N101" s="82"/>
      <c r="O101" s="86"/>
      <c r="P101" s="86"/>
      <c r="Q101" s="86"/>
    </row>
    <row r="102" spans="1:1895" s="3" customFormat="1" x14ac:dyDescent="0.2">
      <c r="B102" s="75" t="s">
        <v>425</v>
      </c>
      <c r="C102" s="74" t="s">
        <v>417</v>
      </c>
      <c r="D102" s="74" t="s">
        <v>87</v>
      </c>
      <c r="E102" s="74" t="s">
        <v>21</v>
      </c>
      <c r="F102" s="74" t="s">
        <v>20</v>
      </c>
      <c r="G102" s="73">
        <v>45000</v>
      </c>
      <c r="H102" s="73">
        <v>1148.33</v>
      </c>
      <c r="I102" s="73">
        <v>25</v>
      </c>
      <c r="J102" s="73">
        <f t="shared" ref="J102:J107" si="39">IF(G102&lt;=$I$376*$J$376,G102*$F$383,($I$376*$J$376)*$F$383)</f>
        <v>1291.5</v>
      </c>
      <c r="K102" s="72">
        <f t="shared" ref="K102:K107" si="40">IF(G102&lt;=$I$377*$J$377,G102*$F$384,($I$377*$J$377)*$F$384)</f>
        <v>1368</v>
      </c>
      <c r="L102" s="72">
        <f t="shared" ref="L102:L107" si="41">G102*7.09%</f>
        <v>3190.5</v>
      </c>
      <c r="M102" s="73">
        <f t="shared" ref="M102:M107" si="42">G102*7.1%</f>
        <v>3194.9999999999995</v>
      </c>
      <c r="N102" s="73">
        <f t="shared" ref="N102:N107" si="43">IF(G102&gt;77410,890.22,G102*1.15%)</f>
        <v>517.5</v>
      </c>
      <c r="O102" s="72">
        <v>18764.77</v>
      </c>
      <c r="P102" s="72">
        <f t="shared" ref="P102:P107" si="44">H102+I102+J102+K102+O102</f>
        <v>22597.599999999999</v>
      </c>
      <c r="Q102" s="72">
        <f t="shared" ref="Q102:Q107" si="45">G102-P102</f>
        <v>22402.400000000001</v>
      </c>
    </row>
    <row r="103" spans="1:1895" s="3" customFormat="1" x14ac:dyDescent="0.2">
      <c r="B103" s="74" t="s">
        <v>424</v>
      </c>
      <c r="C103" s="74" t="s">
        <v>417</v>
      </c>
      <c r="D103" s="74" t="s">
        <v>423</v>
      </c>
      <c r="E103" s="74" t="s">
        <v>21</v>
      </c>
      <c r="F103" s="74" t="s">
        <v>34</v>
      </c>
      <c r="G103" s="73">
        <v>20000</v>
      </c>
      <c r="H103" s="73">
        <v>0</v>
      </c>
      <c r="I103" s="73">
        <v>25</v>
      </c>
      <c r="J103" s="73">
        <f t="shared" si="39"/>
        <v>574</v>
      </c>
      <c r="K103" s="72">
        <f t="shared" si="40"/>
        <v>608</v>
      </c>
      <c r="L103" s="72">
        <f t="shared" si="41"/>
        <v>1418</v>
      </c>
      <c r="M103" s="73">
        <f t="shared" si="42"/>
        <v>1419.9999999999998</v>
      </c>
      <c r="N103" s="73">
        <f t="shared" si="43"/>
        <v>230</v>
      </c>
      <c r="O103" s="72">
        <v>7304.75</v>
      </c>
      <c r="P103" s="72">
        <f t="shared" si="44"/>
        <v>8511.75</v>
      </c>
      <c r="Q103" s="72">
        <f t="shared" si="45"/>
        <v>11488.25</v>
      </c>
    </row>
    <row r="104" spans="1:1895" s="3" customFormat="1" x14ac:dyDescent="0.2">
      <c r="B104" s="75" t="s">
        <v>422</v>
      </c>
      <c r="C104" s="74" t="s">
        <v>417</v>
      </c>
      <c r="D104" s="74" t="s">
        <v>355</v>
      </c>
      <c r="E104" s="74" t="s">
        <v>21</v>
      </c>
      <c r="F104" s="74" t="s">
        <v>34</v>
      </c>
      <c r="G104" s="73">
        <v>21700</v>
      </c>
      <c r="H104" s="73">
        <v>0</v>
      </c>
      <c r="I104" s="73">
        <v>25</v>
      </c>
      <c r="J104" s="73">
        <f t="shared" si="39"/>
        <v>622.79</v>
      </c>
      <c r="K104" s="72">
        <f t="shared" si="40"/>
        <v>659.68</v>
      </c>
      <c r="L104" s="72">
        <f t="shared" si="41"/>
        <v>1538.5300000000002</v>
      </c>
      <c r="M104" s="73">
        <f t="shared" si="42"/>
        <v>1540.6999999999998</v>
      </c>
      <c r="N104" s="73">
        <f t="shared" si="43"/>
        <v>249.54999999999998</v>
      </c>
      <c r="O104" s="72">
        <v>8546.3799999999992</v>
      </c>
      <c r="P104" s="72">
        <f t="shared" si="44"/>
        <v>9853.8499999999985</v>
      </c>
      <c r="Q104" s="72">
        <f t="shared" si="45"/>
        <v>11846.150000000001</v>
      </c>
    </row>
    <row r="105" spans="1:1895" s="3" customFormat="1" x14ac:dyDescent="0.2">
      <c r="B105" s="76" t="s">
        <v>421</v>
      </c>
      <c r="C105" s="74" t="s">
        <v>417</v>
      </c>
      <c r="D105" s="76" t="s">
        <v>104</v>
      </c>
      <c r="E105" s="74" t="s">
        <v>420</v>
      </c>
      <c r="F105" s="74" t="s">
        <v>34</v>
      </c>
      <c r="G105" s="72">
        <v>23000</v>
      </c>
      <c r="H105" s="72">
        <v>0</v>
      </c>
      <c r="I105" s="72">
        <v>25</v>
      </c>
      <c r="J105" s="73">
        <f t="shared" si="39"/>
        <v>660.1</v>
      </c>
      <c r="K105" s="72">
        <f t="shared" si="40"/>
        <v>699.2</v>
      </c>
      <c r="L105" s="72">
        <f t="shared" si="41"/>
        <v>1630.7</v>
      </c>
      <c r="M105" s="73">
        <f t="shared" si="42"/>
        <v>1632.9999999999998</v>
      </c>
      <c r="N105" s="73">
        <f t="shared" si="43"/>
        <v>264.5</v>
      </c>
      <c r="O105" s="72">
        <v>7150.4</v>
      </c>
      <c r="P105" s="72">
        <f t="shared" si="44"/>
        <v>8534.7000000000007</v>
      </c>
      <c r="Q105" s="72">
        <f t="shared" si="45"/>
        <v>14465.3</v>
      </c>
    </row>
    <row r="106" spans="1:1895" s="3" customFormat="1" x14ac:dyDescent="0.2">
      <c r="B106" s="76" t="s">
        <v>419</v>
      </c>
      <c r="C106" s="74" t="s">
        <v>417</v>
      </c>
      <c r="D106" s="76" t="s">
        <v>416</v>
      </c>
      <c r="E106" s="74" t="s">
        <v>21</v>
      </c>
      <c r="F106" s="74" t="s">
        <v>20</v>
      </c>
      <c r="G106" s="72">
        <v>25000</v>
      </c>
      <c r="H106" s="72">
        <v>0</v>
      </c>
      <c r="I106" s="72">
        <v>25</v>
      </c>
      <c r="J106" s="73">
        <f t="shared" si="39"/>
        <v>717.5</v>
      </c>
      <c r="K106" s="72">
        <f t="shared" si="40"/>
        <v>760</v>
      </c>
      <c r="L106" s="72">
        <f t="shared" si="41"/>
        <v>1772.5000000000002</v>
      </c>
      <c r="M106" s="73">
        <f t="shared" si="42"/>
        <v>1774.9999999999998</v>
      </c>
      <c r="N106" s="73">
        <f t="shared" si="43"/>
        <v>287.5</v>
      </c>
      <c r="O106" s="72">
        <v>1000</v>
      </c>
      <c r="P106" s="72">
        <f t="shared" si="44"/>
        <v>2502.5</v>
      </c>
      <c r="Q106" s="72">
        <f t="shared" si="45"/>
        <v>22497.5</v>
      </c>
    </row>
    <row r="107" spans="1:1895" s="3" customFormat="1" x14ac:dyDescent="0.2">
      <c r="B107" s="76" t="s">
        <v>418</v>
      </c>
      <c r="C107" s="74" t="s">
        <v>417</v>
      </c>
      <c r="D107" s="76" t="s">
        <v>416</v>
      </c>
      <c r="E107" s="74" t="s">
        <v>21</v>
      </c>
      <c r="F107" s="74" t="s">
        <v>20</v>
      </c>
      <c r="G107" s="72">
        <v>20000</v>
      </c>
      <c r="H107" s="72">
        <v>0</v>
      </c>
      <c r="I107" s="72">
        <v>25</v>
      </c>
      <c r="J107" s="73">
        <f t="shared" si="39"/>
        <v>574</v>
      </c>
      <c r="K107" s="72">
        <f t="shared" si="40"/>
        <v>608</v>
      </c>
      <c r="L107" s="88">
        <f t="shared" si="41"/>
        <v>1418</v>
      </c>
      <c r="M107" s="87">
        <f t="shared" si="42"/>
        <v>1419.9999999999998</v>
      </c>
      <c r="N107" s="73">
        <f t="shared" si="43"/>
        <v>230</v>
      </c>
      <c r="O107" s="72">
        <v>7672.5</v>
      </c>
      <c r="P107" s="72">
        <f t="shared" si="44"/>
        <v>8879.5</v>
      </c>
      <c r="Q107" s="72">
        <f t="shared" si="45"/>
        <v>11120.5</v>
      </c>
    </row>
    <row r="108" spans="1:1895" s="3" customFormat="1" x14ac:dyDescent="0.2">
      <c r="G108" s="2"/>
      <c r="H108" s="2"/>
      <c r="I108" s="2"/>
      <c r="J108" s="73"/>
      <c r="K108" s="72"/>
      <c r="L108" s="81"/>
      <c r="M108" s="80"/>
      <c r="N108" s="73"/>
      <c r="O108" s="72"/>
      <c r="P108" s="72"/>
      <c r="Q108" s="72"/>
    </row>
    <row r="109" spans="1:1895" s="3" customFormat="1" x14ac:dyDescent="0.2">
      <c r="B109" s="74" t="s">
        <v>415</v>
      </c>
      <c r="C109" s="74" t="s">
        <v>408</v>
      </c>
      <c r="D109" s="74" t="s">
        <v>414</v>
      </c>
      <c r="E109" s="74" t="s">
        <v>21</v>
      </c>
      <c r="F109" s="74" t="s">
        <v>34</v>
      </c>
      <c r="G109" s="73">
        <v>48000</v>
      </c>
      <c r="H109" s="73">
        <v>1571.73</v>
      </c>
      <c r="I109" s="73">
        <v>25</v>
      </c>
      <c r="J109" s="73">
        <f>IF(G109&lt;=$I$376*$J$376,G109*$F$383,($I$376*$J$376)*$F$383)</f>
        <v>1377.6</v>
      </c>
      <c r="K109" s="72">
        <f>IF(G109&lt;=$I$377*$J$377,G109*$F$384,($I$377*$J$377)*$F$384)</f>
        <v>1459.2</v>
      </c>
      <c r="L109" s="79">
        <f>G109*7.09%</f>
        <v>3403.2000000000003</v>
      </c>
      <c r="M109" s="78">
        <f>G109*7.1%</f>
        <v>3407.9999999999995</v>
      </c>
      <c r="N109" s="73">
        <f>IF(G109&gt;77410,890.22,G109*1.15%)</f>
        <v>552</v>
      </c>
      <c r="O109" s="72">
        <v>4100</v>
      </c>
      <c r="P109" s="72">
        <f>H109+I109+J109+K109+O109</f>
        <v>8533.5299999999988</v>
      </c>
      <c r="Q109" s="72">
        <f>G109-P109</f>
        <v>39466.47</v>
      </c>
    </row>
    <row r="110" spans="1:1895" s="3" customFormat="1" x14ac:dyDescent="0.2">
      <c r="B110" s="74" t="s">
        <v>413</v>
      </c>
      <c r="C110" s="74" t="s">
        <v>408</v>
      </c>
      <c r="D110" s="74" t="s">
        <v>412</v>
      </c>
      <c r="E110" s="74" t="s">
        <v>21</v>
      </c>
      <c r="F110" s="74" t="s">
        <v>20</v>
      </c>
      <c r="G110" s="73">
        <v>26000</v>
      </c>
      <c r="H110" s="73">
        <v>0</v>
      </c>
      <c r="I110" s="73">
        <v>25</v>
      </c>
      <c r="J110" s="73">
        <f>IF(G110&lt;=$I$376*$J$376,G110*$F$383,($I$376*$J$376)*$F$383)</f>
        <v>746.2</v>
      </c>
      <c r="K110" s="72">
        <f>IF(G110&lt;=$I$377*$J$377,G110*$F$384,($I$377*$J$377)*$F$384)</f>
        <v>790.4</v>
      </c>
      <c r="L110" s="72">
        <f>G110*7.09%</f>
        <v>1843.4</v>
      </c>
      <c r="M110" s="73">
        <f>G110*7.1%</f>
        <v>1845.9999999999998</v>
      </c>
      <c r="N110" s="73">
        <f>IF(G110&gt;77410,890.22,G110*1.15%)</f>
        <v>299</v>
      </c>
      <c r="O110" s="72">
        <v>3530.92</v>
      </c>
      <c r="P110" s="72">
        <f>H110+I110+J110+K110+O110</f>
        <v>5092.5200000000004</v>
      </c>
      <c r="Q110" s="72">
        <f>G110-P110</f>
        <v>20907.48</v>
      </c>
    </row>
    <row r="111" spans="1:1895" s="3" customFormat="1" x14ac:dyDescent="0.2">
      <c r="B111" s="75" t="s">
        <v>411</v>
      </c>
      <c r="C111" s="74" t="s">
        <v>408</v>
      </c>
      <c r="D111" s="74" t="s">
        <v>399</v>
      </c>
      <c r="E111" s="74" t="s">
        <v>21</v>
      </c>
      <c r="F111" s="74" t="s">
        <v>20</v>
      </c>
      <c r="G111" s="73">
        <v>20600</v>
      </c>
      <c r="H111" s="73">
        <v>0</v>
      </c>
      <c r="I111" s="73">
        <v>25</v>
      </c>
      <c r="J111" s="73">
        <f>IF(G111&lt;=$I$376*$J$376,G111*$F$383,($I$376*$J$376)*$F$383)</f>
        <v>591.22</v>
      </c>
      <c r="K111" s="72">
        <f>IF(G111&lt;=$I$377*$J$377,G111*$F$384,($I$377*$J$377)*$F$384)</f>
        <v>626.24</v>
      </c>
      <c r="L111" s="72">
        <f>G111*7.09%</f>
        <v>1460.5400000000002</v>
      </c>
      <c r="M111" s="73">
        <f>G111*7.1%</f>
        <v>1462.6</v>
      </c>
      <c r="N111" s="73">
        <f>IF(G111&gt;77410,890.22,G111*1.15%)</f>
        <v>236.9</v>
      </c>
      <c r="O111" s="72">
        <v>7107.43</v>
      </c>
      <c r="P111" s="72">
        <f>H111+I111+J111+K111+O111</f>
        <v>8349.89</v>
      </c>
      <c r="Q111" s="72">
        <f>G111-P111</f>
        <v>12250.11</v>
      </c>
    </row>
    <row r="112" spans="1:1895" s="3" customFormat="1" x14ac:dyDescent="0.2">
      <c r="B112" s="74" t="s">
        <v>410</v>
      </c>
      <c r="C112" s="74" t="s">
        <v>408</v>
      </c>
      <c r="D112" s="74" t="s">
        <v>407</v>
      </c>
      <c r="E112" s="74" t="s">
        <v>21</v>
      </c>
      <c r="F112" s="74" t="s">
        <v>34</v>
      </c>
      <c r="G112" s="73">
        <v>20000</v>
      </c>
      <c r="H112" s="73">
        <v>0</v>
      </c>
      <c r="I112" s="73">
        <v>25</v>
      </c>
      <c r="J112" s="73">
        <f>IF(G112&lt;=$I$376*$J$376,G112*$F$383,($I$376*$J$376)*$F$383)</f>
        <v>574</v>
      </c>
      <c r="K112" s="72">
        <f>IF(G112&lt;=$I$377*$J$377,G112*$F$384,($I$377*$J$377)*$F$384)</f>
        <v>608</v>
      </c>
      <c r="L112" s="72">
        <f>G112*7.09%</f>
        <v>1418</v>
      </c>
      <c r="M112" s="73">
        <f>G112*7.1%</f>
        <v>1419.9999999999998</v>
      </c>
      <c r="N112" s="73">
        <f>IF(G112&gt;77410,890.22,G112*1.15%)</f>
        <v>230</v>
      </c>
      <c r="O112" s="72">
        <v>8722.86</v>
      </c>
      <c r="P112" s="72">
        <f>H112+I112+J112+K112+O112</f>
        <v>9929.86</v>
      </c>
      <c r="Q112" s="72">
        <f>G112-P112</f>
        <v>10070.14</v>
      </c>
    </row>
    <row r="113" spans="2:17" s="3" customFormat="1" x14ac:dyDescent="0.2">
      <c r="B113" s="103" t="s">
        <v>409</v>
      </c>
      <c r="C113" s="74" t="s">
        <v>408</v>
      </c>
      <c r="D113" s="74" t="s">
        <v>407</v>
      </c>
      <c r="E113" s="74" t="s">
        <v>21</v>
      </c>
      <c r="F113" s="74" t="s">
        <v>34</v>
      </c>
      <c r="G113" s="73">
        <v>15000</v>
      </c>
      <c r="H113" s="73">
        <v>0</v>
      </c>
      <c r="I113" s="73">
        <v>25</v>
      </c>
      <c r="J113" s="73">
        <f>IF(G113&lt;=$I$376*$J$376,G113*$F$383,($I$376*$J$376)*$F$383)</f>
        <v>430.5</v>
      </c>
      <c r="K113" s="72">
        <f>IF(G113&lt;=$I$377*$J$377,G113*$F$384,($I$377*$J$377)*$F$384)</f>
        <v>456</v>
      </c>
      <c r="L113" s="88">
        <f>G113*7.09%</f>
        <v>1063.5</v>
      </c>
      <c r="M113" s="87">
        <f>G113*7.1%</f>
        <v>1065</v>
      </c>
      <c r="N113" s="73">
        <f>IF(G113&gt;77410,890.22,G113*1.15%)</f>
        <v>172.5</v>
      </c>
      <c r="O113" s="72">
        <v>6092</v>
      </c>
      <c r="P113" s="72">
        <f>H113+I113+J113+K113+O113</f>
        <v>7003.5</v>
      </c>
      <c r="Q113" s="72">
        <f>G113-P113</f>
        <v>7996.5</v>
      </c>
    </row>
    <row r="114" spans="2:17" s="3" customFormat="1" x14ac:dyDescent="0.2">
      <c r="B114" s="84"/>
      <c r="C114" s="84"/>
      <c r="D114" s="84"/>
      <c r="E114" s="84"/>
      <c r="F114" s="84"/>
      <c r="G114" s="82"/>
      <c r="H114" s="82"/>
      <c r="I114" s="82"/>
      <c r="J114" s="73"/>
      <c r="K114" s="72"/>
      <c r="L114" s="81"/>
      <c r="M114" s="80"/>
      <c r="N114" s="73"/>
      <c r="O114" s="72"/>
      <c r="P114" s="72"/>
      <c r="Q114" s="72"/>
    </row>
    <row r="115" spans="2:17" s="3" customFormat="1" x14ac:dyDescent="0.2">
      <c r="B115" s="75" t="s">
        <v>406</v>
      </c>
      <c r="C115" s="74" t="s">
        <v>400</v>
      </c>
      <c r="D115" s="74" t="s">
        <v>405</v>
      </c>
      <c r="E115" s="74" t="s">
        <v>21</v>
      </c>
      <c r="F115" s="74" t="s">
        <v>34</v>
      </c>
      <c r="G115" s="73">
        <v>50000</v>
      </c>
      <c r="H115" s="73">
        <v>1596.68</v>
      </c>
      <c r="I115" s="73">
        <v>25</v>
      </c>
      <c r="J115" s="73">
        <f>IF(G115&lt;=$I$376*$J$376,G115*$F$383,($I$376*$J$376)*$F$383)</f>
        <v>1435</v>
      </c>
      <c r="K115" s="72">
        <f>IF(G115&lt;=$I$377*$J$377,G115*$F$384,($I$377*$J$377)*$F$384)</f>
        <v>1520</v>
      </c>
      <c r="L115" s="79">
        <f>G115*7.09%</f>
        <v>3545.0000000000005</v>
      </c>
      <c r="M115" s="78">
        <f>G115*7.1%</f>
        <v>3549.9999999999995</v>
      </c>
      <c r="N115" s="73">
        <f>IF(G115&gt;77410,890.22,G115*1.15%)</f>
        <v>575</v>
      </c>
      <c r="O115" s="72">
        <v>21068.799999999999</v>
      </c>
      <c r="P115" s="72">
        <f>H115+I115+J115+K115+O115</f>
        <v>25645.48</v>
      </c>
      <c r="Q115" s="72">
        <f>G115-P115</f>
        <v>24354.52</v>
      </c>
    </row>
    <row r="116" spans="2:17" s="3" customFormat="1" x14ac:dyDescent="0.2">
      <c r="B116" s="74" t="s">
        <v>404</v>
      </c>
      <c r="C116" s="74" t="s">
        <v>400</v>
      </c>
      <c r="D116" s="74" t="s">
        <v>207</v>
      </c>
      <c r="E116" s="74" t="s">
        <v>21</v>
      </c>
      <c r="F116" s="74" t="s">
        <v>34</v>
      </c>
      <c r="G116" s="73">
        <v>25000</v>
      </c>
      <c r="H116" s="73">
        <v>0</v>
      </c>
      <c r="I116" s="73">
        <v>25</v>
      </c>
      <c r="J116" s="73">
        <f>IF(G116&lt;=$I$376*$J$376,G116*$F$383,($I$376*$J$376)*$F$383)</f>
        <v>717.5</v>
      </c>
      <c r="K116" s="72">
        <f>IF(G116&lt;=$I$377*$J$377,G116*$F$384,($I$377*$J$377)*$F$384)</f>
        <v>760</v>
      </c>
      <c r="L116" s="72">
        <f>G116*7.09%</f>
        <v>1772.5000000000002</v>
      </c>
      <c r="M116" s="73">
        <f>G116*7.1%</f>
        <v>1774.9999999999998</v>
      </c>
      <c r="N116" s="73">
        <f>IF(G116&gt;77410,890.22,G116*1.15%)</f>
        <v>287.5</v>
      </c>
      <c r="O116" s="72">
        <v>11912.5</v>
      </c>
      <c r="P116" s="72">
        <f>H116+I116+J116+K116+O116</f>
        <v>13415</v>
      </c>
      <c r="Q116" s="72">
        <f>G116-P116</f>
        <v>11585</v>
      </c>
    </row>
    <row r="117" spans="2:17" s="3" customFormat="1" x14ac:dyDescent="0.2">
      <c r="B117" s="75" t="s">
        <v>403</v>
      </c>
      <c r="C117" s="74" t="s">
        <v>400</v>
      </c>
      <c r="D117" s="74" t="s">
        <v>355</v>
      </c>
      <c r="E117" s="74" t="s">
        <v>21</v>
      </c>
      <c r="F117" s="74" t="s">
        <v>34</v>
      </c>
      <c r="G117" s="73">
        <v>24000</v>
      </c>
      <c r="H117" s="73">
        <v>0</v>
      </c>
      <c r="I117" s="73">
        <v>25</v>
      </c>
      <c r="J117" s="73">
        <f>IF(G117&lt;=$I$376*$J$376,G117*$F$383,($I$376*$J$376)*$F$383)</f>
        <v>688.8</v>
      </c>
      <c r="K117" s="72">
        <f>IF(G117&lt;=$I$377*$J$377,G117*$F$384,($I$377*$J$377)*$F$384)</f>
        <v>729.6</v>
      </c>
      <c r="L117" s="72">
        <f>G117*7.09%</f>
        <v>1701.6000000000001</v>
      </c>
      <c r="M117" s="73">
        <f>G117*7.1%</f>
        <v>1703.9999999999998</v>
      </c>
      <c r="N117" s="73">
        <f>IF(G117&gt;77410,890.22,G117*1.15%)</f>
        <v>276</v>
      </c>
      <c r="O117" s="72">
        <v>10630.48</v>
      </c>
      <c r="P117" s="72">
        <f>H117+I117+J117+K117+O117</f>
        <v>12073.88</v>
      </c>
      <c r="Q117" s="72">
        <f>G117-P117</f>
        <v>11926.12</v>
      </c>
    </row>
    <row r="118" spans="2:17" s="3" customFormat="1" x14ac:dyDescent="0.2">
      <c r="B118" s="75" t="s">
        <v>402</v>
      </c>
      <c r="C118" s="74" t="s">
        <v>400</v>
      </c>
      <c r="D118" s="74" t="s">
        <v>399</v>
      </c>
      <c r="E118" s="74" t="s">
        <v>21</v>
      </c>
      <c r="F118" s="74" t="s">
        <v>34</v>
      </c>
      <c r="G118" s="73">
        <v>20000</v>
      </c>
      <c r="H118" s="73">
        <v>0</v>
      </c>
      <c r="I118" s="73">
        <v>25</v>
      </c>
      <c r="J118" s="73">
        <f>IF(G118&lt;=$I$376*$J$376,G118*$F$383,($I$376*$J$376)*$F$383)</f>
        <v>574</v>
      </c>
      <c r="K118" s="72">
        <f>IF(G118&lt;=$I$377*$J$377,G118*$F$384,($I$377*$J$377)*$F$384)</f>
        <v>608</v>
      </c>
      <c r="L118" s="72">
        <f>G118*7.09%</f>
        <v>1418</v>
      </c>
      <c r="M118" s="73">
        <f>G118*7.1%</f>
        <v>1419.9999999999998</v>
      </c>
      <c r="N118" s="73">
        <f>IF(G118&gt;77410,890.22,G118*1.15%)</f>
        <v>230</v>
      </c>
      <c r="O118" s="72">
        <v>0</v>
      </c>
      <c r="P118" s="72">
        <f>H118+I118+J118+K118+O118</f>
        <v>1207</v>
      </c>
      <c r="Q118" s="72">
        <f>G118-P118</f>
        <v>18793</v>
      </c>
    </row>
    <row r="119" spans="2:17" s="3" customFormat="1" x14ac:dyDescent="0.2">
      <c r="B119" s="74" t="s">
        <v>401</v>
      </c>
      <c r="C119" s="74" t="s">
        <v>400</v>
      </c>
      <c r="D119" s="74" t="s">
        <v>399</v>
      </c>
      <c r="E119" s="74" t="s">
        <v>21</v>
      </c>
      <c r="F119" s="74" t="s">
        <v>20</v>
      </c>
      <c r="G119" s="73">
        <v>17300</v>
      </c>
      <c r="H119" s="73">
        <v>0</v>
      </c>
      <c r="I119" s="73">
        <v>25</v>
      </c>
      <c r="J119" s="73">
        <f>IF(G119&lt;=$I$376*$J$376,G119*$F$383,($I$376*$J$376)*$F$383)</f>
        <v>496.51</v>
      </c>
      <c r="K119" s="72">
        <f>IF(G119&lt;=$I$377*$J$377,G119*$F$384,($I$377*$J$377)*$F$384)</f>
        <v>525.91999999999996</v>
      </c>
      <c r="L119" s="72">
        <f>G119*7.09%</f>
        <v>1226.5700000000002</v>
      </c>
      <c r="M119" s="73">
        <f>G119*7.1%</f>
        <v>1228.3</v>
      </c>
      <c r="N119" s="73">
        <f>IF(G119&gt;77410,890.22,G119*1.15%)</f>
        <v>198.95</v>
      </c>
      <c r="O119" s="72">
        <v>6349.37</v>
      </c>
      <c r="P119" s="72">
        <f>H119+I119+J119+K119+O119</f>
        <v>7396.7999999999993</v>
      </c>
      <c r="Q119" s="72">
        <f>G119-P119</f>
        <v>9903.2000000000007</v>
      </c>
    </row>
    <row r="120" spans="2:17" s="3" customFormat="1" x14ac:dyDescent="0.2">
      <c r="B120" s="84"/>
      <c r="C120" s="84"/>
      <c r="D120" s="84"/>
      <c r="E120" s="84"/>
      <c r="F120" s="84"/>
      <c r="G120" s="82"/>
      <c r="H120" s="82"/>
      <c r="I120" s="82"/>
      <c r="J120" s="73"/>
      <c r="K120" s="72"/>
      <c r="L120" s="81"/>
      <c r="M120" s="80"/>
      <c r="N120" s="73"/>
      <c r="O120" s="72"/>
      <c r="P120" s="72"/>
      <c r="Q120" s="72"/>
    </row>
    <row r="121" spans="2:17" s="3" customFormat="1" x14ac:dyDescent="0.2">
      <c r="B121" s="75" t="s">
        <v>398</v>
      </c>
      <c r="C121" s="74" t="s">
        <v>389</v>
      </c>
      <c r="D121" s="74" t="s">
        <v>397</v>
      </c>
      <c r="E121" s="74" t="s">
        <v>21</v>
      </c>
      <c r="F121" s="74" t="s">
        <v>20</v>
      </c>
      <c r="G121" s="73">
        <v>55000</v>
      </c>
      <c r="H121" s="73">
        <v>2302.36</v>
      </c>
      <c r="I121" s="73">
        <v>25</v>
      </c>
      <c r="J121" s="73">
        <f t="shared" ref="J121:J129" si="46">IF(G121&lt;=$I$376*$J$376,G121*$F$383,($I$376*$J$376)*$F$383)</f>
        <v>1578.5</v>
      </c>
      <c r="K121" s="72">
        <f t="shared" ref="K121:K129" si="47">IF(G121&lt;=$I$377*$J$377,G121*$F$384,($I$377*$J$377)*$F$384)</f>
        <v>1672</v>
      </c>
      <c r="L121" s="79">
        <f t="shared" ref="L121:L129" si="48">G121*7.09%</f>
        <v>3899.5000000000005</v>
      </c>
      <c r="M121" s="78">
        <f t="shared" ref="M121:M129" si="49">G121*7.1%</f>
        <v>3904.9999999999995</v>
      </c>
      <c r="N121" s="73">
        <f t="shared" ref="N121:N129" si="50">IF(G121&gt;77410,890.22,G121*1.15%)</f>
        <v>632.5</v>
      </c>
      <c r="O121" s="72">
        <v>29353.19</v>
      </c>
      <c r="P121" s="72">
        <f t="shared" ref="P121:P129" si="51">H121+I121+J121+K121+O121</f>
        <v>34931.050000000003</v>
      </c>
      <c r="Q121" s="72">
        <f t="shared" ref="Q121:Q129" si="52">G121-P121</f>
        <v>20068.949999999997</v>
      </c>
    </row>
    <row r="122" spans="2:17" s="3" customFormat="1" x14ac:dyDescent="0.2">
      <c r="B122" s="74" t="s">
        <v>396</v>
      </c>
      <c r="C122" s="74" t="s">
        <v>389</v>
      </c>
      <c r="D122" s="74" t="s">
        <v>132</v>
      </c>
      <c r="E122" s="74" t="s">
        <v>21</v>
      </c>
      <c r="F122" s="74" t="s">
        <v>20</v>
      </c>
      <c r="G122" s="73">
        <v>25000</v>
      </c>
      <c r="H122" s="73">
        <v>0</v>
      </c>
      <c r="I122" s="73">
        <v>25</v>
      </c>
      <c r="J122" s="73">
        <f t="shared" si="46"/>
        <v>717.5</v>
      </c>
      <c r="K122" s="72">
        <f t="shared" si="47"/>
        <v>760</v>
      </c>
      <c r="L122" s="72">
        <f t="shared" si="48"/>
        <v>1772.5000000000002</v>
      </c>
      <c r="M122" s="73">
        <f t="shared" si="49"/>
        <v>1774.9999999999998</v>
      </c>
      <c r="N122" s="73">
        <f t="shared" si="50"/>
        <v>287.5</v>
      </c>
      <c r="O122" s="72">
        <v>12784.82</v>
      </c>
      <c r="P122" s="72">
        <f t="shared" si="51"/>
        <v>14287.32</v>
      </c>
      <c r="Q122" s="72">
        <f t="shared" si="52"/>
        <v>10712.68</v>
      </c>
    </row>
    <row r="123" spans="2:17" s="3" customFormat="1" x14ac:dyDescent="0.2">
      <c r="B123" s="74" t="s">
        <v>395</v>
      </c>
      <c r="C123" s="74" t="s">
        <v>389</v>
      </c>
      <c r="D123" s="74" t="s">
        <v>132</v>
      </c>
      <c r="E123" s="74" t="s">
        <v>21</v>
      </c>
      <c r="F123" s="74" t="s">
        <v>20</v>
      </c>
      <c r="G123" s="73">
        <v>21400</v>
      </c>
      <c r="H123" s="73">
        <v>0</v>
      </c>
      <c r="I123" s="73">
        <v>25</v>
      </c>
      <c r="J123" s="73">
        <f t="shared" si="46"/>
        <v>614.17999999999995</v>
      </c>
      <c r="K123" s="72">
        <f t="shared" si="47"/>
        <v>650.55999999999995</v>
      </c>
      <c r="L123" s="72">
        <f t="shared" si="48"/>
        <v>1517.26</v>
      </c>
      <c r="M123" s="73">
        <f t="shared" si="49"/>
        <v>1519.3999999999999</v>
      </c>
      <c r="N123" s="73">
        <f t="shared" si="50"/>
        <v>246.1</v>
      </c>
      <c r="O123" s="72">
        <v>6259.66</v>
      </c>
      <c r="P123" s="72">
        <f t="shared" si="51"/>
        <v>7549.4</v>
      </c>
      <c r="Q123" s="72">
        <f t="shared" si="52"/>
        <v>13850.6</v>
      </c>
    </row>
    <row r="124" spans="2:17" s="3" customFormat="1" x14ac:dyDescent="0.2">
      <c r="B124" s="74" t="s">
        <v>394</v>
      </c>
      <c r="C124" s="74" t="s">
        <v>389</v>
      </c>
      <c r="D124" s="74" t="s">
        <v>132</v>
      </c>
      <c r="E124" s="74" t="s">
        <v>21</v>
      </c>
      <c r="F124" s="74" t="s">
        <v>20</v>
      </c>
      <c r="G124" s="73">
        <v>25000</v>
      </c>
      <c r="H124" s="73">
        <v>0</v>
      </c>
      <c r="I124" s="73">
        <v>25</v>
      </c>
      <c r="J124" s="73">
        <f t="shared" si="46"/>
        <v>717.5</v>
      </c>
      <c r="K124" s="72">
        <f t="shared" si="47"/>
        <v>760</v>
      </c>
      <c r="L124" s="72">
        <f t="shared" si="48"/>
        <v>1772.5000000000002</v>
      </c>
      <c r="M124" s="73">
        <f t="shared" si="49"/>
        <v>1774.9999999999998</v>
      </c>
      <c r="N124" s="73">
        <f t="shared" si="50"/>
        <v>287.5</v>
      </c>
      <c r="O124" s="72">
        <v>11078.27</v>
      </c>
      <c r="P124" s="72">
        <f t="shared" si="51"/>
        <v>12580.77</v>
      </c>
      <c r="Q124" s="72">
        <f t="shared" si="52"/>
        <v>12419.23</v>
      </c>
    </row>
    <row r="125" spans="2:17" s="3" customFormat="1" x14ac:dyDescent="0.2">
      <c r="B125" s="74" t="s">
        <v>578</v>
      </c>
      <c r="C125" s="74" t="s">
        <v>389</v>
      </c>
      <c r="D125" s="74" t="s">
        <v>132</v>
      </c>
      <c r="E125" s="74" t="s">
        <v>21</v>
      </c>
      <c r="F125" s="74" t="s">
        <v>276</v>
      </c>
      <c r="G125" s="73">
        <v>20000</v>
      </c>
      <c r="H125" s="73">
        <v>0</v>
      </c>
      <c r="I125" s="73">
        <v>25</v>
      </c>
      <c r="J125" s="73">
        <f t="shared" si="46"/>
        <v>574</v>
      </c>
      <c r="K125" s="72">
        <f t="shared" si="47"/>
        <v>608</v>
      </c>
      <c r="L125" s="72">
        <f t="shared" si="48"/>
        <v>1418</v>
      </c>
      <c r="M125" s="73">
        <f t="shared" si="49"/>
        <v>1419.9999999999998</v>
      </c>
      <c r="N125" s="73">
        <f t="shared" si="50"/>
        <v>230</v>
      </c>
      <c r="O125" s="72">
        <v>1000</v>
      </c>
      <c r="P125" s="72">
        <f t="shared" si="51"/>
        <v>2207</v>
      </c>
      <c r="Q125" s="72">
        <f t="shared" si="52"/>
        <v>17793</v>
      </c>
    </row>
    <row r="126" spans="2:17" s="3" customFormat="1" x14ac:dyDescent="0.2">
      <c r="B126" s="74" t="s">
        <v>393</v>
      </c>
      <c r="C126" s="74" t="s">
        <v>389</v>
      </c>
      <c r="D126" s="74" t="s">
        <v>132</v>
      </c>
      <c r="E126" s="74" t="s">
        <v>21</v>
      </c>
      <c r="F126" s="74" t="s">
        <v>20</v>
      </c>
      <c r="G126" s="73">
        <v>24000</v>
      </c>
      <c r="H126" s="73">
        <v>0</v>
      </c>
      <c r="I126" s="73">
        <v>25</v>
      </c>
      <c r="J126" s="73">
        <f t="shared" si="46"/>
        <v>688.8</v>
      </c>
      <c r="K126" s="72">
        <f t="shared" si="47"/>
        <v>729.6</v>
      </c>
      <c r="L126" s="72">
        <f t="shared" si="48"/>
        <v>1701.6000000000001</v>
      </c>
      <c r="M126" s="73">
        <f t="shared" si="49"/>
        <v>1703.9999999999998</v>
      </c>
      <c r="N126" s="73">
        <f t="shared" si="50"/>
        <v>276</v>
      </c>
      <c r="O126" s="72">
        <v>12478.12</v>
      </c>
      <c r="P126" s="72">
        <f t="shared" si="51"/>
        <v>13921.52</v>
      </c>
      <c r="Q126" s="72">
        <f t="shared" si="52"/>
        <v>10078.48</v>
      </c>
    </row>
    <row r="127" spans="2:17" s="3" customFormat="1" x14ac:dyDescent="0.2">
      <c r="B127" s="74" t="s">
        <v>392</v>
      </c>
      <c r="C127" s="74" t="s">
        <v>389</v>
      </c>
      <c r="D127" s="74" t="s">
        <v>207</v>
      </c>
      <c r="E127" s="74" t="s">
        <v>21</v>
      </c>
      <c r="F127" s="74" t="s">
        <v>34</v>
      </c>
      <c r="G127" s="73">
        <v>22580</v>
      </c>
      <c r="H127" s="73">
        <v>0</v>
      </c>
      <c r="I127" s="73">
        <v>25</v>
      </c>
      <c r="J127" s="73">
        <f t="shared" si="46"/>
        <v>648.04600000000005</v>
      </c>
      <c r="K127" s="72">
        <f t="shared" si="47"/>
        <v>686.43200000000002</v>
      </c>
      <c r="L127" s="72">
        <f t="shared" si="48"/>
        <v>1600.922</v>
      </c>
      <c r="M127" s="73">
        <f t="shared" si="49"/>
        <v>1603.1799999999998</v>
      </c>
      <c r="N127" s="73">
        <f t="shared" si="50"/>
        <v>259.67</v>
      </c>
      <c r="O127" s="72">
        <v>11856.01</v>
      </c>
      <c r="P127" s="72">
        <f t="shared" si="51"/>
        <v>13215.488000000001</v>
      </c>
      <c r="Q127" s="72">
        <f t="shared" si="52"/>
        <v>9364.5119999999988</v>
      </c>
    </row>
    <row r="128" spans="2:17" s="3" customFormat="1" x14ac:dyDescent="0.2">
      <c r="B128" s="75" t="s">
        <v>391</v>
      </c>
      <c r="C128" s="74" t="s">
        <v>389</v>
      </c>
      <c r="D128" s="74" t="s">
        <v>132</v>
      </c>
      <c r="E128" s="74" t="s">
        <v>21</v>
      </c>
      <c r="F128" s="74" t="s">
        <v>20</v>
      </c>
      <c r="G128" s="73">
        <v>30000</v>
      </c>
      <c r="H128" s="73">
        <v>0</v>
      </c>
      <c r="I128" s="73">
        <v>25</v>
      </c>
      <c r="J128" s="73">
        <f t="shared" si="46"/>
        <v>861</v>
      </c>
      <c r="K128" s="72">
        <f t="shared" si="47"/>
        <v>912</v>
      </c>
      <c r="L128" s="72">
        <f t="shared" si="48"/>
        <v>2127</v>
      </c>
      <c r="M128" s="73">
        <f t="shared" si="49"/>
        <v>2130</v>
      </c>
      <c r="N128" s="73">
        <f t="shared" si="50"/>
        <v>345</v>
      </c>
      <c r="O128" s="72">
        <v>4308.8</v>
      </c>
      <c r="P128" s="72">
        <f t="shared" si="51"/>
        <v>6106.8</v>
      </c>
      <c r="Q128" s="72">
        <f t="shared" si="52"/>
        <v>23893.200000000001</v>
      </c>
    </row>
    <row r="129" spans="2:17" s="3" customFormat="1" x14ac:dyDescent="0.2">
      <c r="B129" s="74" t="s">
        <v>390</v>
      </c>
      <c r="C129" s="74" t="s">
        <v>389</v>
      </c>
      <c r="D129" s="74" t="s">
        <v>132</v>
      </c>
      <c r="E129" s="74" t="s">
        <v>21</v>
      </c>
      <c r="F129" s="74" t="s">
        <v>20</v>
      </c>
      <c r="G129" s="73">
        <v>11600.56</v>
      </c>
      <c r="H129" s="73">
        <v>0</v>
      </c>
      <c r="I129" s="73">
        <v>25</v>
      </c>
      <c r="J129" s="73">
        <f t="shared" si="46"/>
        <v>332.93607199999997</v>
      </c>
      <c r="K129" s="72">
        <f t="shared" si="47"/>
        <v>352.65702399999998</v>
      </c>
      <c r="L129" s="72">
        <f t="shared" si="48"/>
        <v>822.47970399999997</v>
      </c>
      <c r="M129" s="73">
        <f t="shared" si="49"/>
        <v>823.63975999999991</v>
      </c>
      <c r="N129" s="73">
        <f t="shared" si="50"/>
        <v>133.40644</v>
      </c>
      <c r="O129" s="72">
        <v>100</v>
      </c>
      <c r="P129" s="72">
        <f t="shared" si="51"/>
        <v>810.59309599999995</v>
      </c>
      <c r="Q129" s="72">
        <f t="shared" si="52"/>
        <v>10789.966903999999</v>
      </c>
    </row>
    <row r="130" spans="2:17" s="3" customFormat="1" x14ac:dyDescent="0.2">
      <c r="B130" s="70"/>
      <c r="C130" s="70"/>
      <c r="D130" s="70"/>
      <c r="E130" s="70"/>
      <c r="F130" s="70"/>
      <c r="G130" s="82"/>
      <c r="H130" s="82"/>
      <c r="I130" s="82"/>
      <c r="J130" s="82"/>
      <c r="K130" s="86"/>
      <c r="L130" s="86"/>
      <c r="M130" s="82"/>
      <c r="N130" s="82"/>
      <c r="O130" s="86"/>
      <c r="P130" s="86"/>
      <c r="Q130" s="86"/>
    </row>
    <row r="131" spans="2:17" s="3" customFormat="1" x14ac:dyDescent="0.2">
      <c r="B131" s="74" t="s">
        <v>388</v>
      </c>
      <c r="C131" s="74" t="s">
        <v>378</v>
      </c>
      <c r="D131" s="74" t="s">
        <v>387</v>
      </c>
      <c r="E131" s="74" t="s">
        <v>21</v>
      </c>
      <c r="F131" s="74" t="s">
        <v>20</v>
      </c>
      <c r="G131" s="73">
        <v>95000</v>
      </c>
      <c r="H131" s="73">
        <v>10929.31</v>
      </c>
      <c r="I131" s="73">
        <v>25</v>
      </c>
      <c r="J131" s="73">
        <f t="shared" ref="J131:J139" si="53">IF(G131&lt;=$I$376*$J$376,G131*$F$383,($I$376*$J$376)*$F$383)</f>
        <v>2726.5</v>
      </c>
      <c r="K131" s="72">
        <f t="shared" ref="K131:K139" si="54">IF(G131&lt;=$I$377*$J$377,G131*$F$384,($I$377*$J$377)*$F$384)</f>
        <v>2888</v>
      </c>
      <c r="L131" s="72">
        <f t="shared" ref="L131:L139" si="55">G131*7.09%</f>
        <v>6735.5</v>
      </c>
      <c r="M131" s="73">
        <f t="shared" ref="M131:M139" si="56">G131*7.1%</f>
        <v>6744.9999999999991</v>
      </c>
      <c r="N131" s="73">
        <v>997.04</v>
      </c>
      <c r="O131" s="72">
        <v>100</v>
      </c>
      <c r="P131" s="72">
        <f t="shared" ref="P131:P139" si="57">H131+I131+J131+K131+O131</f>
        <v>16668.809999999998</v>
      </c>
      <c r="Q131" s="72">
        <f t="shared" ref="Q131:Q139" si="58">G131-P131</f>
        <v>78331.19</v>
      </c>
    </row>
    <row r="132" spans="2:17" s="3" customFormat="1" x14ac:dyDescent="0.2">
      <c r="B132" s="74" t="s">
        <v>386</v>
      </c>
      <c r="C132" s="74" t="s">
        <v>378</v>
      </c>
      <c r="D132" s="74" t="s">
        <v>224</v>
      </c>
      <c r="E132" s="74" t="s">
        <v>21</v>
      </c>
      <c r="F132" s="74" t="s">
        <v>20</v>
      </c>
      <c r="G132" s="73">
        <v>30000</v>
      </c>
      <c r="H132" s="73">
        <v>0</v>
      </c>
      <c r="I132" s="73">
        <v>25</v>
      </c>
      <c r="J132" s="73">
        <f t="shared" si="53"/>
        <v>861</v>
      </c>
      <c r="K132" s="72">
        <f t="shared" si="54"/>
        <v>912</v>
      </c>
      <c r="L132" s="72">
        <f t="shared" si="55"/>
        <v>2127</v>
      </c>
      <c r="M132" s="73">
        <f t="shared" si="56"/>
        <v>2130</v>
      </c>
      <c r="N132" s="73">
        <f t="shared" ref="N132:N139" si="59">IF(G132&gt;77410,890.22,G132*1.15%)</f>
        <v>345</v>
      </c>
      <c r="O132" s="72">
        <v>11845.28</v>
      </c>
      <c r="P132" s="72">
        <f t="shared" si="57"/>
        <v>13643.28</v>
      </c>
      <c r="Q132" s="72">
        <f t="shared" si="58"/>
        <v>16356.72</v>
      </c>
    </row>
    <row r="133" spans="2:17" s="3" customFormat="1" x14ac:dyDescent="0.2">
      <c r="B133" s="74" t="s">
        <v>385</v>
      </c>
      <c r="C133" s="74" t="s">
        <v>378</v>
      </c>
      <c r="D133" s="74" t="s">
        <v>224</v>
      </c>
      <c r="E133" s="74" t="s">
        <v>21</v>
      </c>
      <c r="F133" s="74" t="s">
        <v>20</v>
      </c>
      <c r="G133" s="73">
        <v>30000</v>
      </c>
      <c r="H133" s="73">
        <v>0</v>
      </c>
      <c r="I133" s="73">
        <v>25</v>
      </c>
      <c r="J133" s="73">
        <f t="shared" si="53"/>
        <v>861</v>
      </c>
      <c r="K133" s="72">
        <f t="shared" si="54"/>
        <v>912</v>
      </c>
      <c r="L133" s="72">
        <f t="shared" si="55"/>
        <v>2127</v>
      </c>
      <c r="M133" s="73">
        <f t="shared" si="56"/>
        <v>2130</v>
      </c>
      <c r="N133" s="73">
        <f t="shared" si="59"/>
        <v>345</v>
      </c>
      <c r="O133" s="72">
        <v>7843.75</v>
      </c>
      <c r="P133" s="72">
        <f t="shared" si="57"/>
        <v>9641.75</v>
      </c>
      <c r="Q133" s="72">
        <f t="shared" si="58"/>
        <v>20358.25</v>
      </c>
    </row>
    <row r="134" spans="2:17" s="3" customFormat="1" x14ac:dyDescent="0.2">
      <c r="B134" s="74" t="s">
        <v>384</v>
      </c>
      <c r="C134" s="74" t="s">
        <v>378</v>
      </c>
      <c r="D134" s="74" t="s">
        <v>224</v>
      </c>
      <c r="E134" s="74" t="s">
        <v>21</v>
      </c>
      <c r="F134" s="74" t="s">
        <v>20</v>
      </c>
      <c r="G134" s="73">
        <v>25000</v>
      </c>
      <c r="H134" s="73">
        <v>0</v>
      </c>
      <c r="I134" s="73">
        <v>25</v>
      </c>
      <c r="J134" s="73">
        <f t="shared" si="53"/>
        <v>717.5</v>
      </c>
      <c r="K134" s="72">
        <f t="shared" si="54"/>
        <v>760</v>
      </c>
      <c r="L134" s="72">
        <f t="shared" si="55"/>
        <v>1772.5000000000002</v>
      </c>
      <c r="M134" s="73">
        <f t="shared" si="56"/>
        <v>1774.9999999999998</v>
      </c>
      <c r="N134" s="73">
        <f t="shared" si="59"/>
        <v>287.5</v>
      </c>
      <c r="O134" s="72">
        <v>0</v>
      </c>
      <c r="P134" s="72">
        <f t="shared" si="57"/>
        <v>1502.5</v>
      </c>
      <c r="Q134" s="72">
        <f t="shared" si="58"/>
        <v>23497.5</v>
      </c>
    </row>
    <row r="135" spans="2:17" s="3" customFormat="1" x14ac:dyDescent="0.2">
      <c r="B135" s="75" t="s">
        <v>383</v>
      </c>
      <c r="C135" s="74" t="s">
        <v>378</v>
      </c>
      <c r="D135" s="74" t="s">
        <v>207</v>
      </c>
      <c r="E135" s="74" t="s">
        <v>21</v>
      </c>
      <c r="F135" s="74" t="s">
        <v>34</v>
      </c>
      <c r="G135" s="73">
        <v>49190.54</v>
      </c>
      <c r="H135" s="73">
        <v>1739.76</v>
      </c>
      <c r="I135" s="73">
        <v>25</v>
      </c>
      <c r="J135" s="73">
        <f t="shared" si="53"/>
        <v>1411.7684979999999</v>
      </c>
      <c r="K135" s="72">
        <f t="shared" si="54"/>
        <v>1495.3924159999999</v>
      </c>
      <c r="L135" s="72">
        <f t="shared" si="55"/>
        <v>3487.6092860000003</v>
      </c>
      <c r="M135" s="73">
        <f t="shared" si="56"/>
        <v>3492.5283399999998</v>
      </c>
      <c r="N135" s="73">
        <f t="shared" si="59"/>
        <v>565.69120999999996</v>
      </c>
      <c r="O135" s="72">
        <v>14080.27</v>
      </c>
      <c r="P135" s="72">
        <f t="shared" si="57"/>
        <v>18752.190913999999</v>
      </c>
      <c r="Q135" s="72">
        <f t="shared" si="58"/>
        <v>30438.349086000002</v>
      </c>
    </row>
    <row r="136" spans="2:17" s="3" customFormat="1" x14ac:dyDescent="0.2">
      <c r="B136" s="74" t="s">
        <v>382</v>
      </c>
      <c r="C136" s="74" t="s">
        <v>378</v>
      </c>
      <c r="D136" s="74" t="s">
        <v>381</v>
      </c>
      <c r="E136" s="74" t="s">
        <v>21</v>
      </c>
      <c r="F136" s="74" t="s">
        <v>20</v>
      </c>
      <c r="G136" s="73">
        <v>42000</v>
      </c>
      <c r="H136" s="73">
        <v>724.92</v>
      </c>
      <c r="I136" s="73">
        <v>25</v>
      </c>
      <c r="J136" s="73">
        <f t="shared" si="53"/>
        <v>1205.4000000000001</v>
      </c>
      <c r="K136" s="72">
        <f t="shared" si="54"/>
        <v>1276.8</v>
      </c>
      <c r="L136" s="72">
        <f t="shared" si="55"/>
        <v>2977.8</v>
      </c>
      <c r="M136" s="73">
        <f t="shared" si="56"/>
        <v>2981.9999999999995</v>
      </c>
      <c r="N136" s="73">
        <f t="shared" si="59"/>
        <v>483</v>
      </c>
      <c r="O136" s="72">
        <v>14056.78</v>
      </c>
      <c r="P136" s="72">
        <f t="shared" si="57"/>
        <v>17288.900000000001</v>
      </c>
      <c r="Q136" s="72">
        <f t="shared" si="58"/>
        <v>24711.1</v>
      </c>
    </row>
    <row r="137" spans="2:17" s="3" customFormat="1" x14ac:dyDescent="0.2">
      <c r="B137" s="74" t="s">
        <v>380</v>
      </c>
      <c r="C137" s="74" t="s">
        <v>378</v>
      </c>
      <c r="D137" s="74" t="s">
        <v>224</v>
      </c>
      <c r="E137" s="74" t="s">
        <v>21</v>
      </c>
      <c r="F137" s="74" t="s">
        <v>20</v>
      </c>
      <c r="G137" s="73">
        <v>40000</v>
      </c>
      <c r="H137" s="73">
        <v>442.65</v>
      </c>
      <c r="I137" s="73">
        <v>25</v>
      </c>
      <c r="J137" s="73">
        <f t="shared" si="53"/>
        <v>1148</v>
      </c>
      <c r="K137" s="72">
        <f t="shared" si="54"/>
        <v>1216</v>
      </c>
      <c r="L137" s="72">
        <f t="shared" si="55"/>
        <v>2836</v>
      </c>
      <c r="M137" s="73">
        <f t="shared" si="56"/>
        <v>2839.9999999999995</v>
      </c>
      <c r="N137" s="73">
        <f t="shared" si="59"/>
        <v>460</v>
      </c>
      <c r="O137" s="72">
        <v>18350</v>
      </c>
      <c r="P137" s="72">
        <f t="shared" si="57"/>
        <v>21181.65</v>
      </c>
      <c r="Q137" s="72">
        <f t="shared" si="58"/>
        <v>18818.349999999999</v>
      </c>
    </row>
    <row r="138" spans="2:17" s="3" customFormat="1" x14ac:dyDescent="0.2">
      <c r="B138" s="75" t="s">
        <v>568</v>
      </c>
      <c r="C138" s="74" t="s">
        <v>378</v>
      </c>
      <c r="D138" s="74" t="s">
        <v>224</v>
      </c>
      <c r="E138" s="74" t="s">
        <v>21</v>
      </c>
      <c r="F138" s="74" t="s">
        <v>20</v>
      </c>
      <c r="G138" s="73">
        <v>20000</v>
      </c>
      <c r="H138" s="73">
        <v>0</v>
      </c>
      <c r="I138" s="73">
        <v>25</v>
      </c>
      <c r="J138" s="73">
        <f t="shared" si="53"/>
        <v>574</v>
      </c>
      <c r="K138" s="72">
        <f t="shared" si="54"/>
        <v>608</v>
      </c>
      <c r="L138" s="88">
        <f t="shared" si="55"/>
        <v>1418</v>
      </c>
      <c r="M138" s="87">
        <f t="shared" si="56"/>
        <v>1419.9999999999998</v>
      </c>
      <c r="N138" s="73">
        <f t="shared" si="59"/>
        <v>230</v>
      </c>
      <c r="O138" s="72">
        <v>100</v>
      </c>
      <c r="P138" s="72">
        <f t="shared" si="57"/>
        <v>1307</v>
      </c>
      <c r="Q138" s="72">
        <f t="shared" si="58"/>
        <v>18693</v>
      </c>
    </row>
    <row r="139" spans="2:17" s="3" customFormat="1" x14ac:dyDescent="0.2">
      <c r="B139" s="75" t="s">
        <v>379</v>
      </c>
      <c r="C139" s="74" t="s">
        <v>378</v>
      </c>
      <c r="D139" s="74" t="s">
        <v>224</v>
      </c>
      <c r="E139" s="74" t="s">
        <v>21</v>
      </c>
      <c r="F139" s="74" t="s">
        <v>20</v>
      </c>
      <c r="G139" s="73">
        <v>20000</v>
      </c>
      <c r="H139" s="73">
        <v>0</v>
      </c>
      <c r="I139" s="73">
        <v>25</v>
      </c>
      <c r="J139" s="73">
        <f t="shared" si="53"/>
        <v>574</v>
      </c>
      <c r="K139" s="72">
        <f t="shared" si="54"/>
        <v>608</v>
      </c>
      <c r="L139" s="88">
        <f t="shared" si="55"/>
        <v>1418</v>
      </c>
      <c r="M139" s="87">
        <f t="shared" si="56"/>
        <v>1419.9999999999998</v>
      </c>
      <c r="N139" s="73">
        <f t="shared" si="59"/>
        <v>230</v>
      </c>
      <c r="O139" s="72">
        <v>4380</v>
      </c>
      <c r="P139" s="72">
        <f t="shared" si="57"/>
        <v>5587</v>
      </c>
      <c r="Q139" s="72">
        <f t="shared" si="58"/>
        <v>14413</v>
      </c>
    </row>
    <row r="140" spans="2:17" s="3" customFormat="1" x14ac:dyDescent="0.2">
      <c r="B140" s="84"/>
      <c r="C140" s="84"/>
      <c r="D140" s="84"/>
      <c r="E140" s="84"/>
      <c r="F140" s="84"/>
      <c r="G140" s="83"/>
      <c r="H140" s="82"/>
      <c r="I140" s="82"/>
      <c r="J140" s="73"/>
      <c r="K140" s="72"/>
      <c r="L140" s="81"/>
      <c r="M140" s="80"/>
      <c r="N140" s="73"/>
      <c r="O140" s="72"/>
      <c r="P140" s="72"/>
      <c r="Q140" s="72"/>
    </row>
    <row r="141" spans="2:17" s="3" customFormat="1" x14ac:dyDescent="0.2">
      <c r="B141" s="75" t="s">
        <v>377</v>
      </c>
      <c r="C141" s="74" t="s">
        <v>376</v>
      </c>
      <c r="D141" s="74" t="s">
        <v>375</v>
      </c>
      <c r="E141" s="74" t="s">
        <v>21</v>
      </c>
      <c r="F141" s="74" t="s">
        <v>20</v>
      </c>
      <c r="G141" s="73">
        <v>90000</v>
      </c>
      <c r="H141" s="73">
        <v>9753.19</v>
      </c>
      <c r="I141" s="73">
        <v>25</v>
      </c>
      <c r="J141" s="73">
        <f t="shared" ref="J141:J147" si="60">IF(G141&lt;=$I$376*$J$376,G141*$F$383,($I$376*$J$376)*$F$383)</f>
        <v>2583</v>
      </c>
      <c r="K141" s="72">
        <f t="shared" ref="K141:K147" si="61">IF(G141&lt;=$I$377*$J$377,G141*$F$384,($I$377*$J$377)*$F$384)</f>
        <v>2736</v>
      </c>
      <c r="L141" s="79">
        <f t="shared" ref="L141:L147" si="62">G141*7.09%</f>
        <v>6381</v>
      </c>
      <c r="M141" s="78">
        <f t="shared" ref="M141:M147" si="63">G141*7.1%</f>
        <v>6389.9999999999991</v>
      </c>
      <c r="N141" s="73">
        <v>997.04</v>
      </c>
      <c r="O141" s="72">
        <v>4845.3100000000004</v>
      </c>
      <c r="P141" s="72">
        <f t="shared" ref="P141:P147" si="64">H141+I141+J141+K141+O141</f>
        <v>19942.5</v>
      </c>
      <c r="Q141" s="72">
        <f t="shared" ref="Q141:Q147" si="65">G141-P141</f>
        <v>70057.5</v>
      </c>
    </row>
    <row r="142" spans="2:17" s="3" customFormat="1" x14ac:dyDescent="0.2">
      <c r="B142" s="75" t="s">
        <v>374</v>
      </c>
      <c r="C142" s="74" t="s">
        <v>371</v>
      </c>
      <c r="D142" s="74" t="s">
        <v>373</v>
      </c>
      <c r="E142" s="74" t="s">
        <v>21</v>
      </c>
      <c r="F142" s="74" t="s">
        <v>20</v>
      </c>
      <c r="G142" s="73">
        <v>45000</v>
      </c>
      <c r="H142" s="73">
        <v>1148.33</v>
      </c>
      <c r="I142" s="73">
        <v>25</v>
      </c>
      <c r="J142" s="73">
        <f t="shared" si="60"/>
        <v>1291.5</v>
      </c>
      <c r="K142" s="72">
        <f t="shared" si="61"/>
        <v>1368</v>
      </c>
      <c r="L142" s="72">
        <f t="shared" si="62"/>
        <v>3190.5</v>
      </c>
      <c r="M142" s="73">
        <f t="shared" si="63"/>
        <v>3194.9999999999995</v>
      </c>
      <c r="N142" s="73">
        <f t="shared" ref="N142:N147" si="66">IF(G142&gt;77410,890.22,G142*1.15%)</f>
        <v>517.5</v>
      </c>
      <c r="O142" s="72">
        <v>13350</v>
      </c>
      <c r="P142" s="72">
        <f t="shared" si="64"/>
        <v>17182.830000000002</v>
      </c>
      <c r="Q142" s="72">
        <f t="shared" si="65"/>
        <v>27817.17</v>
      </c>
    </row>
    <row r="143" spans="2:17" s="3" customFormat="1" x14ac:dyDescent="0.2">
      <c r="B143" s="75" t="s">
        <v>372</v>
      </c>
      <c r="C143" s="74" t="s">
        <v>371</v>
      </c>
      <c r="D143" s="74" t="s">
        <v>132</v>
      </c>
      <c r="E143" s="74" t="s">
        <v>21</v>
      </c>
      <c r="F143" s="74" t="s">
        <v>20</v>
      </c>
      <c r="G143" s="73">
        <v>28350</v>
      </c>
      <c r="H143" s="73">
        <v>0</v>
      </c>
      <c r="I143" s="73">
        <v>25</v>
      </c>
      <c r="J143" s="73">
        <f t="shared" si="60"/>
        <v>813.64499999999998</v>
      </c>
      <c r="K143" s="72">
        <f t="shared" si="61"/>
        <v>861.84</v>
      </c>
      <c r="L143" s="72">
        <f t="shared" si="62"/>
        <v>2010.0150000000001</v>
      </c>
      <c r="M143" s="73">
        <f t="shared" si="63"/>
        <v>2012.85</v>
      </c>
      <c r="N143" s="73">
        <f t="shared" si="66"/>
        <v>326.02499999999998</v>
      </c>
      <c r="O143" s="72">
        <v>6115.46</v>
      </c>
      <c r="P143" s="72">
        <f t="shared" si="64"/>
        <v>7815.9449999999997</v>
      </c>
      <c r="Q143" s="72">
        <f t="shared" si="65"/>
        <v>20534.055</v>
      </c>
    </row>
    <row r="144" spans="2:17" s="3" customFormat="1" x14ac:dyDescent="0.2">
      <c r="B144" s="75" t="s">
        <v>370</v>
      </c>
      <c r="C144" s="74" t="s">
        <v>365</v>
      </c>
      <c r="D144" s="74" t="s">
        <v>369</v>
      </c>
      <c r="E144" s="74" t="s">
        <v>21</v>
      </c>
      <c r="F144" s="74" t="s">
        <v>20</v>
      </c>
      <c r="G144" s="73">
        <v>55000</v>
      </c>
      <c r="H144" s="73">
        <v>2559.6799999999998</v>
      </c>
      <c r="I144" s="73">
        <v>25</v>
      </c>
      <c r="J144" s="73">
        <f t="shared" si="60"/>
        <v>1578.5</v>
      </c>
      <c r="K144" s="72">
        <f t="shared" si="61"/>
        <v>1672</v>
      </c>
      <c r="L144" s="72">
        <f t="shared" si="62"/>
        <v>3899.5000000000005</v>
      </c>
      <c r="M144" s="73">
        <f t="shared" si="63"/>
        <v>3904.9999999999995</v>
      </c>
      <c r="N144" s="73">
        <f t="shared" si="66"/>
        <v>632.5</v>
      </c>
      <c r="O144" s="72">
        <v>10022.86</v>
      </c>
      <c r="P144" s="72">
        <f t="shared" si="64"/>
        <v>15858.04</v>
      </c>
      <c r="Q144" s="72">
        <f t="shared" si="65"/>
        <v>39141.96</v>
      </c>
    </row>
    <row r="145" spans="2:17" s="3" customFormat="1" x14ac:dyDescent="0.2">
      <c r="B145" s="74" t="s">
        <v>368</v>
      </c>
      <c r="C145" s="74" t="s">
        <v>365</v>
      </c>
      <c r="D145" s="74" t="s">
        <v>104</v>
      </c>
      <c r="E145" s="74" t="s">
        <v>21</v>
      </c>
      <c r="F145" s="74" t="s">
        <v>34</v>
      </c>
      <c r="G145" s="73">
        <v>19000</v>
      </c>
      <c r="H145" s="73">
        <v>0</v>
      </c>
      <c r="I145" s="73">
        <v>25</v>
      </c>
      <c r="J145" s="73">
        <f t="shared" si="60"/>
        <v>545.29999999999995</v>
      </c>
      <c r="K145" s="72">
        <f t="shared" si="61"/>
        <v>577.6</v>
      </c>
      <c r="L145" s="72">
        <f t="shared" si="62"/>
        <v>1347.1000000000001</v>
      </c>
      <c r="M145" s="73">
        <f t="shared" si="63"/>
        <v>1348.9999999999998</v>
      </c>
      <c r="N145" s="73">
        <f t="shared" si="66"/>
        <v>218.5</v>
      </c>
      <c r="O145" s="72">
        <v>1000</v>
      </c>
      <c r="P145" s="72">
        <f t="shared" si="64"/>
        <v>2147.9</v>
      </c>
      <c r="Q145" s="72">
        <f t="shared" si="65"/>
        <v>16852.099999999999</v>
      </c>
    </row>
    <row r="146" spans="2:17" s="3" customFormat="1" x14ac:dyDescent="0.2">
      <c r="B146" s="74" t="s">
        <v>367</v>
      </c>
      <c r="C146" s="74" t="s">
        <v>365</v>
      </c>
      <c r="D146" s="74" t="s">
        <v>224</v>
      </c>
      <c r="E146" s="74" t="s">
        <v>21</v>
      </c>
      <c r="F146" s="74" t="s">
        <v>20</v>
      </c>
      <c r="G146" s="73">
        <v>21000</v>
      </c>
      <c r="H146" s="73">
        <v>0</v>
      </c>
      <c r="I146" s="73">
        <v>25</v>
      </c>
      <c r="J146" s="73">
        <f t="shared" si="60"/>
        <v>602.70000000000005</v>
      </c>
      <c r="K146" s="72">
        <f t="shared" si="61"/>
        <v>638.4</v>
      </c>
      <c r="L146" s="72">
        <f t="shared" si="62"/>
        <v>1488.9</v>
      </c>
      <c r="M146" s="73">
        <f t="shared" si="63"/>
        <v>1490.9999999999998</v>
      </c>
      <c r="N146" s="73">
        <f t="shared" si="66"/>
        <v>241.5</v>
      </c>
      <c r="O146" s="72">
        <v>0</v>
      </c>
      <c r="P146" s="72">
        <f t="shared" si="64"/>
        <v>1266.0999999999999</v>
      </c>
      <c r="Q146" s="72">
        <f t="shared" si="65"/>
        <v>19733.900000000001</v>
      </c>
    </row>
    <row r="147" spans="2:17" s="3" customFormat="1" x14ac:dyDescent="0.2">
      <c r="B147" s="102" t="s">
        <v>366</v>
      </c>
      <c r="C147" s="92" t="s">
        <v>365</v>
      </c>
      <c r="D147" s="102" t="s">
        <v>224</v>
      </c>
      <c r="E147" s="102" t="s">
        <v>21</v>
      </c>
      <c r="F147" s="102" t="s">
        <v>20</v>
      </c>
      <c r="G147" s="101">
        <v>20000</v>
      </c>
      <c r="H147" s="101">
        <v>0</v>
      </c>
      <c r="I147" s="101">
        <v>25</v>
      </c>
      <c r="J147" s="73">
        <f t="shared" si="60"/>
        <v>574</v>
      </c>
      <c r="K147" s="72">
        <f t="shared" si="61"/>
        <v>608</v>
      </c>
      <c r="L147" s="88">
        <f t="shared" si="62"/>
        <v>1418</v>
      </c>
      <c r="M147" s="87">
        <f t="shared" si="63"/>
        <v>1419.9999999999998</v>
      </c>
      <c r="N147" s="73">
        <f t="shared" si="66"/>
        <v>230</v>
      </c>
      <c r="O147" s="72">
        <v>7245.88</v>
      </c>
      <c r="P147" s="72">
        <f t="shared" si="64"/>
        <v>8452.880000000001</v>
      </c>
      <c r="Q147" s="72">
        <f t="shared" si="65"/>
        <v>11547.119999999999</v>
      </c>
    </row>
    <row r="148" spans="2:17" s="3" customFormat="1" x14ac:dyDescent="0.2">
      <c r="B148" s="99"/>
      <c r="C148" s="100"/>
      <c r="D148" s="99"/>
      <c r="E148" s="99"/>
      <c r="F148" s="99"/>
      <c r="G148" s="98"/>
      <c r="H148" s="98"/>
      <c r="I148" s="98"/>
      <c r="J148" s="73"/>
      <c r="K148" s="72"/>
      <c r="L148" s="81"/>
      <c r="M148" s="80"/>
      <c r="N148" s="73"/>
      <c r="O148" s="72"/>
      <c r="P148" s="72"/>
      <c r="Q148" s="72"/>
    </row>
    <row r="149" spans="2:17" s="3" customFormat="1" x14ac:dyDescent="0.2">
      <c r="B149" s="97" t="s">
        <v>364</v>
      </c>
      <c r="C149" s="97" t="s">
        <v>362</v>
      </c>
      <c r="D149" s="97" t="s">
        <v>328</v>
      </c>
      <c r="E149" s="97" t="s">
        <v>21</v>
      </c>
      <c r="F149" s="97" t="s">
        <v>20</v>
      </c>
      <c r="G149" s="78">
        <v>35000</v>
      </c>
      <c r="H149" s="78">
        <v>0</v>
      </c>
      <c r="I149" s="93">
        <v>25</v>
      </c>
      <c r="J149" s="73">
        <f>IF(G149&lt;=$I$376*$J$376,G149*$F$383,($I$376*$J$376)*$F$383)</f>
        <v>1004.5</v>
      </c>
      <c r="K149" s="72">
        <f>IF(G149&lt;=$I$377*$J$377,G149*$F$384,($I$377*$J$377)*$F$384)</f>
        <v>1064</v>
      </c>
      <c r="L149" s="96">
        <f>G149*7.09%</f>
        <v>2481.5</v>
      </c>
      <c r="M149" s="93">
        <f>G149*7.1%</f>
        <v>2485</v>
      </c>
      <c r="N149" s="73">
        <f>IF(G149&gt;77410,890.22,G149*1.15%)</f>
        <v>402.5</v>
      </c>
      <c r="O149" s="72">
        <v>0</v>
      </c>
      <c r="P149" s="72">
        <f>H149+I149+J149+K149+O149</f>
        <v>2093.5</v>
      </c>
      <c r="Q149" s="72">
        <f>G149-P149</f>
        <v>32906.5</v>
      </c>
    </row>
    <row r="150" spans="2:17" s="3" customFormat="1" x14ac:dyDescent="0.2">
      <c r="B150" s="74" t="s">
        <v>363</v>
      </c>
      <c r="C150" s="74" t="s">
        <v>362</v>
      </c>
      <c r="D150" s="74" t="s">
        <v>328</v>
      </c>
      <c r="E150" s="74" t="s">
        <v>21</v>
      </c>
      <c r="F150" s="74" t="s">
        <v>34</v>
      </c>
      <c r="G150" s="73">
        <v>17000</v>
      </c>
      <c r="H150" s="73">
        <v>0</v>
      </c>
      <c r="I150" s="87">
        <v>25</v>
      </c>
      <c r="J150" s="73">
        <f>IF(G150&lt;=$I$376*$J$376,G150*$F$383,($I$376*$J$376)*$F$383)</f>
        <v>487.9</v>
      </c>
      <c r="K150" s="72">
        <f>IF(G150&lt;=$I$377*$J$377,G150*$F$384,($I$377*$J$377)*$F$384)</f>
        <v>516.79999999999995</v>
      </c>
      <c r="L150" s="88">
        <f>G150*7.09%</f>
        <v>1205.3000000000002</v>
      </c>
      <c r="M150" s="87">
        <f>G150*7.1%</f>
        <v>1207</v>
      </c>
      <c r="N150" s="73">
        <f>IF(G150&gt;77410,890.22,G150*1.15%)</f>
        <v>195.5</v>
      </c>
      <c r="O150" s="72">
        <v>6544.31</v>
      </c>
      <c r="P150" s="72">
        <f>H150+I150+J150+K150+O150</f>
        <v>7574.01</v>
      </c>
      <c r="Q150" s="72">
        <f>G150-P150</f>
        <v>9425.99</v>
      </c>
    </row>
    <row r="151" spans="2:17" s="3" customFormat="1" x14ac:dyDescent="0.2">
      <c r="B151" s="84"/>
      <c r="C151" s="84"/>
      <c r="D151" s="84"/>
      <c r="E151" s="84"/>
      <c r="F151" s="84"/>
      <c r="G151" s="83"/>
      <c r="H151" s="82"/>
      <c r="I151" s="80"/>
      <c r="J151" s="73"/>
      <c r="K151" s="72"/>
      <c r="L151" s="81"/>
      <c r="M151" s="80"/>
      <c r="N151" s="73"/>
      <c r="O151" s="72"/>
      <c r="P151" s="72"/>
      <c r="Q151" s="72"/>
    </row>
    <row r="152" spans="2:17" s="3" customFormat="1" x14ac:dyDescent="0.2">
      <c r="B152" s="74" t="s">
        <v>361</v>
      </c>
      <c r="C152" s="74" t="s">
        <v>352</v>
      </c>
      <c r="D152" s="74" t="s">
        <v>360</v>
      </c>
      <c r="E152" s="74" t="s">
        <v>21</v>
      </c>
      <c r="F152" s="74" t="s">
        <v>34</v>
      </c>
      <c r="G152" s="73">
        <v>100000</v>
      </c>
      <c r="H152" s="73">
        <v>11247.71</v>
      </c>
      <c r="I152" s="78">
        <v>25</v>
      </c>
      <c r="J152" s="73">
        <f t="shared" ref="J152:J160" si="67">IF(G152&lt;=$I$376*$J$376,G152*$F$383,($I$376*$J$376)*$F$383)</f>
        <v>2870</v>
      </c>
      <c r="K152" s="72">
        <f t="shared" ref="K152:K160" si="68">IF(G152&lt;=$I$377*$J$377,G152*$F$384,($I$377*$J$377)*$F$384)</f>
        <v>3040</v>
      </c>
      <c r="L152" s="79">
        <f t="shared" ref="L152:L160" si="69">G152*7.09%</f>
        <v>7090.0000000000009</v>
      </c>
      <c r="M152" s="78">
        <f t="shared" ref="M152:M160" si="70">G152*7.1%</f>
        <v>7099.9999999999991</v>
      </c>
      <c r="N152" s="73">
        <v>997.04</v>
      </c>
      <c r="O152" s="72">
        <v>22169.02</v>
      </c>
      <c r="P152" s="72">
        <f t="shared" ref="P152:P160" si="71">H152+I152+J152+K152+O152</f>
        <v>39351.729999999996</v>
      </c>
      <c r="Q152" s="72">
        <f t="shared" ref="Q152:Q160" si="72">G152-P152</f>
        <v>60648.270000000004</v>
      </c>
    </row>
    <row r="153" spans="2:17" s="3" customFormat="1" x14ac:dyDescent="0.2">
      <c r="B153" s="75" t="s">
        <v>359</v>
      </c>
      <c r="C153" s="74" t="s">
        <v>352</v>
      </c>
      <c r="D153" s="95" t="s">
        <v>358</v>
      </c>
      <c r="E153" s="74" t="s">
        <v>21</v>
      </c>
      <c r="F153" s="74" t="s">
        <v>34</v>
      </c>
      <c r="G153" s="73">
        <v>45000</v>
      </c>
      <c r="H153" s="73">
        <v>1148.33</v>
      </c>
      <c r="I153" s="78">
        <v>25</v>
      </c>
      <c r="J153" s="73">
        <f t="shared" si="67"/>
        <v>1291.5</v>
      </c>
      <c r="K153" s="72">
        <f t="shared" si="68"/>
        <v>1368</v>
      </c>
      <c r="L153" s="79">
        <f t="shared" si="69"/>
        <v>3190.5</v>
      </c>
      <c r="M153" s="78">
        <f t="shared" si="70"/>
        <v>3194.9999999999995</v>
      </c>
      <c r="N153" s="73">
        <f t="shared" ref="N153:N160" si="73">IF(G153&gt;77410,890.22,G153*1.15%)</f>
        <v>517.5</v>
      </c>
      <c r="O153" s="72">
        <v>1500</v>
      </c>
      <c r="P153" s="72">
        <f t="shared" si="71"/>
        <v>5332.83</v>
      </c>
      <c r="Q153" s="72">
        <f t="shared" si="72"/>
        <v>39667.17</v>
      </c>
    </row>
    <row r="154" spans="2:17" s="3" customFormat="1" x14ac:dyDescent="0.2">
      <c r="B154" s="74" t="s">
        <v>357</v>
      </c>
      <c r="C154" s="74" t="s">
        <v>352</v>
      </c>
      <c r="D154" s="74" t="s">
        <v>207</v>
      </c>
      <c r="E154" s="74" t="s">
        <v>21</v>
      </c>
      <c r="F154" s="74" t="s">
        <v>34</v>
      </c>
      <c r="G154" s="73">
        <v>28000</v>
      </c>
      <c r="H154" s="73">
        <v>0</v>
      </c>
      <c r="I154" s="73">
        <v>25</v>
      </c>
      <c r="J154" s="73">
        <f t="shared" si="67"/>
        <v>803.6</v>
      </c>
      <c r="K154" s="72">
        <f t="shared" si="68"/>
        <v>851.2</v>
      </c>
      <c r="L154" s="72">
        <f t="shared" si="69"/>
        <v>1985.2</v>
      </c>
      <c r="M154" s="73">
        <f t="shared" si="70"/>
        <v>1987.9999999999998</v>
      </c>
      <c r="N154" s="73">
        <f t="shared" si="73"/>
        <v>322</v>
      </c>
      <c r="O154" s="72">
        <v>1100</v>
      </c>
      <c r="P154" s="72">
        <f t="shared" si="71"/>
        <v>2779.8</v>
      </c>
      <c r="Q154" s="72">
        <f t="shared" si="72"/>
        <v>25220.2</v>
      </c>
    </row>
    <row r="155" spans="2:17" s="3" customFormat="1" x14ac:dyDescent="0.2">
      <c r="B155" s="75" t="s">
        <v>356</v>
      </c>
      <c r="C155" s="74" t="s">
        <v>352</v>
      </c>
      <c r="D155" s="74" t="s">
        <v>355</v>
      </c>
      <c r="E155" s="74" t="s">
        <v>21</v>
      </c>
      <c r="F155" s="74" t="s">
        <v>34</v>
      </c>
      <c r="G155" s="73">
        <v>30000</v>
      </c>
      <c r="H155" s="73">
        <v>0</v>
      </c>
      <c r="I155" s="73">
        <v>25</v>
      </c>
      <c r="J155" s="73">
        <f t="shared" si="67"/>
        <v>861</v>
      </c>
      <c r="K155" s="72">
        <f t="shared" si="68"/>
        <v>912</v>
      </c>
      <c r="L155" s="72">
        <f t="shared" si="69"/>
        <v>2127</v>
      </c>
      <c r="M155" s="73">
        <f t="shared" si="70"/>
        <v>2130</v>
      </c>
      <c r="N155" s="73">
        <f t="shared" si="73"/>
        <v>345</v>
      </c>
      <c r="O155" s="72">
        <v>11388.62</v>
      </c>
      <c r="P155" s="72">
        <f t="shared" si="71"/>
        <v>13186.62</v>
      </c>
      <c r="Q155" s="72">
        <f t="shared" si="72"/>
        <v>16813.379999999997</v>
      </c>
    </row>
    <row r="156" spans="2:17" s="3" customFormat="1" x14ac:dyDescent="0.2">
      <c r="B156" s="75" t="s">
        <v>573</v>
      </c>
      <c r="C156" s="74" t="s">
        <v>352</v>
      </c>
      <c r="D156" s="74" t="s">
        <v>104</v>
      </c>
      <c r="E156" s="74" t="s">
        <v>21</v>
      </c>
      <c r="F156" s="74" t="s">
        <v>34</v>
      </c>
      <c r="G156" s="73">
        <v>25000</v>
      </c>
      <c r="H156" s="73">
        <v>0</v>
      </c>
      <c r="I156" s="73">
        <v>25</v>
      </c>
      <c r="J156" s="73">
        <f t="shared" si="67"/>
        <v>717.5</v>
      </c>
      <c r="K156" s="72">
        <f t="shared" si="68"/>
        <v>760</v>
      </c>
      <c r="L156" s="72">
        <f t="shared" si="69"/>
        <v>1772.5000000000002</v>
      </c>
      <c r="M156" s="73">
        <f t="shared" si="70"/>
        <v>1774.9999999999998</v>
      </c>
      <c r="N156" s="73">
        <f t="shared" si="73"/>
        <v>287.5</v>
      </c>
      <c r="O156" s="72">
        <v>5600</v>
      </c>
      <c r="P156" s="72">
        <f t="shared" si="71"/>
        <v>7102.5</v>
      </c>
      <c r="Q156" s="72">
        <f t="shared" si="72"/>
        <v>17897.5</v>
      </c>
    </row>
    <row r="157" spans="2:17" s="3" customFormat="1" x14ac:dyDescent="0.2">
      <c r="B157" s="75" t="s">
        <v>577</v>
      </c>
      <c r="C157" s="74" t="s">
        <v>352</v>
      </c>
      <c r="D157" s="76" t="s">
        <v>224</v>
      </c>
      <c r="E157" s="76" t="s">
        <v>21</v>
      </c>
      <c r="F157" s="74" t="s">
        <v>20</v>
      </c>
      <c r="G157" s="73">
        <v>20000</v>
      </c>
      <c r="H157" s="73">
        <v>0</v>
      </c>
      <c r="I157" s="73">
        <v>25</v>
      </c>
      <c r="J157" s="73">
        <f t="shared" si="67"/>
        <v>574</v>
      </c>
      <c r="K157" s="72">
        <f t="shared" si="68"/>
        <v>608</v>
      </c>
      <c r="L157" s="72">
        <f t="shared" si="69"/>
        <v>1418</v>
      </c>
      <c r="M157" s="73">
        <f t="shared" si="70"/>
        <v>1419.9999999999998</v>
      </c>
      <c r="N157" s="73">
        <f t="shared" si="73"/>
        <v>230</v>
      </c>
      <c r="O157" s="72">
        <v>100</v>
      </c>
      <c r="P157" s="72">
        <f t="shared" si="71"/>
        <v>1307</v>
      </c>
      <c r="Q157" s="72">
        <f t="shared" si="72"/>
        <v>18693</v>
      </c>
    </row>
    <row r="158" spans="2:17" s="3" customFormat="1" x14ac:dyDescent="0.2">
      <c r="B158" s="76" t="s">
        <v>354</v>
      </c>
      <c r="C158" s="74" t="s">
        <v>352</v>
      </c>
      <c r="D158" s="76" t="s">
        <v>224</v>
      </c>
      <c r="E158" s="76" t="s">
        <v>21</v>
      </c>
      <c r="F158" s="76" t="s">
        <v>34</v>
      </c>
      <c r="G158" s="77">
        <v>22000</v>
      </c>
      <c r="H158" s="77">
        <v>0</v>
      </c>
      <c r="I158" s="77">
        <v>25</v>
      </c>
      <c r="J158" s="73">
        <f t="shared" si="67"/>
        <v>631.4</v>
      </c>
      <c r="K158" s="72">
        <f t="shared" si="68"/>
        <v>668.8</v>
      </c>
      <c r="L158" s="72">
        <f t="shared" si="69"/>
        <v>1559.8000000000002</v>
      </c>
      <c r="M158" s="73">
        <f t="shared" si="70"/>
        <v>1561.9999999999998</v>
      </c>
      <c r="N158" s="73">
        <f t="shared" si="73"/>
        <v>253</v>
      </c>
      <c r="O158" s="72">
        <v>4372.5</v>
      </c>
      <c r="P158" s="72">
        <f t="shared" si="71"/>
        <v>5697.7</v>
      </c>
      <c r="Q158" s="72">
        <f t="shared" si="72"/>
        <v>16302.3</v>
      </c>
    </row>
    <row r="159" spans="2:17" s="3" customFormat="1" x14ac:dyDescent="0.2">
      <c r="B159" s="74" t="s">
        <v>353</v>
      </c>
      <c r="C159" s="74" t="s">
        <v>352</v>
      </c>
      <c r="D159" s="74" t="s">
        <v>104</v>
      </c>
      <c r="E159" s="74" t="s">
        <v>21</v>
      </c>
      <c r="F159" s="74" t="s">
        <v>34</v>
      </c>
      <c r="G159" s="73">
        <v>18000</v>
      </c>
      <c r="H159" s="73">
        <v>0</v>
      </c>
      <c r="I159" s="87">
        <v>25</v>
      </c>
      <c r="J159" s="73">
        <f t="shared" si="67"/>
        <v>516.6</v>
      </c>
      <c r="K159" s="72">
        <f t="shared" si="68"/>
        <v>547.20000000000005</v>
      </c>
      <c r="L159" s="88">
        <f t="shared" si="69"/>
        <v>1276.2</v>
      </c>
      <c r="M159" s="87">
        <f t="shared" si="70"/>
        <v>1277.9999999999998</v>
      </c>
      <c r="N159" s="73">
        <f t="shared" si="73"/>
        <v>207</v>
      </c>
      <c r="O159" s="72">
        <v>3588.03</v>
      </c>
      <c r="P159" s="72">
        <f t="shared" si="71"/>
        <v>4676.83</v>
      </c>
      <c r="Q159" s="72">
        <f t="shared" si="72"/>
        <v>13323.17</v>
      </c>
    </row>
    <row r="160" spans="2:17" s="3" customFormat="1" x14ac:dyDescent="0.2">
      <c r="B160" s="74" t="s">
        <v>351</v>
      </c>
      <c r="C160" s="74" t="s">
        <v>350</v>
      </c>
      <c r="D160" s="74" t="s">
        <v>349</v>
      </c>
      <c r="E160" s="74" t="s">
        <v>21</v>
      </c>
      <c r="F160" s="74" t="s">
        <v>34</v>
      </c>
      <c r="G160" s="73">
        <v>24860.22</v>
      </c>
      <c r="H160" s="73">
        <v>0</v>
      </c>
      <c r="I160" s="87">
        <v>25</v>
      </c>
      <c r="J160" s="73">
        <f t="shared" si="67"/>
        <v>713.48831400000006</v>
      </c>
      <c r="K160" s="72">
        <f t="shared" si="68"/>
        <v>755.75068800000008</v>
      </c>
      <c r="L160" s="88">
        <f t="shared" si="69"/>
        <v>1762.5895980000003</v>
      </c>
      <c r="M160" s="87">
        <f t="shared" si="70"/>
        <v>1765.0756199999998</v>
      </c>
      <c r="N160" s="73">
        <f t="shared" si="73"/>
        <v>285.89253000000002</v>
      </c>
      <c r="O160" s="72">
        <v>1100</v>
      </c>
      <c r="P160" s="72">
        <f t="shared" si="71"/>
        <v>2594.2390020000003</v>
      </c>
      <c r="Q160" s="72">
        <f t="shared" si="72"/>
        <v>22265.980997999999</v>
      </c>
    </row>
    <row r="161" spans="2:17" s="3" customFormat="1" x14ac:dyDescent="0.2">
      <c r="B161" s="84"/>
      <c r="C161" s="84"/>
      <c r="D161" s="84"/>
      <c r="E161" s="84"/>
      <c r="F161" s="84"/>
      <c r="G161" s="83"/>
      <c r="H161" s="82"/>
      <c r="I161" s="80"/>
      <c r="J161" s="73"/>
      <c r="K161" s="72"/>
      <c r="L161" s="81"/>
      <c r="M161" s="80"/>
      <c r="N161" s="73"/>
      <c r="O161" s="72"/>
      <c r="P161" s="72"/>
      <c r="Q161" s="72"/>
    </row>
    <row r="162" spans="2:17" s="3" customFormat="1" x14ac:dyDescent="0.2">
      <c r="B162" s="75" t="s">
        <v>348</v>
      </c>
      <c r="C162" s="74" t="s">
        <v>344</v>
      </c>
      <c r="D162" s="74" t="s">
        <v>347</v>
      </c>
      <c r="E162" s="74" t="s">
        <v>21</v>
      </c>
      <c r="F162" s="74" t="s">
        <v>34</v>
      </c>
      <c r="G162" s="73">
        <v>90000</v>
      </c>
      <c r="H162" s="73">
        <v>9324.32</v>
      </c>
      <c r="I162" s="78">
        <v>25</v>
      </c>
      <c r="J162" s="73">
        <f>IF(G162&lt;=$I$376*$J$376,G162*$F$383,($I$376*$J$376)*$F$383)</f>
        <v>2583</v>
      </c>
      <c r="K162" s="72">
        <f>IF(G162&lt;=$I$377*$J$377,G162*$F$384,($I$377*$J$377)*$F$384)</f>
        <v>2736</v>
      </c>
      <c r="L162" s="79">
        <f>G162*7.09%</f>
        <v>6381</v>
      </c>
      <c r="M162" s="78">
        <f>G162*7.1%</f>
        <v>6389.9999999999991</v>
      </c>
      <c r="N162" s="73">
        <v>997.04</v>
      </c>
      <c r="O162" s="72">
        <v>39262.199999999997</v>
      </c>
      <c r="P162" s="72">
        <f>H162+I162+J162+K162+O162</f>
        <v>53930.52</v>
      </c>
      <c r="Q162" s="72">
        <f>G162-P162</f>
        <v>36069.480000000003</v>
      </c>
    </row>
    <row r="163" spans="2:17" s="3" customFormat="1" x14ac:dyDescent="0.2">
      <c r="B163" s="74" t="s">
        <v>346</v>
      </c>
      <c r="C163" s="74" t="s">
        <v>344</v>
      </c>
      <c r="D163" s="74" t="s">
        <v>227</v>
      </c>
      <c r="E163" s="74" t="s">
        <v>21</v>
      </c>
      <c r="F163" s="74" t="s">
        <v>34</v>
      </c>
      <c r="G163" s="73">
        <v>23000</v>
      </c>
      <c r="H163" s="73">
        <v>0</v>
      </c>
      <c r="I163" s="73">
        <v>25</v>
      </c>
      <c r="J163" s="73">
        <f>IF(G163&lt;=$I$376*$J$376,G163*$F$383,($I$376*$J$376)*$F$383)</f>
        <v>660.1</v>
      </c>
      <c r="K163" s="72">
        <f>IF(G163&lt;=$I$377*$J$377,G163*$F$384,($I$377*$J$377)*$F$384)</f>
        <v>699.2</v>
      </c>
      <c r="L163" s="72">
        <f>G163*7.09%</f>
        <v>1630.7</v>
      </c>
      <c r="M163" s="73">
        <f>G163*7.1%</f>
        <v>1632.9999999999998</v>
      </c>
      <c r="N163" s="73">
        <f>IF(G163&gt;77410,890.22,G163*1.15%)</f>
        <v>264.5</v>
      </c>
      <c r="O163" s="72">
        <v>8853.0300000000007</v>
      </c>
      <c r="P163" s="72">
        <f>H163+I163+J163+K163+O163</f>
        <v>10237.330000000002</v>
      </c>
      <c r="Q163" s="72">
        <f>G163-P163</f>
        <v>12762.669999999998</v>
      </c>
    </row>
    <row r="164" spans="2:17" s="3" customFormat="1" x14ac:dyDescent="0.2">
      <c r="B164" s="74" t="s">
        <v>345</v>
      </c>
      <c r="C164" s="74" t="s">
        <v>344</v>
      </c>
      <c r="D164" s="74" t="s">
        <v>224</v>
      </c>
      <c r="E164" s="74" t="s">
        <v>21</v>
      </c>
      <c r="F164" s="74" t="s">
        <v>20</v>
      </c>
      <c r="G164" s="73">
        <v>23000</v>
      </c>
      <c r="H164" s="73">
        <v>0</v>
      </c>
      <c r="I164" s="87">
        <v>25</v>
      </c>
      <c r="J164" s="73">
        <f>IF(G164&lt;=$I$376*$J$376,G164*$F$383,($I$376*$J$376)*$F$383)</f>
        <v>660.1</v>
      </c>
      <c r="K164" s="72">
        <f>IF(G164&lt;=$I$377*$J$377,G164*$F$384,($I$377*$J$377)*$F$384)</f>
        <v>699.2</v>
      </c>
      <c r="L164" s="88">
        <f>G164*7.09%</f>
        <v>1630.7</v>
      </c>
      <c r="M164" s="87">
        <f>G164*7.1%</f>
        <v>1632.9999999999998</v>
      </c>
      <c r="N164" s="73">
        <f>IF(G164&gt;77410,890.22,G164*1.15%)</f>
        <v>264.5</v>
      </c>
      <c r="O164" s="72">
        <v>2000</v>
      </c>
      <c r="P164" s="72">
        <f>H164+I164+J164+K164+O164</f>
        <v>3384.3</v>
      </c>
      <c r="Q164" s="72">
        <f>G164-P164</f>
        <v>19615.7</v>
      </c>
    </row>
    <row r="165" spans="2:17" s="3" customFormat="1" x14ac:dyDescent="0.2">
      <c r="B165" s="84"/>
      <c r="C165" s="84"/>
      <c r="D165" s="84"/>
      <c r="E165" s="84"/>
      <c r="F165" s="84"/>
      <c r="G165" s="83"/>
      <c r="H165" s="82"/>
      <c r="I165" s="80"/>
      <c r="J165" s="73"/>
      <c r="K165" s="72"/>
      <c r="L165" s="81"/>
      <c r="M165" s="80"/>
      <c r="N165" s="73"/>
      <c r="O165" s="72"/>
      <c r="P165" s="72"/>
      <c r="Q165" s="72"/>
    </row>
    <row r="166" spans="2:17" s="3" customFormat="1" x14ac:dyDescent="0.2">
      <c r="B166" s="89" t="s">
        <v>343</v>
      </c>
      <c r="C166" s="74" t="s">
        <v>339</v>
      </c>
      <c r="D166" s="74" t="s">
        <v>342</v>
      </c>
      <c r="E166" s="74" t="s">
        <v>21</v>
      </c>
      <c r="F166" s="74" t="s">
        <v>34</v>
      </c>
      <c r="G166" s="73">
        <v>45000</v>
      </c>
      <c r="H166" s="73">
        <v>1148.33</v>
      </c>
      <c r="I166" s="78">
        <v>25</v>
      </c>
      <c r="J166" s="73">
        <f>IF(G166&lt;=$I$376*$J$376,G166*$F$383,($I$376*$J$376)*$F$383)</f>
        <v>1291.5</v>
      </c>
      <c r="K166" s="72">
        <f>IF(G166&lt;=$I$377*$J$377,G166*$F$384,($I$377*$J$377)*$F$384)</f>
        <v>1368</v>
      </c>
      <c r="L166" s="79">
        <f>G166*7.09%</f>
        <v>3190.5</v>
      </c>
      <c r="M166" s="78">
        <f>G166*7.1%</f>
        <v>3194.9999999999995</v>
      </c>
      <c r="N166" s="73">
        <f>IF(G166&gt;77410,890.22,G166*1.15%)</f>
        <v>517.5</v>
      </c>
      <c r="O166" s="72">
        <v>21437.91</v>
      </c>
      <c r="P166" s="72">
        <f>H166+I166+J166+K166+O166</f>
        <v>25270.739999999998</v>
      </c>
      <c r="Q166" s="72">
        <f>G166-P166</f>
        <v>19729.260000000002</v>
      </c>
    </row>
    <row r="167" spans="2:17" s="69" customFormat="1" x14ac:dyDescent="0.2">
      <c r="B167" s="75" t="s">
        <v>341</v>
      </c>
      <c r="C167" s="74" t="s">
        <v>339</v>
      </c>
      <c r="D167" s="74" t="s">
        <v>22</v>
      </c>
      <c r="E167" s="74" t="s">
        <v>21</v>
      </c>
      <c r="F167" s="74" t="s">
        <v>20</v>
      </c>
      <c r="G167" s="73">
        <v>50000</v>
      </c>
      <c r="H167" s="73">
        <v>1854</v>
      </c>
      <c r="I167" s="73">
        <v>25</v>
      </c>
      <c r="J167" s="73">
        <f>IF(G167&lt;=$I$376*$J$376,G167*$F$383,($I$376*$J$376)*$F$383)</f>
        <v>1435</v>
      </c>
      <c r="K167" s="72">
        <f>IF(G167&lt;=$I$377*$J$377,G167*$F$384,($I$377*$J$377)*$F$384)</f>
        <v>1520</v>
      </c>
      <c r="L167" s="72">
        <f>G167*7.09%</f>
        <v>3545.0000000000005</v>
      </c>
      <c r="M167" s="73">
        <f>G167*7.1%</f>
        <v>3549.9999999999995</v>
      </c>
      <c r="N167" s="73">
        <f>IF(G167&gt;77410,890.22,G167*1.15%)</f>
        <v>575</v>
      </c>
      <c r="O167" s="72">
        <v>100</v>
      </c>
      <c r="P167" s="72">
        <f>H167+I167+J167+K167+O167</f>
        <v>4934</v>
      </c>
      <c r="Q167" s="72">
        <f>G167-P167</f>
        <v>45066</v>
      </c>
    </row>
    <row r="168" spans="2:17" s="3" customFormat="1" x14ac:dyDescent="0.2">
      <c r="B168" s="74" t="s">
        <v>340</v>
      </c>
      <c r="C168" s="74" t="s">
        <v>339</v>
      </c>
      <c r="D168" s="74" t="s">
        <v>22</v>
      </c>
      <c r="E168" s="74" t="s">
        <v>21</v>
      </c>
      <c r="F168" s="74" t="s">
        <v>20</v>
      </c>
      <c r="G168" s="73">
        <v>30000</v>
      </c>
      <c r="H168" s="73">
        <v>0</v>
      </c>
      <c r="I168" s="87">
        <v>25</v>
      </c>
      <c r="J168" s="73">
        <f>IF(G168&lt;=$I$376*$J$376,G168*$F$383,($I$376*$J$376)*$F$383)</f>
        <v>861</v>
      </c>
      <c r="K168" s="72">
        <f>IF(G168&lt;=$I$377*$J$377,G168*$F$384,($I$377*$J$377)*$F$384)</f>
        <v>912</v>
      </c>
      <c r="L168" s="88">
        <f>G168*7.09%</f>
        <v>2127</v>
      </c>
      <c r="M168" s="87">
        <f>G168*7.1%</f>
        <v>2130</v>
      </c>
      <c r="N168" s="73">
        <f>IF(G168&gt;77410,890.22,G168*1.15%)</f>
        <v>345</v>
      </c>
      <c r="O168" s="72">
        <v>16912.5</v>
      </c>
      <c r="P168" s="72">
        <f>H168+I168+J168+K168+O168</f>
        <v>18710.5</v>
      </c>
      <c r="Q168" s="72">
        <f>G168-P168</f>
        <v>11289.5</v>
      </c>
    </row>
    <row r="169" spans="2:17" s="3" customFormat="1" x14ac:dyDescent="0.2">
      <c r="B169" s="84"/>
      <c r="C169" s="84"/>
      <c r="D169" s="84"/>
      <c r="E169" s="84"/>
      <c r="F169" s="84"/>
      <c r="G169" s="83"/>
      <c r="H169" s="82"/>
      <c r="I169" s="80"/>
      <c r="J169" s="73"/>
      <c r="K169" s="72"/>
      <c r="L169" s="81"/>
      <c r="M169" s="80"/>
      <c r="N169" s="73"/>
      <c r="O169" s="72"/>
      <c r="P169" s="72"/>
      <c r="Q169" s="72"/>
    </row>
    <row r="170" spans="2:17" s="3" customFormat="1" x14ac:dyDescent="0.2">
      <c r="B170" s="75" t="s">
        <v>338</v>
      </c>
      <c r="C170" s="74" t="s">
        <v>333</v>
      </c>
      <c r="D170" s="74" t="s">
        <v>337</v>
      </c>
      <c r="E170" s="74" t="s">
        <v>21</v>
      </c>
      <c r="F170" s="74" t="s">
        <v>34</v>
      </c>
      <c r="G170" s="73">
        <v>55000</v>
      </c>
      <c r="H170" s="73">
        <v>2559.6799999999998</v>
      </c>
      <c r="I170" s="78">
        <v>25</v>
      </c>
      <c r="J170" s="73">
        <f>IF(G170&lt;=$I$376*$J$376,G170*$F$383,($I$376*$J$376)*$F$383)</f>
        <v>1578.5</v>
      </c>
      <c r="K170" s="72">
        <f>IF(G170&lt;=$I$377*$J$377,G170*$F$384,($I$377*$J$377)*$F$384)</f>
        <v>1672</v>
      </c>
      <c r="L170" s="79">
        <f>G170*7.09%</f>
        <v>3899.5000000000005</v>
      </c>
      <c r="M170" s="78">
        <f>G170*7.1%</f>
        <v>3904.9999999999995</v>
      </c>
      <c r="N170" s="73">
        <f>IF(G170&gt;77410,890.22,G170*1.15%)</f>
        <v>632.5</v>
      </c>
      <c r="O170" s="72">
        <v>21064.77</v>
      </c>
      <c r="P170" s="72">
        <f>H170+I170+J170+K170+O170</f>
        <v>26899.95</v>
      </c>
      <c r="Q170" s="72">
        <f>G170-P170</f>
        <v>28100.05</v>
      </c>
    </row>
    <row r="171" spans="2:17" s="3" customFormat="1" x14ac:dyDescent="0.2">
      <c r="B171" s="75" t="s">
        <v>336</v>
      </c>
      <c r="C171" s="74" t="s">
        <v>333</v>
      </c>
      <c r="D171" s="74" t="s">
        <v>309</v>
      </c>
      <c r="E171" s="74" t="s">
        <v>21</v>
      </c>
      <c r="F171" s="74" t="s">
        <v>34</v>
      </c>
      <c r="G171" s="73">
        <v>18000</v>
      </c>
      <c r="H171" s="73">
        <v>0</v>
      </c>
      <c r="I171" s="73">
        <v>25</v>
      </c>
      <c r="J171" s="73">
        <f>IF(G171&lt;=$I$376*$J$376,G171*$F$383,($I$376*$J$376)*$F$383)</f>
        <v>516.6</v>
      </c>
      <c r="K171" s="72">
        <f>IF(G171&lt;=$I$377*$J$377,G171*$F$384,($I$377*$J$377)*$F$384)</f>
        <v>547.20000000000005</v>
      </c>
      <c r="L171" s="72">
        <f>G171*7.09%</f>
        <v>1276.2</v>
      </c>
      <c r="M171" s="73">
        <f>G171*7.1%</f>
        <v>1277.9999999999998</v>
      </c>
      <c r="N171" s="73">
        <f>IF(G171&gt;77410,890.22,G171*1.15%)</f>
        <v>207</v>
      </c>
      <c r="O171" s="72">
        <v>9781.34</v>
      </c>
      <c r="P171" s="72">
        <f>H171+I171+J171+K171+O171</f>
        <v>10870.14</v>
      </c>
      <c r="Q171" s="72">
        <f>G171-P171</f>
        <v>7129.8600000000006</v>
      </c>
    </row>
    <row r="172" spans="2:17" s="3" customFormat="1" x14ac:dyDescent="0.2">
      <c r="B172" s="74" t="s">
        <v>335</v>
      </c>
      <c r="C172" s="74" t="s">
        <v>333</v>
      </c>
      <c r="D172" s="74" t="s">
        <v>104</v>
      </c>
      <c r="E172" s="74" t="s">
        <v>21</v>
      </c>
      <c r="F172" s="74" t="s">
        <v>34</v>
      </c>
      <c r="G172" s="73">
        <v>23000</v>
      </c>
      <c r="H172" s="73">
        <v>0</v>
      </c>
      <c r="I172" s="73">
        <v>25</v>
      </c>
      <c r="J172" s="73">
        <f>IF(G172&lt;=$I$376*$J$376,G172*$F$383,($I$376*$J$376)*$F$383)</f>
        <v>660.1</v>
      </c>
      <c r="K172" s="72">
        <f>IF(G172&lt;=$I$377*$J$377,G172*$F$384,($I$377*$J$377)*$F$384)</f>
        <v>699.2</v>
      </c>
      <c r="L172" s="72">
        <f>G172*7.09%</f>
        <v>1630.7</v>
      </c>
      <c r="M172" s="73">
        <f>G172*7.1%</f>
        <v>1632.9999999999998</v>
      </c>
      <c r="N172" s="73">
        <f>IF(G172&gt;77410,890.22,G172*1.15%)</f>
        <v>264.5</v>
      </c>
      <c r="O172" s="72">
        <v>9588.6200000000008</v>
      </c>
      <c r="P172" s="72">
        <f>H172+I172+J172+K172+O172</f>
        <v>10972.920000000002</v>
      </c>
      <c r="Q172" s="72">
        <f>G172-P172</f>
        <v>12027.079999999998</v>
      </c>
    </row>
    <row r="173" spans="2:17" s="3" customFormat="1" x14ac:dyDescent="0.2">
      <c r="B173" s="75" t="s">
        <v>334</v>
      </c>
      <c r="C173" s="74" t="s">
        <v>333</v>
      </c>
      <c r="D173" s="74" t="s">
        <v>332</v>
      </c>
      <c r="E173" s="74" t="s">
        <v>21</v>
      </c>
      <c r="F173" s="74" t="s">
        <v>20</v>
      </c>
      <c r="G173" s="73">
        <v>65000</v>
      </c>
      <c r="H173" s="73">
        <v>4427.55</v>
      </c>
      <c r="I173" s="87">
        <v>25</v>
      </c>
      <c r="J173" s="73">
        <f>IF(G173&lt;=$I$376*$J$376,G173*$F$383,($I$376*$J$376)*$F$383)</f>
        <v>1865.5</v>
      </c>
      <c r="K173" s="72">
        <f>IF(G173&lt;=$I$377*$J$377,G173*$F$384,($I$377*$J$377)*$F$384)</f>
        <v>1976</v>
      </c>
      <c r="L173" s="88">
        <f>G173*7.09%</f>
        <v>4608.5</v>
      </c>
      <c r="M173" s="87">
        <f>G173*7.1%</f>
        <v>4615</v>
      </c>
      <c r="N173" s="73">
        <f>IF(G173&gt;77410,890.22,G173*1.15%)</f>
        <v>747.5</v>
      </c>
      <c r="O173" s="72">
        <v>13930.48</v>
      </c>
      <c r="P173" s="72">
        <f>H173+I173+J173+K173+O173</f>
        <v>22224.53</v>
      </c>
      <c r="Q173" s="72">
        <f>G173-P173</f>
        <v>42775.47</v>
      </c>
    </row>
    <row r="174" spans="2:17" s="3" customFormat="1" x14ac:dyDescent="0.2">
      <c r="B174" s="84"/>
      <c r="C174" s="84"/>
      <c r="D174" s="84"/>
      <c r="E174" s="84"/>
      <c r="F174" s="84"/>
      <c r="G174" s="83"/>
      <c r="H174" s="82"/>
      <c r="I174" s="80"/>
      <c r="J174" s="73"/>
      <c r="K174" s="72"/>
      <c r="L174" s="81"/>
      <c r="M174" s="80"/>
      <c r="N174" s="73"/>
      <c r="O174" s="72"/>
      <c r="P174" s="72"/>
      <c r="Q174" s="72"/>
    </row>
    <row r="175" spans="2:17" s="3" customFormat="1" x14ac:dyDescent="0.2">
      <c r="B175" s="74" t="s">
        <v>331</v>
      </c>
      <c r="C175" s="74" t="s">
        <v>325</v>
      </c>
      <c r="D175" s="74" t="s">
        <v>330</v>
      </c>
      <c r="E175" s="74" t="s">
        <v>21</v>
      </c>
      <c r="F175" s="74" t="s">
        <v>34</v>
      </c>
      <c r="G175" s="73">
        <v>45000</v>
      </c>
      <c r="H175" s="73">
        <v>1148.33</v>
      </c>
      <c r="I175" s="78">
        <v>25</v>
      </c>
      <c r="J175" s="73">
        <f>IF(G175&lt;=$I$376*$J$376,G175*$F$383,($I$376*$J$376)*$F$383)</f>
        <v>1291.5</v>
      </c>
      <c r="K175" s="72">
        <f>IF(G175&lt;=$I$377*$J$377,G175*$F$384,($I$377*$J$377)*$F$384)</f>
        <v>1368</v>
      </c>
      <c r="L175" s="79">
        <f>G175*7.09%</f>
        <v>3190.5</v>
      </c>
      <c r="M175" s="78">
        <f>G175*7.1%</f>
        <v>3194.9999999999995</v>
      </c>
      <c r="N175" s="73">
        <f>IF(G175&gt;77410,890.22,G175*1.15%)</f>
        <v>517.5</v>
      </c>
      <c r="O175" s="72">
        <v>5700</v>
      </c>
      <c r="P175" s="72">
        <f>H175+I175+J175+K175+O175</f>
        <v>9532.83</v>
      </c>
      <c r="Q175" s="72">
        <f>G175-P175</f>
        <v>35467.17</v>
      </c>
    </row>
    <row r="176" spans="2:17" s="3" customFormat="1" x14ac:dyDescent="0.2">
      <c r="B176" s="74" t="s">
        <v>329</v>
      </c>
      <c r="C176" s="74" t="s">
        <v>325</v>
      </c>
      <c r="D176" s="74" t="s">
        <v>328</v>
      </c>
      <c r="E176" s="74" t="s">
        <v>21</v>
      </c>
      <c r="F176" s="74" t="s">
        <v>34</v>
      </c>
      <c r="G176" s="73">
        <v>20000</v>
      </c>
      <c r="H176" s="73">
        <v>0</v>
      </c>
      <c r="I176" s="73">
        <v>25</v>
      </c>
      <c r="J176" s="73">
        <f>IF(G176&lt;=$I$376*$J$376,G176*$F$383,($I$376*$J$376)*$F$383)</f>
        <v>574</v>
      </c>
      <c r="K176" s="72">
        <f>IF(G176&lt;=$I$377*$J$377,G176*$F$384,($I$377*$J$377)*$F$384)</f>
        <v>608</v>
      </c>
      <c r="L176" s="72">
        <f>G176*7.09%</f>
        <v>1418</v>
      </c>
      <c r="M176" s="73">
        <f>G176*7.1%</f>
        <v>1419.9999999999998</v>
      </c>
      <c r="N176" s="73">
        <f>IF(G176&gt;77410,890.22,G176*1.15%)</f>
        <v>230</v>
      </c>
      <c r="O176" s="72">
        <v>3800</v>
      </c>
      <c r="P176" s="72">
        <f>H176+I176+J176+K176+O176</f>
        <v>5007</v>
      </c>
      <c r="Q176" s="72">
        <f>G176-P176</f>
        <v>14993</v>
      </c>
    </row>
    <row r="177" spans="2:17" s="3" customFormat="1" x14ac:dyDescent="0.2">
      <c r="B177" s="74" t="s">
        <v>327</v>
      </c>
      <c r="C177" s="74" t="s">
        <v>325</v>
      </c>
      <c r="D177" s="74" t="s">
        <v>224</v>
      </c>
      <c r="E177" s="74" t="s">
        <v>21</v>
      </c>
      <c r="F177" s="74" t="s">
        <v>20</v>
      </c>
      <c r="G177" s="73">
        <v>18000</v>
      </c>
      <c r="H177" s="73">
        <v>0</v>
      </c>
      <c r="I177" s="73">
        <v>25</v>
      </c>
      <c r="J177" s="73">
        <f>IF(G177&lt;=$I$376*$J$376,G177*$F$383,($I$376*$J$376)*$F$383)</f>
        <v>516.6</v>
      </c>
      <c r="K177" s="72">
        <f>IF(G177&lt;=$I$377*$J$377,G177*$F$384,($I$377*$J$377)*$F$384)</f>
        <v>547.20000000000005</v>
      </c>
      <c r="L177" s="72">
        <f>G177*7.09%</f>
        <v>1276.2</v>
      </c>
      <c r="M177" s="73">
        <f>G177*7.1%</f>
        <v>1277.9999999999998</v>
      </c>
      <c r="N177" s="73">
        <f>IF(G177&gt;77410,890.22,G177*1.15%)</f>
        <v>207</v>
      </c>
      <c r="O177" s="72">
        <v>1000</v>
      </c>
      <c r="P177" s="72">
        <f>H177+I177+J177+K177+O177</f>
        <v>2088.8000000000002</v>
      </c>
      <c r="Q177" s="72">
        <f>G177-P177</f>
        <v>15911.2</v>
      </c>
    </row>
    <row r="178" spans="2:17" s="3" customFormat="1" x14ac:dyDescent="0.2">
      <c r="B178" s="75" t="s">
        <v>326</v>
      </c>
      <c r="C178" s="74" t="s">
        <v>325</v>
      </c>
      <c r="D178" s="74" t="s">
        <v>104</v>
      </c>
      <c r="E178" s="74" t="s">
        <v>21</v>
      </c>
      <c r="F178" s="74" t="s">
        <v>34</v>
      </c>
      <c r="G178" s="73">
        <v>25000</v>
      </c>
      <c r="H178" s="73">
        <v>0</v>
      </c>
      <c r="I178" s="73">
        <v>25</v>
      </c>
      <c r="J178" s="73">
        <f>IF(G178&lt;=$I$376*$J$376,G178*$F$383,($I$376*$J$376)*$F$383)</f>
        <v>717.5</v>
      </c>
      <c r="K178" s="72">
        <f>IF(G178&lt;=$I$377*$J$377,G178*$F$384,($I$377*$J$377)*$F$384)</f>
        <v>760</v>
      </c>
      <c r="L178" s="72">
        <f>G178*7.09%</f>
        <v>1772.5000000000002</v>
      </c>
      <c r="M178" s="73">
        <f>G178*7.1%</f>
        <v>1774.9999999999998</v>
      </c>
      <c r="N178" s="73">
        <f>IF(G178&gt;77410,890.22,G178*1.15%)</f>
        <v>287.5</v>
      </c>
      <c r="O178" s="72">
        <v>11445.72</v>
      </c>
      <c r="P178" s="72">
        <f>H178+I178+J178+K178+O178</f>
        <v>12948.22</v>
      </c>
      <c r="Q178" s="72">
        <f>G178-P178</f>
        <v>12051.78</v>
      </c>
    </row>
    <row r="179" spans="2:17" s="3" customFormat="1" x14ac:dyDescent="0.2">
      <c r="B179" s="84"/>
      <c r="C179" s="84"/>
      <c r="D179" s="84"/>
      <c r="E179" s="84"/>
      <c r="F179" s="84"/>
      <c r="G179" s="83"/>
      <c r="H179" s="82"/>
      <c r="I179" s="80"/>
      <c r="J179" s="73"/>
      <c r="K179" s="72"/>
      <c r="L179" s="81"/>
      <c r="M179" s="80"/>
      <c r="N179" s="73"/>
      <c r="O179" s="72"/>
      <c r="P179" s="72"/>
      <c r="Q179" s="72"/>
    </row>
    <row r="180" spans="2:17" s="3" customFormat="1" x14ac:dyDescent="0.2">
      <c r="B180" s="94" t="s">
        <v>324</v>
      </c>
      <c r="C180" s="92" t="s">
        <v>317</v>
      </c>
      <c r="D180" s="92" t="s">
        <v>323</v>
      </c>
      <c r="E180" s="92" t="s">
        <v>21</v>
      </c>
      <c r="F180" s="92" t="s">
        <v>34</v>
      </c>
      <c r="G180" s="87">
        <v>65000</v>
      </c>
      <c r="H180" s="87">
        <v>4427.55</v>
      </c>
      <c r="I180" s="93">
        <v>25</v>
      </c>
      <c r="J180" s="73">
        <f t="shared" ref="J180:J185" si="74">IF(G180&lt;=$I$376*$J$376,G180*$F$383,($I$376*$J$376)*$F$383)</f>
        <v>1865.5</v>
      </c>
      <c r="K180" s="72">
        <f t="shared" ref="K180:K185" si="75">IF(G180&lt;=$I$377*$J$377,G180*$F$384,($I$377*$J$377)*$F$384)</f>
        <v>1976</v>
      </c>
      <c r="L180" s="79">
        <f t="shared" ref="L180:L185" si="76">G180*7.09%</f>
        <v>4608.5</v>
      </c>
      <c r="M180" s="78">
        <f t="shared" ref="M180:M185" si="77">G180*7.1%</f>
        <v>4615</v>
      </c>
      <c r="N180" s="73">
        <f t="shared" ref="N180:N185" si="78">IF(G180&gt;77410,890.22,G180*1.15%)</f>
        <v>747.5</v>
      </c>
      <c r="O180" s="72">
        <v>12522.86</v>
      </c>
      <c r="P180" s="72">
        <f t="shared" ref="P180:P185" si="79">H180+I180+J180+K180+O180</f>
        <v>20816.91</v>
      </c>
      <c r="Q180" s="72">
        <f t="shared" ref="Q180:Q185" si="80">G180-P180</f>
        <v>44183.09</v>
      </c>
    </row>
    <row r="181" spans="2:17" s="3" customFormat="1" x14ac:dyDescent="0.2">
      <c r="B181" s="75" t="s">
        <v>322</v>
      </c>
      <c r="C181" s="92" t="s">
        <v>317</v>
      </c>
      <c r="D181" s="74" t="s">
        <v>22</v>
      </c>
      <c r="E181" s="74" t="s">
        <v>21</v>
      </c>
      <c r="F181" s="74" t="s">
        <v>34</v>
      </c>
      <c r="G181" s="73">
        <v>33000</v>
      </c>
      <c r="H181" s="73">
        <v>0</v>
      </c>
      <c r="I181" s="73">
        <v>25</v>
      </c>
      <c r="J181" s="73">
        <f t="shared" si="74"/>
        <v>947.1</v>
      </c>
      <c r="K181" s="72">
        <f t="shared" si="75"/>
        <v>1003.2</v>
      </c>
      <c r="L181" s="72">
        <f t="shared" si="76"/>
        <v>2339.7000000000003</v>
      </c>
      <c r="M181" s="73">
        <f t="shared" si="77"/>
        <v>2343</v>
      </c>
      <c r="N181" s="73">
        <f t="shared" si="78"/>
        <v>379.5</v>
      </c>
      <c r="O181" s="72">
        <v>16454.25</v>
      </c>
      <c r="P181" s="72">
        <f t="shared" si="79"/>
        <v>18429.55</v>
      </c>
      <c r="Q181" s="72">
        <f t="shared" si="80"/>
        <v>14570.45</v>
      </c>
    </row>
    <row r="182" spans="2:17" s="3" customFormat="1" x14ac:dyDescent="0.2">
      <c r="B182" s="74" t="s">
        <v>321</v>
      </c>
      <c r="C182" s="74" t="s">
        <v>317</v>
      </c>
      <c r="D182" s="74" t="s">
        <v>309</v>
      </c>
      <c r="E182" s="74" t="s">
        <v>21</v>
      </c>
      <c r="F182" s="74" t="s">
        <v>34</v>
      </c>
      <c r="G182" s="73">
        <v>22000</v>
      </c>
      <c r="H182" s="73">
        <v>0</v>
      </c>
      <c r="I182" s="73">
        <v>25</v>
      </c>
      <c r="J182" s="73">
        <f t="shared" si="74"/>
        <v>631.4</v>
      </c>
      <c r="K182" s="72">
        <f t="shared" si="75"/>
        <v>668.8</v>
      </c>
      <c r="L182" s="72">
        <f t="shared" si="76"/>
        <v>1559.8000000000002</v>
      </c>
      <c r="M182" s="73">
        <f t="shared" si="77"/>
        <v>1561.9999999999998</v>
      </c>
      <c r="N182" s="73">
        <f t="shared" si="78"/>
        <v>253</v>
      </c>
      <c r="O182" s="72">
        <v>10722.86</v>
      </c>
      <c r="P182" s="72">
        <f t="shared" si="79"/>
        <v>12048.060000000001</v>
      </c>
      <c r="Q182" s="72">
        <f t="shared" si="80"/>
        <v>9951.9399999999987</v>
      </c>
    </row>
    <row r="183" spans="2:17" s="3" customFormat="1" x14ac:dyDescent="0.2">
      <c r="B183" s="75" t="s">
        <v>320</v>
      </c>
      <c r="C183" s="74" t="s">
        <v>317</v>
      </c>
      <c r="D183" s="74" t="s">
        <v>22</v>
      </c>
      <c r="E183" s="74" t="s">
        <v>21</v>
      </c>
      <c r="F183" s="74" t="s">
        <v>34</v>
      </c>
      <c r="G183" s="73">
        <v>39000</v>
      </c>
      <c r="H183" s="73">
        <v>301.52</v>
      </c>
      <c r="I183" s="73">
        <v>25</v>
      </c>
      <c r="J183" s="73">
        <f t="shared" si="74"/>
        <v>1119.3</v>
      </c>
      <c r="K183" s="72">
        <f t="shared" si="75"/>
        <v>1185.5999999999999</v>
      </c>
      <c r="L183" s="72">
        <f t="shared" si="76"/>
        <v>2765.1000000000004</v>
      </c>
      <c r="M183" s="73">
        <f t="shared" si="77"/>
        <v>2768.9999999999995</v>
      </c>
      <c r="N183" s="73">
        <f t="shared" si="78"/>
        <v>448.5</v>
      </c>
      <c r="O183" s="72">
        <v>100</v>
      </c>
      <c r="P183" s="72">
        <f t="shared" si="79"/>
        <v>2731.42</v>
      </c>
      <c r="Q183" s="72">
        <f t="shared" si="80"/>
        <v>36268.58</v>
      </c>
    </row>
    <row r="184" spans="2:17" s="3" customFormat="1" x14ac:dyDescent="0.2">
      <c r="B184" s="75" t="s">
        <v>319</v>
      </c>
      <c r="C184" s="74" t="s">
        <v>317</v>
      </c>
      <c r="D184" s="74" t="s">
        <v>309</v>
      </c>
      <c r="E184" s="74" t="s">
        <v>21</v>
      </c>
      <c r="F184" s="74" t="s">
        <v>34</v>
      </c>
      <c r="G184" s="73">
        <v>21000</v>
      </c>
      <c r="H184" s="73">
        <v>0</v>
      </c>
      <c r="I184" s="73">
        <v>25</v>
      </c>
      <c r="J184" s="73">
        <f t="shared" si="74"/>
        <v>602.70000000000005</v>
      </c>
      <c r="K184" s="72">
        <f t="shared" si="75"/>
        <v>638.4</v>
      </c>
      <c r="L184" s="72">
        <f t="shared" si="76"/>
        <v>1488.9</v>
      </c>
      <c r="M184" s="73">
        <f t="shared" si="77"/>
        <v>1490.9999999999998</v>
      </c>
      <c r="N184" s="73">
        <f t="shared" si="78"/>
        <v>241.5</v>
      </c>
      <c r="O184" s="72">
        <v>3315.46</v>
      </c>
      <c r="P184" s="72">
        <f t="shared" si="79"/>
        <v>4581.5599999999995</v>
      </c>
      <c r="Q184" s="72">
        <f t="shared" si="80"/>
        <v>16418.440000000002</v>
      </c>
    </row>
    <row r="185" spans="2:17" s="3" customFormat="1" x14ac:dyDescent="0.2">
      <c r="B185" s="75" t="s">
        <v>318</v>
      </c>
      <c r="C185" s="74" t="s">
        <v>317</v>
      </c>
      <c r="D185" s="74" t="s">
        <v>316</v>
      </c>
      <c r="E185" s="74" t="s">
        <v>21</v>
      </c>
      <c r="F185" s="74" t="s">
        <v>20</v>
      </c>
      <c r="G185" s="73">
        <v>23000</v>
      </c>
      <c r="H185" s="73">
        <v>0</v>
      </c>
      <c r="I185" s="73">
        <v>25</v>
      </c>
      <c r="J185" s="73">
        <f t="shared" si="74"/>
        <v>660.1</v>
      </c>
      <c r="K185" s="72">
        <f t="shared" si="75"/>
        <v>699.2</v>
      </c>
      <c r="L185" s="72">
        <f t="shared" si="76"/>
        <v>1630.7</v>
      </c>
      <c r="M185" s="73">
        <f t="shared" si="77"/>
        <v>1632.9999999999998</v>
      </c>
      <c r="N185" s="73">
        <f t="shared" si="78"/>
        <v>264.5</v>
      </c>
      <c r="O185" s="72">
        <v>11009.37</v>
      </c>
      <c r="P185" s="72">
        <f t="shared" si="79"/>
        <v>12393.670000000002</v>
      </c>
      <c r="Q185" s="72">
        <f t="shared" si="80"/>
        <v>10606.329999999998</v>
      </c>
    </row>
    <row r="186" spans="2:17" s="3" customFormat="1" x14ac:dyDescent="0.2">
      <c r="B186" s="91"/>
      <c r="C186" s="84"/>
      <c r="D186" s="84"/>
      <c r="E186" s="84"/>
      <c r="F186" s="84"/>
      <c r="G186" s="82"/>
      <c r="H186" s="82"/>
      <c r="I186" s="82"/>
      <c r="J186" s="82"/>
      <c r="K186" s="86"/>
      <c r="L186" s="86"/>
      <c r="M186" s="82"/>
      <c r="N186" s="82"/>
      <c r="O186" s="86"/>
      <c r="P186" s="86"/>
      <c r="Q186" s="86"/>
    </row>
    <row r="187" spans="2:17" s="3" customFormat="1" x14ac:dyDescent="0.2">
      <c r="B187" s="74" t="s">
        <v>315</v>
      </c>
      <c r="C187" s="74" t="s">
        <v>307</v>
      </c>
      <c r="D187" s="74" t="s">
        <v>314</v>
      </c>
      <c r="E187" s="74" t="s">
        <v>21</v>
      </c>
      <c r="F187" s="74" t="s">
        <v>34</v>
      </c>
      <c r="G187" s="73">
        <v>65000</v>
      </c>
      <c r="H187" s="73">
        <v>4427.55</v>
      </c>
      <c r="I187" s="73">
        <v>25</v>
      </c>
      <c r="J187" s="73">
        <f t="shared" ref="J187:J192" si="81">IF(G187&lt;=$I$376*$J$376,G187*$F$383,($I$376*$J$376)*$F$383)</f>
        <v>1865.5</v>
      </c>
      <c r="K187" s="72">
        <f t="shared" ref="K187:K192" si="82">IF(G187&lt;=$I$377*$J$377,G187*$F$384,($I$377*$J$377)*$F$384)</f>
        <v>1976</v>
      </c>
      <c r="L187" s="72">
        <f t="shared" ref="L187:L192" si="83">G187*7.09%</f>
        <v>4608.5</v>
      </c>
      <c r="M187" s="73">
        <f t="shared" ref="M187:M192" si="84">G187*7.1%</f>
        <v>4615</v>
      </c>
      <c r="N187" s="73">
        <f t="shared" ref="N187:N192" si="85">IF(G187&gt;77410,890.22,G187*1.15%)</f>
        <v>747.5</v>
      </c>
      <c r="O187" s="72">
        <v>15252</v>
      </c>
      <c r="P187" s="72">
        <f t="shared" ref="P187:P192" si="86">H187+I187+J187+K187+O187</f>
        <v>23546.05</v>
      </c>
      <c r="Q187" s="72">
        <f t="shared" ref="Q187:Q192" si="87">G187-P187</f>
        <v>41453.949999999997</v>
      </c>
    </row>
    <row r="188" spans="2:17" s="3" customFormat="1" x14ac:dyDescent="0.2">
      <c r="B188" s="76" t="s">
        <v>313</v>
      </c>
      <c r="C188" s="74" t="s">
        <v>307</v>
      </c>
      <c r="D188" s="74" t="s">
        <v>224</v>
      </c>
      <c r="E188" s="74" t="s">
        <v>21</v>
      </c>
      <c r="F188" s="74" t="s">
        <v>20</v>
      </c>
      <c r="G188" s="73">
        <v>35000</v>
      </c>
      <c r="H188" s="73">
        <v>0</v>
      </c>
      <c r="I188" s="73">
        <v>25</v>
      </c>
      <c r="J188" s="73">
        <f t="shared" si="81"/>
        <v>1004.5</v>
      </c>
      <c r="K188" s="72">
        <f t="shared" si="82"/>
        <v>1064</v>
      </c>
      <c r="L188" s="72">
        <f t="shared" si="83"/>
        <v>2481.5</v>
      </c>
      <c r="M188" s="73">
        <f t="shared" si="84"/>
        <v>2485</v>
      </c>
      <c r="N188" s="73">
        <f t="shared" si="85"/>
        <v>402.5</v>
      </c>
      <c r="O188" s="72">
        <v>5828.35</v>
      </c>
      <c r="P188" s="72">
        <f t="shared" si="86"/>
        <v>7921.85</v>
      </c>
      <c r="Q188" s="72">
        <f t="shared" si="87"/>
        <v>27078.15</v>
      </c>
    </row>
    <row r="189" spans="2:17" s="3" customFormat="1" x14ac:dyDescent="0.2">
      <c r="B189" s="75" t="s">
        <v>312</v>
      </c>
      <c r="C189" s="74" t="s">
        <v>307</v>
      </c>
      <c r="D189" s="74" t="s">
        <v>97</v>
      </c>
      <c r="E189" s="74" t="s">
        <v>21</v>
      </c>
      <c r="F189" s="74" t="s">
        <v>34</v>
      </c>
      <c r="G189" s="73">
        <v>25000</v>
      </c>
      <c r="H189" s="73">
        <v>0</v>
      </c>
      <c r="I189" s="73">
        <v>25</v>
      </c>
      <c r="J189" s="73">
        <f t="shared" si="81"/>
        <v>717.5</v>
      </c>
      <c r="K189" s="72">
        <f t="shared" si="82"/>
        <v>760</v>
      </c>
      <c r="L189" s="72">
        <f t="shared" si="83"/>
        <v>1772.5000000000002</v>
      </c>
      <c r="M189" s="73">
        <f t="shared" si="84"/>
        <v>1774.9999999999998</v>
      </c>
      <c r="N189" s="73">
        <f t="shared" si="85"/>
        <v>287.5</v>
      </c>
      <c r="O189" s="72">
        <v>500</v>
      </c>
      <c r="P189" s="72">
        <f t="shared" si="86"/>
        <v>2002.5</v>
      </c>
      <c r="Q189" s="72">
        <f t="shared" si="87"/>
        <v>22997.5</v>
      </c>
    </row>
    <row r="190" spans="2:17" s="3" customFormat="1" x14ac:dyDescent="0.2">
      <c r="B190" s="76" t="s">
        <v>311</v>
      </c>
      <c r="C190" s="74" t="s">
        <v>307</v>
      </c>
      <c r="D190" s="74" t="s">
        <v>309</v>
      </c>
      <c r="E190" s="76" t="s">
        <v>21</v>
      </c>
      <c r="F190" s="76" t="s">
        <v>34</v>
      </c>
      <c r="G190" s="77">
        <v>25000</v>
      </c>
      <c r="H190" s="73">
        <v>0</v>
      </c>
      <c r="I190" s="73">
        <v>25</v>
      </c>
      <c r="J190" s="73">
        <f t="shared" si="81"/>
        <v>717.5</v>
      </c>
      <c r="K190" s="72">
        <f t="shared" si="82"/>
        <v>760</v>
      </c>
      <c r="L190" s="72">
        <f t="shared" si="83"/>
        <v>1772.5000000000002</v>
      </c>
      <c r="M190" s="73">
        <f t="shared" si="84"/>
        <v>1774.9999999999998</v>
      </c>
      <c r="N190" s="73">
        <f t="shared" si="85"/>
        <v>287.5</v>
      </c>
      <c r="O190" s="72">
        <v>1558.57</v>
      </c>
      <c r="P190" s="72">
        <f t="shared" si="86"/>
        <v>3061.0699999999997</v>
      </c>
      <c r="Q190" s="72">
        <f t="shared" si="87"/>
        <v>21938.93</v>
      </c>
    </row>
    <row r="191" spans="2:17" s="3" customFormat="1" x14ac:dyDescent="0.2">
      <c r="B191" s="76" t="s">
        <v>310</v>
      </c>
      <c r="C191" s="74" t="s">
        <v>307</v>
      </c>
      <c r="D191" s="74" t="s">
        <v>309</v>
      </c>
      <c r="E191" s="76" t="s">
        <v>21</v>
      </c>
      <c r="F191" s="76" t="s">
        <v>20</v>
      </c>
      <c r="G191" s="77">
        <v>20000</v>
      </c>
      <c r="H191" s="73">
        <v>0</v>
      </c>
      <c r="I191" s="73">
        <v>25</v>
      </c>
      <c r="J191" s="73">
        <f t="shared" si="81"/>
        <v>574</v>
      </c>
      <c r="K191" s="72">
        <f t="shared" si="82"/>
        <v>608</v>
      </c>
      <c r="L191" s="72">
        <f t="shared" si="83"/>
        <v>1418</v>
      </c>
      <c r="M191" s="73">
        <f t="shared" si="84"/>
        <v>1419.9999999999998</v>
      </c>
      <c r="N191" s="73">
        <f t="shared" si="85"/>
        <v>230</v>
      </c>
      <c r="O191" s="72">
        <v>2349.63</v>
      </c>
      <c r="P191" s="72">
        <f t="shared" si="86"/>
        <v>3556.63</v>
      </c>
      <c r="Q191" s="72">
        <f t="shared" si="87"/>
        <v>16443.37</v>
      </c>
    </row>
    <row r="192" spans="2:17" s="3" customFormat="1" x14ac:dyDescent="0.2">
      <c r="B192" s="90" t="s">
        <v>308</v>
      </c>
      <c r="C192" s="74" t="s">
        <v>307</v>
      </c>
      <c r="D192" s="74" t="s">
        <v>129</v>
      </c>
      <c r="E192" s="76" t="s">
        <v>21</v>
      </c>
      <c r="F192" s="76" t="s">
        <v>34</v>
      </c>
      <c r="G192" s="77">
        <v>25000</v>
      </c>
      <c r="H192" s="73">
        <v>0</v>
      </c>
      <c r="I192" s="73">
        <v>25</v>
      </c>
      <c r="J192" s="73">
        <f t="shared" si="81"/>
        <v>717.5</v>
      </c>
      <c r="K192" s="72">
        <f t="shared" si="82"/>
        <v>760</v>
      </c>
      <c r="L192" s="72">
        <f t="shared" si="83"/>
        <v>1772.5000000000002</v>
      </c>
      <c r="M192" s="73">
        <f t="shared" si="84"/>
        <v>1774.9999999999998</v>
      </c>
      <c r="N192" s="73">
        <f t="shared" si="85"/>
        <v>287.5</v>
      </c>
      <c r="O192" s="72">
        <v>8392.49</v>
      </c>
      <c r="P192" s="72">
        <f t="shared" si="86"/>
        <v>9894.99</v>
      </c>
      <c r="Q192" s="72">
        <f t="shared" si="87"/>
        <v>15105.01</v>
      </c>
    </row>
    <row r="193" spans="2:17" s="3" customFormat="1" x14ac:dyDescent="0.2">
      <c r="B193" s="84"/>
      <c r="C193" s="84"/>
      <c r="D193" s="84"/>
      <c r="E193" s="84"/>
      <c r="F193" s="84"/>
      <c r="G193" s="82"/>
      <c r="H193" s="82"/>
      <c r="I193" s="82"/>
      <c r="J193" s="82"/>
      <c r="K193" s="86"/>
      <c r="L193" s="86"/>
      <c r="M193" s="82"/>
      <c r="N193" s="82"/>
      <c r="O193" s="86"/>
      <c r="P193" s="86"/>
      <c r="Q193" s="86"/>
    </row>
    <row r="194" spans="2:17" s="3" customFormat="1" x14ac:dyDescent="0.2">
      <c r="B194" s="74" t="s">
        <v>306</v>
      </c>
      <c r="C194" s="74" t="s">
        <v>305</v>
      </c>
      <c r="D194" s="74" t="s">
        <v>304</v>
      </c>
      <c r="E194" s="74" t="s">
        <v>21</v>
      </c>
      <c r="F194" s="74" t="s">
        <v>20</v>
      </c>
      <c r="G194" s="73">
        <v>15000</v>
      </c>
      <c r="H194" s="73">
        <v>0</v>
      </c>
      <c r="I194" s="73">
        <v>25</v>
      </c>
      <c r="J194" s="73">
        <f>IF(G194&lt;=$I$376*$J$376,G194*$F$383,($I$376*$J$376)*$F$383)</f>
        <v>430.5</v>
      </c>
      <c r="K194" s="72">
        <f>IF(G194&lt;=$I$377*$J$377,G194*$F$384,($I$377*$J$377)*$F$384)</f>
        <v>456</v>
      </c>
      <c r="L194" s="72">
        <f>G194*7.09%</f>
        <v>1063.5</v>
      </c>
      <c r="M194" s="73">
        <f>G194*7.1%</f>
        <v>1065</v>
      </c>
      <c r="N194" s="73">
        <f>IF(G194&gt;77410,890.22,G194*1.15%)</f>
        <v>172.5</v>
      </c>
      <c r="O194" s="72">
        <v>100</v>
      </c>
      <c r="P194" s="72">
        <f>H194+I194+J194+K194+O194</f>
        <v>1011.5</v>
      </c>
      <c r="Q194" s="72">
        <f>G194-P194</f>
        <v>13988.5</v>
      </c>
    </row>
    <row r="195" spans="2:17" s="3" customFormat="1" x14ac:dyDescent="0.2">
      <c r="B195" s="74" t="s">
        <v>303</v>
      </c>
      <c r="C195" s="74" t="s">
        <v>302</v>
      </c>
      <c r="D195" s="74" t="s">
        <v>301</v>
      </c>
      <c r="E195" s="74" t="s">
        <v>21</v>
      </c>
      <c r="F195" s="74" t="s">
        <v>34</v>
      </c>
      <c r="G195" s="73">
        <v>15000</v>
      </c>
      <c r="H195" s="73">
        <v>0</v>
      </c>
      <c r="I195" s="73">
        <v>25</v>
      </c>
      <c r="J195" s="73">
        <f>IF(G195&lt;=$I$376*$J$376,G195*$F$383,($I$376*$J$376)*$F$383)</f>
        <v>430.5</v>
      </c>
      <c r="K195" s="72">
        <f>IF(G195&lt;=$I$377*$J$377,G195*$F$384,($I$377*$J$377)*$F$384)</f>
        <v>456</v>
      </c>
      <c r="L195" s="72">
        <f>G195*7.09%</f>
        <v>1063.5</v>
      </c>
      <c r="M195" s="73">
        <f>G195*7.1%</f>
        <v>1065</v>
      </c>
      <c r="N195" s="73">
        <f>IF(G195&gt;77410,890.22,G195*1.15%)</f>
        <v>172.5</v>
      </c>
      <c r="O195" s="72">
        <v>100</v>
      </c>
      <c r="P195" s="72">
        <f>H195+I195+J195+K195+O195</f>
        <v>1011.5</v>
      </c>
      <c r="Q195" s="72">
        <f>G195-P195</f>
        <v>13988.5</v>
      </c>
    </row>
    <row r="196" spans="2:17" s="3" customFormat="1" x14ac:dyDescent="0.2">
      <c r="B196" s="74" t="s">
        <v>575</v>
      </c>
      <c r="C196" s="74" t="s">
        <v>302</v>
      </c>
      <c r="D196" s="74" t="s">
        <v>301</v>
      </c>
      <c r="E196" s="74" t="s">
        <v>21</v>
      </c>
      <c r="F196" s="74" t="s">
        <v>20</v>
      </c>
      <c r="G196" s="73">
        <v>15000</v>
      </c>
      <c r="H196" s="73">
        <v>0</v>
      </c>
      <c r="I196" s="73">
        <v>25</v>
      </c>
      <c r="J196" s="73">
        <f>IF(G196&lt;=$I$376*$J$376,G196*$F$383,($I$376*$J$376)*$F$383)</f>
        <v>430.5</v>
      </c>
      <c r="K196" s="72">
        <f>IF(G196&lt;=$I$377*$J$377,G196*$F$384,($I$377*$J$377)*$F$384)</f>
        <v>456</v>
      </c>
      <c r="L196" s="72">
        <f>G196*7.09%</f>
        <v>1063.5</v>
      </c>
      <c r="M196" s="73">
        <f>G196*7.1%</f>
        <v>1065</v>
      </c>
      <c r="N196" s="73">
        <f>IF(G196&gt;77410,890.22,G196*1.15%)</f>
        <v>172.5</v>
      </c>
      <c r="O196" s="72">
        <v>0</v>
      </c>
      <c r="P196" s="72">
        <f>H196+I196+J196+K196+O196</f>
        <v>911.5</v>
      </c>
      <c r="Q196" s="72">
        <f>G196-P196</f>
        <v>14088.5</v>
      </c>
    </row>
    <row r="197" spans="2:17" s="3" customFormat="1" x14ac:dyDescent="0.2">
      <c r="B197" s="76" t="s">
        <v>300</v>
      </c>
      <c r="C197" s="74" t="s">
        <v>299</v>
      </c>
      <c r="D197" s="76" t="s">
        <v>298</v>
      </c>
      <c r="E197" s="76" t="s">
        <v>21</v>
      </c>
      <c r="F197" s="76" t="s">
        <v>276</v>
      </c>
      <c r="G197" s="73">
        <v>15000</v>
      </c>
      <c r="H197" s="73">
        <v>0</v>
      </c>
      <c r="I197" s="73">
        <v>25</v>
      </c>
      <c r="J197" s="73">
        <f>IF(G197&lt;=$I$376*$J$376,G197*$F$383,($I$376*$J$376)*$F$383)</f>
        <v>430.5</v>
      </c>
      <c r="K197" s="72">
        <f>IF(G197&lt;=$I$377*$J$377,G197*$F$384,($I$377*$J$377)*$F$384)</f>
        <v>456</v>
      </c>
      <c r="L197" s="72">
        <f>G197*7.09%</f>
        <v>1063.5</v>
      </c>
      <c r="M197" s="73">
        <f>G197*7.1%</f>
        <v>1065</v>
      </c>
      <c r="N197" s="73">
        <f>IF(G197&gt;77410,890.22,G197*1.15%)</f>
        <v>172.5</v>
      </c>
      <c r="O197" s="72">
        <v>0</v>
      </c>
      <c r="P197" s="72">
        <f>H197+I197+J197+K197+O197</f>
        <v>911.5</v>
      </c>
      <c r="Q197" s="72">
        <f>G197-P197</f>
        <v>14088.5</v>
      </c>
    </row>
    <row r="198" spans="2:17" s="3" customFormat="1" x14ac:dyDescent="0.2">
      <c r="B198" s="75" t="s">
        <v>297</v>
      </c>
      <c r="C198" s="74" t="s">
        <v>296</v>
      </c>
      <c r="D198" s="74" t="s">
        <v>295</v>
      </c>
      <c r="E198" s="74" t="s">
        <v>21</v>
      </c>
      <c r="F198" s="74" t="s">
        <v>34</v>
      </c>
      <c r="G198" s="73">
        <v>15000</v>
      </c>
      <c r="H198" s="73">
        <v>0</v>
      </c>
      <c r="I198" s="73">
        <v>25</v>
      </c>
      <c r="J198" s="73">
        <f>IF(G198&lt;=$I$376*$J$376,G198*$F$383,($I$376*$J$376)*$F$383)</f>
        <v>430.5</v>
      </c>
      <c r="K198" s="72">
        <f>IF(G198&lt;=$I$377*$J$377,G198*$F$384,($I$377*$J$377)*$F$384)</f>
        <v>456</v>
      </c>
      <c r="L198" s="72">
        <f>G198*7.09%</f>
        <v>1063.5</v>
      </c>
      <c r="M198" s="73">
        <f>G198*7.1%</f>
        <v>1065</v>
      </c>
      <c r="N198" s="73">
        <f>IF(G198&gt;77410,890.22,G198*1.15%)</f>
        <v>172.5</v>
      </c>
      <c r="O198" s="72">
        <v>600</v>
      </c>
      <c r="P198" s="72">
        <f>H198+I198+J198+K198+O198</f>
        <v>1511.5</v>
      </c>
      <c r="Q198" s="72">
        <f>G198-P198</f>
        <v>13488.5</v>
      </c>
    </row>
    <row r="199" spans="2:17" x14ac:dyDescent="0.2">
      <c r="B199" s="3"/>
      <c r="C199" s="3"/>
      <c r="D199" s="3"/>
      <c r="E199" s="3"/>
      <c r="F199" s="3"/>
    </row>
    <row r="200" spans="2:17" s="3" customFormat="1" x14ac:dyDescent="0.2">
      <c r="B200" s="75" t="s">
        <v>294</v>
      </c>
      <c r="C200" s="74" t="s">
        <v>293</v>
      </c>
      <c r="D200" s="74" t="s">
        <v>292</v>
      </c>
      <c r="E200" s="74" t="s">
        <v>21</v>
      </c>
      <c r="F200" s="74" t="s">
        <v>20</v>
      </c>
      <c r="G200" s="73">
        <v>15000</v>
      </c>
      <c r="H200" s="73">
        <v>0</v>
      </c>
      <c r="I200" s="73">
        <v>25</v>
      </c>
      <c r="J200" s="73">
        <f t="shared" ref="J200:J224" si="88">IF(G200&lt;=$I$376*$J$376,G200*$F$383,($I$376*$J$376)*$F$383)</f>
        <v>430.5</v>
      </c>
      <c r="K200" s="72">
        <f t="shared" ref="K200:K224" si="89">IF(G200&lt;=$I$377*$J$377,G200*$F$384,($I$377*$J$377)*$F$384)</f>
        <v>456</v>
      </c>
      <c r="L200" s="72">
        <f t="shared" ref="L200:L224" si="90">G200*7.09%</f>
        <v>1063.5</v>
      </c>
      <c r="M200" s="73">
        <f t="shared" ref="M200:M224" si="91">G200*7.1%</f>
        <v>1065</v>
      </c>
      <c r="N200" s="73">
        <f t="shared" ref="N200:N224" si="92">IF(G200&gt;77410,890.22,G200*1.15%)</f>
        <v>172.5</v>
      </c>
      <c r="O200" s="72">
        <v>100</v>
      </c>
      <c r="P200" s="72">
        <f t="shared" ref="P200:P224" si="93">H200+I200+J200+K200+O200</f>
        <v>1011.5</v>
      </c>
      <c r="Q200" s="72">
        <f t="shared" ref="Q200:Q224" si="94">G200-P200</f>
        <v>13988.5</v>
      </c>
    </row>
    <row r="201" spans="2:17" s="3" customFormat="1" x14ac:dyDescent="0.2">
      <c r="B201" s="74" t="s">
        <v>291</v>
      </c>
      <c r="C201" s="74" t="s">
        <v>290</v>
      </c>
      <c r="D201" s="74" t="s">
        <v>289</v>
      </c>
      <c r="E201" s="74" t="s">
        <v>21</v>
      </c>
      <c r="F201" s="74" t="s">
        <v>20</v>
      </c>
      <c r="G201" s="73">
        <v>15000</v>
      </c>
      <c r="H201" s="73">
        <v>0</v>
      </c>
      <c r="I201" s="73">
        <v>25</v>
      </c>
      <c r="J201" s="73">
        <f t="shared" si="88"/>
        <v>430.5</v>
      </c>
      <c r="K201" s="72">
        <f t="shared" si="89"/>
        <v>456</v>
      </c>
      <c r="L201" s="72">
        <f t="shared" si="90"/>
        <v>1063.5</v>
      </c>
      <c r="M201" s="73">
        <f t="shared" si="91"/>
        <v>1065</v>
      </c>
      <c r="N201" s="73">
        <f t="shared" si="92"/>
        <v>172.5</v>
      </c>
      <c r="O201" s="72">
        <v>8292.41</v>
      </c>
      <c r="P201" s="72">
        <f t="shared" si="93"/>
        <v>9203.91</v>
      </c>
      <c r="Q201" s="72">
        <f t="shared" si="94"/>
        <v>5796.09</v>
      </c>
    </row>
    <row r="202" spans="2:17" s="3" customFormat="1" x14ac:dyDescent="0.2">
      <c r="B202" s="89" t="s">
        <v>288</v>
      </c>
      <c r="C202" s="74" t="s">
        <v>287</v>
      </c>
      <c r="D202" s="74" t="s">
        <v>286</v>
      </c>
      <c r="E202" s="74" t="s">
        <v>21</v>
      </c>
      <c r="F202" s="74" t="s">
        <v>34</v>
      </c>
      <c r="G202" s="73">
        <v>15000</v>
      </c>
      <c r="H202" s="73">
        <v>0</v>
      </c>
      <c r="I202" s="73">
        <v>25</v>
      </c>
      <c r="J202" s="73">
        <f t="shared" si="88"/>
        <v>430.5</v>
      </c>
      <c r="K202" s="72">
        <f t="shared" si="89"/>
        <v>456</v>
      </c>
      <c r="L202" s="72">
        <f t="shared" si="90"/>
        <v>1063.5</v>
      </c>
      <c r="M202" s="73">
        <f t="shared" si="91"/>
        <v>1065</v>
      </c>
      <c r="N202" s="73">
        <f t="shared" si="92"/>
        <v>172.5</v>
      </c>
      <c r="O202" s="72">
        <v>100</v>
      </c>
      <c r="P202" s="72">
        <f t="shared" si="93"/>
        <v>1011.5</v>
      </c>
      <c r="Q202" s="72">
        <f t="shared" si="94"/>
        <v>13988.5</v>
      </c>
    </row>
    <row r="203" spans="2:17" s="3" customFormat="1" x14ac:dyDescent="0.2">
      <c r="B203" s="75" t="s">
        <v>285</v>
      </c>
      <c r="C203" s="74" t="s">
        <v>284</v>
      </c>
      <c r="D203" s="74" t="s">
        <v>283</v>
      </c>
      <c r="E203" s="74" t="s">
        <v>21</v>
      </c>
      <c r="F203" s="74" t="s">
        <v>20</v>
      </c>
      <c r="G203" s="73">
        <v>15000</v>
      </c>
      <c r="H203" s="73">
        <v>0</v>
      </c>
      <c r="I203" s="73">
        <v>25</v>
      </c>
      <c r="J203" s="73">
        <f t="shared" si="88"/>
        <v>430.5</v>
      </c>
      <c r="K203" s="72">
        <f t="shared" si="89"/>
        <v>456</v>
      </c>
      <c r="L203" s="72">
        <f t="shared" si="90"/>
        <v>1063.5</v>
      </c>
      <c r="M203" s="73">
        <f t="shared" si="91"/>
        <v>1065</v>
      </c>
      <c r="N203" s="73">
        <f t="shared" si="92"/>
        <v>172.5</v>
      </c>
      <c r="O203" s="72">
        <v>100</v>
      </c>
      <c r="P203" s="72">
        <f t="shared" si="93"/>
        <v>1011.5</v>
      </c>
      <c r="Q203" s="72">
        <f t="shared" si="94"/>
        <v>13988.5</v>
      </c>
    </row>
    <row r="204" spans="2:17" s="3" customFormat="1" x14ac:dyDescent="0.2">
      <c r="B204" s="74" t="s">
        <v>282</v>
      </c>
      <c r="C204" s="74" t="s">
        <v>281</v>
      </c>
      <c r="D204" s="74" t="s">
        <v>280</v>
      </c>
      <c r="E204" s="74" t="s">
        <v>21</v>
      </c>
      <c r="F204" s="74" t="s">
        <v>20</v>
      </c>
      <c r="G204" s="73">
        <v>15000</v>
      </c>
      <c r="H204" s="73">
        <v>0</v>
      </c>
      <c r="I204" s="73">
        <v>25</v>
      </c>
      <c r="J204" s="73">
        <f t="shared" si="88"/>
        <v>430.5</v>
      </c>
      <c r="K204" s="72">
        <f t="shared" si="89"/>
        <v>456</v>
      </c>
      <c r="L204" s="72">
        <f t="shared" si="90"/>
        <v>1063.5</v>
      </c>
      <c r="M204" s="73">
        <f t="shared" si="91"/>
        <v>1065</v>
      </c>
      <c r="N204" s="73">
        <f t="shared" si="92"/>
        <v>172.5</v>
      </c>
      <c r="O204" s="72">
        <v>100</v>
      </c>
      <c r="P204" s="72">
        <f t="shared" si="93"/>
        <v>1011.5</v>
      </c>
      <c r="Q204" s="72">
        <f t="shared" si="94"/>
        <v>13988.5</v>
      </c>
    </row>
    <row r="205" spans="2:17" s="3" customFormat="1" x14ac:dyDescent="0.2">
      <c r="B205" s="74" t="s">
        <v>279</v>
      </c>
      <c r="C205" s="74" t="s">
        <v>278</v>
      </c>
      <c r="D205" s="74" t="s">
        <v>277</v>
      </c>
      <c r="E205" s="74" t="s">
        <v>21</v>
      </c>
      <c r="F205" s="74" t="s">
        <v>276</v>
      </c>
      <c r="G205" s="73">
        <v>15000</v>
      </c>
      <c r="H205" s="73">
        <v>0</v>
      </c>
      <c r="I205" s="73">
        <v>25</v>
      </c>
      <c r="J205" s="73">
        <f t="shared" si="88"/>
        <v>430.5</v>
      </c>
      <c r="K205" s="72">
        <f t="shared" si="89"/>
        <v>456</v>
      </c>
      <c r="L205" s="72">
        <f t="shared" si="90"/>
        <v>1063.5</v>
      </c>
      <c r="M205" s="73">
        <f t="shared" si="91"/>
        <v>1065</v>
      </c>
      <c r="N205" s="73">
        <f t="shared" si="92"/>
        <v>172.5</v>
      </c>
      <c r="O205" s="72">
        <v>0</v>
      </c>
      <c r="P205" s="72">
        <f t="shared" si="93"/>
        <v>911.5</v>
      </c>
      <c r="Q205" s="72">
        <f t="shared" si="94"/>
        <v>14088.5</v>
      </c>
    </row>
    <row r="206" spans="2:17" s="3" customFormat="1" x14ac:dyDescent="0.2">
      <c r="B206" s="74" t="s">
        <v>275</v>
      </c>
      <c r="C206" s="74" t="s">
        <v>274</v>
      </c>
      <c r="D206" s="74" t="s">
        <v>273</v>
      </c>
      <c r="E206" s="74" t="s">
        <v>21</v>
      </c>
      <c r="F206" s="74" t="s">
        <v>34</v>
      </c>
      <c r="G206" s="73">
        <v>15000</v>
      </c>
      <c r="H206" s="73">
        <v>0</v>
      </c>
      <c r="I206" s="73">
        <v>25</v>
      </c>
      <c r="J206" s="73">
        <f t="shared" si="88"/>
        <v>430.5</v>
      </c>
      <c r="K206" s="72">
        <f t="shared" si="89"/>
        <v>456</v>
      </c>
      <c r="L206" s="72">
        <f t="shared" si="90"/>
        <v>1063.5</v>
      </c>
      <c r="M206" s="73">
        <f t="shared" si="91"/>
        <v>1065</v>
      </c>
      <c r="N206" s="73">
        <f t="shared" si="92"/>
        <v>172.5</v>
      </c>
      <c r="O206" s="72">
        <v>100</v>
      </c>
      <c r="P206" s="72">
        <f t="shared" si="93"/>
        <v>1011.5</v>
      </c>
      <c r="Q206" s="72">
        <f t="shared" si="94"/>
        <v>13988.5</v>
      </c>
    </row>
    <row r="207" spans="2:17" s="3" customFormat="1" x14ac:dyDescent="0.2">
      <c r="B207" s="75" t="s">
        <v>272</v>
      </c>
      <c r="C207" s="74" t="s">
        <v>271</v>
      </c>
      <c r="D207" s="74" t="s">
        <v>270</v>
      </c>
      <c r="E207" s="74" t="s">
        <v>21</v>
      </c>
      <c r="F207" s="74" t="s">
        <v>20</v>
      </c>
      <c r="G207" s="73">
        <v>10000</v>
      </c>
      <c r="H207" s="73">
        <v>0</v>
      </c>
      <c r="I207" s="73">
        <v>25</v>
      </c>
      <c r="J207" s="73">
        <f t="shared" si="88"/>
        <v>287</v>
      </c>
      <c r="K207" s="72">
        <f t="shared" si="89"/>
        <v>304</v>
      </c>
      <c r="L207" s="72">
        <f t="shared" si="90"/>
        <v>709</v>
      </c>
      <c r="M207" s="73">
        <f t="shared" si="91"/>
        <v>709.99999999999989</v>
      </c>
      <c r="N207" s="73">
        <f t="shared" si="92"/>
        <v>115</v>
      </c>
      <c r="O207" s="72">
        <v>100</v>
      </c>
      <c r="P207" s="72">
        <f t="shared" si="93"/>
        <v>716</v>
      </c>
      <c r="Q207" s="72">
        <f t="shared" si="94"/>
        <v>9284</v>
      </c>
    </row>
    <row r="208" spans="2:17" s="3" customFormat="1" x14ac:dyDescent="0.2">
      <c r="B208" s="76" t="s">
        <v>269</v>
      </c>
      <c r="C208" s="74" t="s">
        <v>267</v>
      </c>
      <c r="D208" s="76" t="s">
        <v>266</v>
      </c>
      <c r="E208" s="74" t="s">
        <v>21</v>
      </c>
      <c r="F208" s="74" t="s">
        <v>34</v>
      </c>
      <c r="G208" s="72">
        <v>15000</v>
      </c>
      <c r="H208" s="72">
        <v>0</v>
      </c>
      <c r="I208" s="72">
        <v>25</v>
      </c>
      <c r="J208" s="73">
        <f t="shared" si="88"/>
        <v>430.5</v>
      </c>
      <c r="K208" s="72">
        <f t="shared" si="89"/>
        <v>456</v>
      </c>
      <c r="L208" s="72">
        <f t="shared" si="90"/>
        <v>1063.5</v>
      </c>
      <c r="M208" s="73">
        <f t="shared" si="91"/>
        <v>1065</v>
      </c>
      <c r="N208" s="73">
        <f t="shared" si="92"/>
        <v>172.5</v>
      </c>
      <c r="O208" s="72">
        <v>0</v>
      </c>
      <c r="P208" s="72">
        <f t="shared" si="93"/>
        <v>911.5</v>
      </c>
      <c r="Q208" s="72">
        <f t="shared" si="94"/>
        <v>14088.5</v>
      </c>
    </row>
    <row r="209" spans="2:17" s="3" customFormat="1" x14ac:dyDescent="0.2">
      <c r="B209" s="76" t="s">
        <v>574</v>
      </c>
      <c r="C209" s="74" t="s">
        <v>267</v>
      </c>
      <c r="D209" s="76" t="s">
        <v>266</v>
      </c>
      <c r="E209" s="74" t="s">
        <v>21</v>
      </c>
      <c r="F209" s="74" t="s">
        <v>20</v>
      </c>
      <c r="G209" s="72">
        <v>15000</v>
      </c>
      <c r="H209" s="72">
        <v>0</v>
      </c>
      <c r="I209" s="72">
        <v>25</v>
      </c>
      <c r="J209" s="73">
        <f t="shared" si="88"/>
        <v>430.5</v>
      </c>
      <c r="K209" s="72">
        <f t="shared" si="89"/>
        <v>456</v>
      </c>
      <c r="L209" s="72">
        <f t="shared" si="90"/>
        <v>1063.5</v>
      </c>
      <c r="M209" s="73">
        <f t="shared" si="91"/>
        <v>1065</v>
      </c>
      <c r="N209" s="73">
        <f t="shared" si="92"/>
        <v>172.5</v>
      </c>
      <c r="O209" s="72">
        <v>100</v>
      </c>
      <c r="P209" s="72">
        <f t="shared" si="93"/>
        <v>1011.5</v>
      </c>
      <c r="Q209" s="72">
        <f t="shared" si="94"/>
        <v>13988.5</v>
      </c>
    </row>
    <row r="210" spans="2:17" s="3" customFormat="1" x14ac:dyDescent="0.2">
      <c r="B210" s="76" t="s">
        <v>268</v>
      </c>
      <c r="C210" s="74" t="s">
        <v>267</v>
      </c>
      <c r="D210" s="76" t="s">
        <v>266</v>
      </c>
      <c r="E210" s="74" t="s">
        <v>21</v>
      </c>
      <c r="F210" s="74" t="s">
        <v>34</v>
      </c>
      <c r="G210" s="72">
        <v>15000</v>
      </c>
      <c r="H210" s="72">
        <v>0</v>
      </c>
      <c r="I210" s="72">
        <v>25</v>
      </c>
      <c r="J210" s="73">
        <f t="shared" si="88"/>
        <v>430.5</v>
      </c>
      <c r="K210" s="72">
        <f t="shared" si="89"/>
        <v>456</v>
      </c>
      <c r="L210" s="72">
        <f t="shared" si="90"/>
        <v>1063.5</v>
      </c>
      <c r="M210" s="73">
        <f t="shared" si="91"/>
        <v>1065</v>
      </c>
      <c r="N210" s="73">
        <f t="shared" si="92"/>
        <v>172.5</v>
      </c>
      <c r="O210" s="72">
        <v>0</v>
      </c>
      <c r="P210" s="72">
        <f t="shared" si="93"/>
        <v>911.5</v>
      </c>
      <c r="Q210" s="72">
        <f t="shared" si="94"/>
        <v>14088.5</v>
      </c>
    </row>
    <row r="211" spans="2:17" s="3" customFormat="1" x14ac:dyDescent="0.2">
      <c r="B211" s="74" t="s">
        <v>265</v>
      </c>
      <c r="C211" s="74" t="s">
        <v>264</v>
      </c>
      <c r="D211" s="74" t="s">
        <v>263</v>
      </c>
      <c r="E211" s="74" t="s">
        <v>21</v>
      </c>
      <c r="F211" s="74" t="s">
        <v>34</v>
      </c>
      <c r="G211" s="73">
        <v>15000</v>
      </c>
      <c r="H211" s="73">
        <v>0</v>
      </c>
      <c r="I211" s="73">
        <v>25</v>
      </c>
      <c r="J211" s="73">
        <f t="shared" si="88"/>
        <v>430.5</v>
      </c>
      <c r="K211" s="72">
        <f t="shared" si="89"/>
        <v>456</v>
      </c>
      <c r="L211" s="72">
        <f t="shared" si="90"/>
        <v>1063.5</v>
      </c>
      <c r="M211" s="73">
        <f t="shared" si="91"/>
        <v>1065</v>
      </c>
      <c r="N211" s="73">
        <f t="shared" si="92"/>
        <v>172.5</v>
      </c>
      <c r="O211" s="72">
        <v>100</v>
      </c>
      <c r="P211" s="72">
        <f t="shared" si="93"/>
        <v>1011.5</v>
      </c>
      <c r="Q211" s="72">
        <f t="shared" si="94"/>
        <v>13988.5</v>
      </c>
    </row>
    <row r="212" spans="2:17" s="3" customFormat="1" x14ac:dyDescent="0.2">
      <c r="B212" s="74" t="s">
        <v>262</v>
      </c>
      <c r="C212" s="74" t="s">
        <v>261</v>
      </c>
      <c r="D212" s="74" t="s">
        <v>260</v>
      </c>
      <c r="E212" s="74" t="s">
        <v>21</v>
      </c>
      <c r="F212" s="74" t="s">
        <v>20</v>
      </c>
      <c r="G212" s="73">
        <v>15000</v>
      </c>
      <c r="H212" s="73">
        <v>0</v>
      </c>
      <c r="I212" s="73">
        <v>25</v>
      </c>
      <c r="J212" s="73">
        <f t="shared" si="88"/>
        <v>430.5</v>
      </c>
      <c r="K212" s="72">
        <f t="shared" si="89"/>
        <v>456</v>
      </c>
      <c r="L212" s="72">
        <f t="shared" si="90"/>
        <v>1063.5</v>
      </c>
      <c r="M212" s="73">
        <f t="shared" si="91"/>
        <v>1065</v>
      </c>
      <c r="N212" s="73">
        <f t="shared" si="92"/>
        <v>172.5</v>
      </c>
      <c r="O212" s="72">
        <v>100</v>
      </c>
      <c r="P212" s="72">
        <f t="shared" si="93"/>
        <v>1011.5</v>
      </c>
      <c r="Q212" s="72">
        <f t="shared" si="94"/>
        <v>13988.5</v>
      </c>
    </row>
    <row r="213" spans="2:17" s="3" customFormat="1" x14ac:dyDescent="0.2">
      <c r="B213" s="74" t="s">
        <v>259</v>
      </c>
      <c r="C213" s="74" t="s">
        <v>258</v>
      </c>
      <c r="D213" s="74" t="s">
        <v>257</v>
      </c>
      <c r="E213" s="74" t="s">
        <v>21</v>
      </c>
      <c r="F213" s="74" t="s">
        <v>34</v>
      </c>
      <c r="G213" s="73">
        <v>15000</v>
      </c>
      <c r="H213" s="73">
        <v>0</v>
      </c>
      <c r="I213" s="87">
        <v>25</v>
      </c>
      <c r="J213" s="73">
        <f t="shared" si="88"/>
        <v>430.5</v>
      </c>
      <c r="K213" s="72">
        <f t="shared" si="89"/>
        <v>456</v>
      </c>
      <c r="L213" s="88">
        <f t="shared" si="90"/>
        <v>1063.5</v>
      </c>
      <c r="M213" s="87">
        <f t="shared" si="91"/>
        <v>1065</v>
      </c>
      <c r="N213" s="73">
        <f t="shared" si="92"/>
        <v>172.5</v>
      </c>
      <c r="O213" s="72">
        <v>0</v>
      </c>
      <c r="P213" s="72">
        <f t="shared" si="93"/>
        <v>911.5</v>
      </c>
      <c r="Q213" s="72">
        <f t="shared" si="94"/>
        <v>14088.5</v>
      </c>
    </row>
    <row r="214" spans="2:17" s="3" customFormat="1" x14ac:dyDescent="0.2">
      <c r="B214" s="74" t="s">
        <v>256</v>
      </c>
      <c r="C214" s="74" t="s">
        <v>255</v>
      </c>
      <c r="D214" s="74" t="s">
        <v>254</v>
      </c>
      <c r="E214" s="74" t="s">
        <v>21</v>
      </c>
      <c r="F214" s="74" t="s">
        <v>34</v>
      </c>
      <c r="G214" s="73">
        <v>15000</v>
      </c>
      <c r="H214" s="73">
        <v>0</v>
      </c>
      <c r="I214" s="73">
        <v>25</v>
      </c>
      <c r="J214" s="73">
        <f t="shared" si="88"/>
        <v>430.5</v>
      </c>
      <c r="K214" s="72">
        <f t="shared" si="89"/>
        <v>456</v>
      </c>
      <c r="L214" s="72">
        <f t="shared" si="90"/>
        <v>1063.5</v>
      </c>
      <c r="M214" s="73">
        <f t="shared" si="91"/>
        <v>1065</v>
      </c>
      <c r="N214" s="73">
        <f t="shared" si="92"/>
        <v>172.5</v>
      </c>
      <c r="O214" s="72">
        <v>0</v>
      </c>
      <c r="P214" s="72">
        <f t="shared" si="93"/>
        <v>911.5</v>
      </c>
      <c r="Q214" s="72">
        <f t="shared" si="94"/>
        <v>14088.5</v>
      </c>
    </row>
    <row r="215" spans="2:17" s="3" customFormat="1" x14ac:dyDescent="0.2">
      <c r="B215" s="74" t="s">
        <v>253</v>
      </c>
      <c r="C215" s="74" t="s">
        <v>252</v>
      </c>
      <c r="D215" s="74" t="s">
        <v>251</v>
      </c>
      <c r="E215" s="74" t="s">
        <v>21</v>
      </c>
      <c r="F215" s="74" t="s">
        <v>20</v>
      </c>
      <c r="G215" s="73">
        <v>15000</v>
      </c>
      <c r="H215" s="73">
        <v>0</v>
      </c>
      <c r="I215" s="73">
        <v>25</v>
      </c>
      <c r="J215" s="73">
        <f t="shared" si="88"/>
        <v>430.5</v>
      </c>
      <c r="K215" s="72">
        <f t="shared" si="89"/>
        <v>456</v>
      </c>
      <c r="L215" s="72">
        <f t="shared" si="90"/>
        <v>1063.5</v>
      </c>
      <c r="M215" s="73">
        <f t="shared" si="91"/>
        <v>1065</v>
      </c>
      <c r="N215" s="73">
        <f t="shared" si="92"/>
        <v>172.5</v>
      </c>
      <c r="O215" s="72">
        <v>1715.46</v>
      </c>
      <c r="P215" s="72">
        <f t="shared" si="93"/>
        <v>2626.96</v>
      </c>
      <c r="Q215" s="72">
        <f t="shared" si="94"/>
        <v>12373.04</v>
      </c>
    </row>
    <row r="216" spans="2:17" s="3" customFormat="1" x14ac:dyDescent="0.2">
      <c r="B216" s="74" t="s">
        <v>576</v>
      </c>
      <c r="C216" s="74" t="s">
        <v>252</v>
      </c>
      <c r="D216" s="74" t="s">
        <v>251</v>
      </c>
      <c r="E216" s="74" t="s">
        <v>21</v>
      </c>
      <c r="F216" s="74" t="s">
        <v>20</v>
      </c>
      <c r="G216" s="73">
        <v>15000</v>
      </c>
      <c r="H216" s="73">
        <v>0</v>
      </c>
      <c r="I216" s="73">
        <v>25</v>
      </c>
      <c r="J216" s="73">
        <f t="shared" si="88"/>
        <v>430.5</v>
      </c>
      <c r="K216" s="72">
        <f t="shared" si="89"/>
        <v>456</v>
      </c>
      <c r="L216" s="72">
        <f t="shared" si="90"/>
        <v>1063.5</v>
      </c>
      <c r="M216" s="73">
        <f t="shared" si="91"/>
        <v>1065</v>
      </c>
      <c r="N216" s="73">
        <f t="shared" si="92"/>
        <v>172.5</v>
      </c>
      <c r="O216" s="72">
        <v>0</v>
      </c>
      <c r="P216" s="72">
        <f t="shared" si="93"/>
        <v>911.5</v>
      </c>
      <c r="Q216" s="72">
        <f t="shared" si="94"/>
        <v>14088.5</v>
      </c>
    </row>
    <row r="217" spans="2:17" s="3" customFormat="1" x14ac:dyDescent="0.2">
      <c r="B217" s="74" t="s">
        <v>250</v>
      </c>
      <c r="C217" s="74" t="s">
        <v>194</v>
      </c>
      <c r="D217" s="74" t="s">
        <v>193</v>
      </c>
      <c r="E217" s="74" t="s">
        <v>21</v>
      </c>
      <c r="F217" s="74" t="s">
        <v>34</v>
      </c>
      <c r="G217" s="73">
        <v>15000</v>
      </c>
      <c r="H217" s="73">
        <v>0</v>
      </c>
      <c r="I217" s="73">
        <v>25</v>
      </c>
      <c r="J217" s="73">
        <f t="shared" si="88"/>
        <v>430.5</v>
      </c>
      <c r="K217" s="72">
        <f t="shared" si="89"/>
        <v>456</v>
      </c>
      <c r="L217" s="72">
        <f t="shared" si="90"/>
        <v>1063.5</v>
      </c>
      <c r="M217" s="73">
        <f t="shared" si="91"/>
        <v>1065</v>
      </c>
      <c r="N217" s="73">
        <f t="shared" si="92"/>
        <v>172.5</v>
      </c>
      <c r="O217" s="72">
        <v>0</v>
      </c>
      <c r="P217" s="72">
        <f t="shared" si="93"/>
        <v>911.5</v>
      </c>
      <c r="Q217" s="72">
        <f t="shared" si="94"/>
        <v>14088.5</v>
      </c>
    </row>
    <row r="218" spans="2:17" s="3" customFormat="1" x14ac:dyDescent="0.2">
      <c r="B218" s="74" t="s">
        <v>249</v>
      </c>
      <c r="C218" s="74" t="s">
        <v>248</v>
      </c>
      <c r="D218" s="76" t="s">
        <v>247</v>
      </c>
      <c r="E218" s="74" t="s">
        <v>21</v>
      </c>
      <c r="F218" s="74" t="s">
        <v>34</v>
      </c>
      <c r="G218" s="73">
        <v>15000</v>
      </c>
      <c r="H218" s="73">
        <v>0</v>
      </c>
      <c r="I218" s="73">
        <v>25</v>
      </c>
      <c r="J218" s="73">
        <f t="shared" si="88"/>
        <v>430.5</v>
      </c>
      <c r="K218" s="72">
        <f t="shared" si="89"/>
        <v>456</v>
      </c>
      <c r="L218" s="72">
        <f t="shared" si="90"/>
        <v>1063.5</v>
      </c>
      <c r="M218" s="73">
        <f t="shared" si="91"/>
        <v>1065</v>
      </c>
      <c r="N218" s="73">
        <f t="shared" si="92"/>
        <v>172.5</v>
      </c>
      <c r="O218" s="72">
        <v>0</v>
      </c>
      <c r="P218" s="72">
        <f t="shared" si="93"/>
        <v>911.5</v>
      </c>
      <c r="Q218" s="72">
        <f t="shared" si="94"/>
        <v>14088.5</v>
      </c>
    </row>
    <row r="219" spans="2:17" s="3" customFormat="1" x14ac:dyDescent="0.2">
      <c r="B219" s="74" t="s">
        <v>246</v>
      </c>
      <c r="C219" s="74" t="s">
        <v>245</v>
      </c>
      <c r="D219" s="76" t="s">
        <v>244</v>
      </c>
      <c r="E219" s="74" t="s">
        <v>21</v>
      </c>
      <c r="F219" s="74" t="s">
        <v>20</v>
      </c>
      <c r="G219" s="73">
        <v>15000</v>
      </c>
      <c r="H219" s="73">
        <v>0</v>
      </c>
      <c r="I219" s="73">
        <v>25</v>
      </c>
      <c r="J219" s="73">
        <f t="shared" si="88"/>
        <v>430.5</v>
      </c>
      <c r="K219" s="72">
        <f t="shared" si="89"/>
        <v>456</v>
      </c>
      <c r="L219" s="72">
        <f t="shared" si="90"/>
        <v>1063.5</v>
      </c>
      <c r="M219" s="73">
        <f t="shared" si="91"/>
        <v>1065</v>
      </c>
      <c r="N219" s="73">
        <f t="shared" si="92"/>
        <v>172.5</v>
      </c>
      <c r="O219" s="72">
        <v>0</v>
      </c>
      <c r="P219" s="72">
        <f t="shared" si="93"/>
        <v>911.5</v>
      </c>
      <c r="Q219" s="72">
        <f t="shared" si="94"/>
        <v>14088.5</v>
      </c>
    </row>
    <row r="220" spans="2:17" s="3" customFormat="1" x14ac:dyDescent="0.2">
      <c r="B220" s="74" t="s">
        <v>243</v>
      </c>
      <c r="C220" s="74" t="s">
        <v>242</v>
      </c>
      <c r="D220" s="76" t="s">
        <v>241</v>
      </c>
      <c r="E220" s="74" t="s">
        <v>21</v>
      </c>
      <c r="F220" s="74" t="s">
        <v>20</v>
      </c>
      <c r="G220" s="73">
        <v>15000</v>
      </c>
      <c r="H220" s="73">
        <v>0</v>
      </c>
      <c r="I220" s="73">
        <v>25</v>
      </c>
      <c r="J220" s="73">
        <f t="shared" si="88"/>
        <v>430.5</v>
      </c>
      <c r="K220" s="72">
        <f t="shared" si="89"/>
        <v>456</v>
      </c>
      <c r="L220" s="72">
        <f t="shared" si="90"/>
        <v>1063.5</v>
      </c>
      <c r="M220" s="73">
        <f t="shared" si="91"/>
        <v>1065</v>
      </c>
      <c r="N220" s="73">
        <f t="shared" si="92"/>
        <v>172.5</v>
      </c>
      <c r="O220" s="72">
        <v>0</v>
      </c>
      <c r="P220" s="72">
        <f t="shared" si="93"/>
        <v>911.5</v>
      </c>
      <c r="Q220" s="72">
        <f t="shared" si="94"/>
        <v>14088.5</v>
      </c>
    </row>
    <row r="221" spans="2:17" s="3" customFormat="1" x14ac:dyDescent="0.2">
      <c r="B221" s="74" t="s">
        <v>240</v>
      </c>
      <c r="C221" s="74" t="s">
        <v>239</v>
      </c>
      <c r="D221" s="76" t="s">
        <v>107</v>
      </c>
      <c r="E221" s="74" t="s">
        <v>21</v>
      </c>
      <c r="F221" s="74" t="s">
        <v>34</v>
      </c>
      <c r="G221" s="73">
        <v>15000</v>
      </c>
      <c r="H221" s="73">
        <v>0</v>
      </c>
      <c r="I221" s="73">
        <v>25</v>
      </c>
      <c r="J221" s="73">
        <f t="shared" si="88"/>
        <v>430.5</v>
      </c>
      <c r="K221" s="72">
        <f t="shared" si="89"/>
        <v>456</v>
      </c>
      <c r="L221" s="72">
        <f t="shared" si="90"/>
        <v>1063.5</v>
      </c>
      <c r="M221" s="73">
        <f t="shared" si="91"/>
        <v>1065</v>
      </c>
      <c r="N221" s="73">
        <f t="shared" si="92"/>
        <v>172.5</v>
      </c>
      <c r="O221" s="72">
        <v>1000</v>
      </c>
      <c r="P221" s="72">
        <f t="shared" si="93"/>
        <v>1911.5</v>
      </c>
      <c r="Q221" s="72">
        <f t="shared" si="94"/>
        <v>13088.5</v>
      </c>
    </row>
    <row r="222" spans="2:17" s="3" customFormat="1" x14ac:dyDescent="0.2">
      <c r="B222" s="74" t="s">
        <v>580</v>
      </c>
      <c r="C222" s="74" t="s">
        <v>239</v>
      </c>
      <c r="D222" s="76" t="s">
        <v>107</v>
      </c>
      <c r="E222" s="74" t="s">
        <v>21</v>
      </c>
      <c r="F222" s="74" t="s">
        <v>34</v>
      </c>
      <c r="G222" s="73">
        <v>15000</v>
      </c>
      <c r="H222" s="73">
        <v>0</v>
      </c>
      <c r="I222" s="73">
        <v>25</v>
      </c>
      <c r="J222" s="73">
        <f t="shared" si="88"/>
        <v>430.5</v>
      </c>
      <c r="K222" s="72">
        <f t="shared" si="89"/>
        <v>456</v>
      </c>
      <c r="L222" s="72">
        <f t="shared" si="90"/>
        <v>1063.5</v>
      </c>
      <c r="M222" s="73">
        <f t="shared" si="91"/>
        <v>1065</v>
      </c>
      <c r="N222" s="73">
        <f t="shared" si="92"/>
        <v>172.5</v>
      </c>
      <c r="O222" s="72">
        <v>0</v>
      </c>
      <c r="P222" s="72">
        <f t="shared" si="93"/>
        <v>911.5</v>
      </c>
      <c r="Q222" s="72">
        <f t="shared" si="94"/>
        <v>14088.5</v>
      </c>
    </row>
    <row r="223" spans="2:17" s="3" customFormat="1" x14ac:dyDescent="0.2">
      <c r="B223" s="74" t="s">
        <v>238</v>
      </c>
      <c r="C223" s="74" t="s">
        <v>237</v>
      </c>
      <c r="D223" s="76" t="s">
        <v>236</v>
      </c>
      <c r="E223" s="74" t="s">
        <v>21</v>
      </c>
      <c r="F223" s="74" t="s">
        <v>34</v>
      </c>
      <c r="G223" s="73">
        <v>15000</v>
      </c>
      <c r="H223" s="73">
        <v>0</v>
      </c>
      <c r="I223" s="73">
        <v>25</v>
      </c>
      <c r="J223" s="73">
        <f t="shared" si="88"/>
        <v>430.5</v>
      </c>
      <c r="K223" s="72">
        <f t="shared" si="89"/>
        <v>456</v>
      </c>
      <c r="L223" s="72">
        <f t="shared" si="90"/>
        <v>1063.5</v>
      </c>
      <c r="M223" s="73">
        <f t="shared" si="91"/>
        <v>1065</v>
      </c>
      <c r="N223" s="73">
        <f t="shared" si="92"/>
        <v>172.5</v>
      </c>
      <c r="O223" s="72">
        <v>1000</v>
      </c>
      <c r="P223" s="72">
        <f t="shared" si="93"/>
        <v>1911.5</v>
      </c>
      <c r="Q223" s="72">
        <f t="shared" si="94"/>
        <v>13088.5</v>
      </c>
    </row>
    <row r="224" spans="2:17" s="3" customFormat="1" x14ac:dyDescent="0.2">
      <c r="B224" s="74" t="s">
        <v>235</v>
      </c>
      <c r="C224" s="74" t="s">
        <v>234</v>
      </c>
      <c r="D224" s="74" t="s">
        <v>233</v>
      </c>
      <c r="E224" s="74" t="s">
        <v>21</v>
      </c>
      <c r="F224" s="74" t="s">
        <v>20</v>
      </c>
      <c r="G224" s="73">
        <v>15000</v>
      </c>
      <c r="H224" s="73">
        <v>0</v>
      </c>
      <c r="I224" s="73">
        <v>25</v>
      </c>
      <c r="J224" s="73">
        <f t="shared" si="88"/>
        <v>430.5</v>
      </c>
      <c r="K224" s="72">
        <f t="shared" si="89"/>
        <v>456</v>
      </c>
      <c r="L224" s="72">
        <f t="shared" si="90"/>
        <v>1063.5</v>
      </c>
      <c r="M224" s="73">
        <f t="shared" si="91"/>
        <v>1065</v>
      </c>
      <c r="N224" s="73">
        <f t="shared" si="92"/>
        <v>172.5</v>
      </c>
      <c r="O224" s="72">
        <v>0</v>
      </c>
      <c r="P224" s="72">
        <f t="shared" si="93"/>
        <v>911.5</v>
      </c>
      <c r="Q224" s="72">
        <f t="shared" si="94"/>
        <v>14088.5</v>
      </c>
    </row>
    <row r="225" spans="2:17" s="3" customFormat="1" x14ac:dyDescent="0.2">
      <c r="B225" s="84"/>
      <c r="C225" s="84"/>
      <c r="D225" s="84"/>
      <c r="E225" s="84"/>
      <c r="F225" s="84"/>
      <c r="G225" s="83"/>
      <c r="H225" s="82"/>
      <c r="I225" s="82"/>
      <c r="J225" s="82"/>
      <c r="K225" s="86"/>
      <c r="L225" s="86"/>
      <c r="M225" s="82"/>
      <c r="N225" s="82"/>
      <c r="O225" s="86"/>
      <c r="P225" s="86"/>
      <c r="Q225" s="86"/>
    </row>
    <row r="226" spans="2:17" s="3" customFormat="1" x14ac:dyDescent="0.2">
      <c r="B226" s="75" t="s">
        <v>232</v>
      </c>
      <c r="C226" s="74" t="s">
        <v>225</v>
      </c>
      <c r="D226" s="74" t="s">
        <v>207</v>
      </c>
      <c r="E226" s="74" t="s">
        <v>21</v>
      </c>
      <c r="F226" s="74" t="s">
        <v>34</v>
      </c>
      <c r="G226" s="73">
        <v>33000</v>
      </c>
      <c r="H226" s="73">
        <v>0</v>
      </c>
      <c r="I226" s="73">
        <v>25</v>
      </c>
      <c r="J226" s="73">
        <f>IF(G226&lt;=$I$376*$J$376,G226*$F$383,($I$376*$J$376)*$F$383)</f>
        <v>947.1</v>
      </c>
      <c r="K226" s="72">
        <f>IF(G226&lt;=$I$377*$J$377,G226*$F$384,($I$377*$J$377)*$F$384)</f>
        <v>1003.2</v>
      </c>
      <c r="L226" s="72">
        <f>G226*7.09%</f>
        <v>2339.7000000000003</v>
      </c>
      <c r="M226" s="73">
        <f>G226*7.1%</f>
        <v>2343</v>
      </c>
      <c r="N226" s="73">
        <f>IF(G226&gt;77410,890.22,G226*1.15%)</f>
        <v>379.5</v>
      </c>
      <c r="O226" s="72">
        <v>15465.46</v>
      </c>
      <c r="P226" s="72">
        <f>H226+I226+J226+K226+O226</f>
        <v>17440.759999999998</v>
      </c>
      <c r="Q226" s="72">
        <f>G226-P226</f>
        <v>15559.240000000002</v>
      </c>
    </row>
    <row r="227" spans="2:17" s="3" customFormat="1" x14ac:dyDescent="0.2">
      <c r="B227" s="75" t="s">
        <v>231</v>
      </c>
      <c r="C227" s="74" t="s">
        <v>225</v>
      </c>
      <c r="D227" s="74" t="s">
        <v>104</v>
      </c>
      <c r="E227" s="74" t="s">
        <v>21</v>
      </c>
      <c r="F227" s="74" t="s">
        <v>34</v>
      </c>
      <c r="G227" s="73">
        <v>21700</v>
      </c>
      <c r="H227" s="73">
        <v>0</v>
      </c>
      <c r="I227" s="73">
        <v>25</v>
      </c>
      <c r="J227" s="73">
        <f>IF(G227&lt;=$I$376*$J$376,G227*$F$383,($I$376*$J$376)*$F$383)</f>
        <v>622.79</v>
      </c>
      <c r="K227" s="72">
        <f>IF(G227&lt;=$I$377*$J$377,G227*$F$384,($I$377*$J$377)*$F$384)</f>
        <v>659.68</v>
      </c>
      <c r="L227" s="72">
        <f>G227*7.09%</f>
        <v>1538.5300000000002</v>
      </c>
      <c r="M227" s="73">
        <f>G227*7.1%</f>
        <v>1540.6999999999998</v>
      </c>
      <c r="N227" s="73">
        <f>IF(G227&gt;77410,890.22,G227*1.15%)</f>
        <v>249.54999999999998</v>
      </c>
      <c r="O227" s="72">
        <v>100</v>
      </c>
      <c r="P227" s="72">
        <f>H227+I227+J227+K227+O227</f>
        <v>1407.4699999999998</v>
      </c>
      <c r="Q227" s="72">
        <f>G227-P227</f>
        <v>20292.53</v>
      </c>
    </row>
    <row r="228" spans="2:17" s="3" customFormat="1" x14ac:dyDescent="0.2">
      <c r="B228" s="74" t="s">
        <v>230</v>
      </c>
      <c r="C228" s="74" t="s">
        <v>225</v>
      </c>
      <c r="D228" s="74" t="s">
        <v>229</v>
      </c>
      <c r="E228" s="74" t="s">
        <v>21</v>
      </c>
      <c r="F228" s="74" t="s">
        <v>34</v>
      </c>
      <c r="G228" s="73">
        <v>40000</v>
      </c>
      <c r="H228" s="73">
        <v>442.65</v>
      </c>
      <c r="I228" s="73">
        <v>25</v>
      </c>
      <c r="J228" s="73">
        <f>IF(G228&lt;=$I$376*$J$376,G228*$F$383,($I$376*$J$376)*$F$383)</f>
        <v>1148</v>
      </c>
      <c r="K228" s="72">
        <f>IF(G228&lt;=$I$377*$J$377,G228*$F$384,($I$377*$J$377)*$F$384)</f>
        <v>1216</v>
      </c>
      <c r="L228" s="72">
        <f>G228*7.09%</f>
        <v>2836</v>
      </c>
      <c r="M228" s="73">
        <f>G228*7.1%</f>
        <v>2839.9999999999995</v>
      </c>
      <c r="N228" s="73">
        <f>IF(G228&gt;77410,890.22,G228*1.15%)</f>
        <v>460</v>
      </c>
      <c r="O228" s="72">
        <v>0</v>
      </c>
      <c r="P228" s="72">
        <f>H228+I228+J228+K228+O228</f>
        <v>2831.65</v>
      </c>
      <c r="Q228" s="72">
        <f>G228-P228</f>
        <v>37168.35</v>
      </c>
    </row>
    <row r="229" spans="2:17" s="3" customFormat="1" x14ac:dyDescent="0.2">
      <c r="B229" s="74" t="s">
        <v>228</v>
      </c>
      <c r="C229" s="74" t="s">
        <v>225</v>
      </c>
      <c r="D229" s="74" t="s">
        <v>227</v>
      </c>
      <c r="E229" s="74" t="s">
        <v>21</v>
      </c>
      <c r="F229" s="74" t="s">
        <v>34</v>
      </c>
      <c r="G229" s="73">
        <v>25000</v>
      </c>
      <c r="H229" s="73">
        <v>0</v>
      </c>
      <c r="I229" s="73">
        <v>25</v>
      </c>
      <c r="J229" s="73">
        <f>IF(G229&lt;=$I$376*$J$376,G229*$F$383,($I$376*$J$376)*$F$383)</f>
        <v>717.5</v>
      </c>
      <c r="K229" s="72">
        <f>IF(G229&lt;=$I$377*$J$377,G229*$F$384,($I$377*$J$377)*$F$384)</f>
        <v>760</v>
      </c>
      <c r="L229" s="72">
        <f>G229*7.09%</f>
        <v>1772.5000000000002</v>
      </c>
      <c r="M229" s="73">
        <f>G229*7.1%</f>
        <v>1774.9999999999998</v>
      </c>
      <c r="N229" s="73">
        <f>IF(G229&gt;77410,890.22,G229*1.15%)</f>
        <v>287.5</v>
      </c>
      <c r="O229" s="72">
        <v>10444.31</v>
      </c>
      <c r="P229" s="72">
        <f>H229+I229+J229+K229+O229</f>
        <v>11946.81</v>
      </c>
      <c r="Q229" s="72">
        <f>G229-P229</f>
        <v>13053.19</v>
      </c>
    </row>
    <row r="230" spans="2:17" s="3" customFormat="1" x14ac:dyDescent="0.2">
      <c r="B230" s="75" t="s">
        <v>226</v>
      </c>
      <c r="C230" s="74" t="s">
        <v>225</v>
      </c>
      <c r="D230" s="74" t="s">
        <v>224</v>
      </c>
      <c r="E230" s="74" t="s">
        <v>21</v>
      </c>
      <c r="F230" s="74" t="s">
        <v>20</v>
      </c>
      <c r="G230" s="73">
        <v>23000</v>
      </c>
      <c r="H230" s="73">
        <v>0</v>
      </c>
      <c r="I230" s="73">
        <v>25</v>
      </c>
      <c r="J230" s="73">
        <f>IF(G230&lt;=$I$376*$J$376,G230*$F$383,($I$376*$J$376)*$F$383)</f>
        <v>660.1</v>
      </c>
      <c r="K230" s="72">
        <f>IF(G230&lt;=$I$377*$J$377,G230*$F$384,($I$377*$J$377)*$F$384)</f>
        <v>699.2</v>
      </c>
      <c r="L230" s="72">
        <f>G230*7.09%</f>
        <v>1630.7</v>
      </c>
      <c r="M230" s="73">
        <f>G230*7.1%</f>
        <v>1632.9999999999998</v>
      </c>
      <c r="N230" s="73">
        <f>IF(G230&gt;77410,890.22,G230*1.15%)</f>
        <v>264.5</v>
      </c>
      <c r="O230" s="72">
        <v>500</v>
      </c>
      <c r="P230" s="72">
        <f>H230+I230+J230+K230+O230</f>
        <v>1884.3000000000002</v>
      </c>
      <c r="Q230" s="72">
        <f>G230-P230</f>
        <v>21115.7</v>
      </c>
    </row>
    <row r="231" spans="2:17" s="3" customFormat="1" x14ac:dyDescent="0.2">
      <c r="B231" s="84"/>
      <c r="C231" s="84"/>
      <c r="D231" s="84"/>
      <c r="E231" s="84"/>
      <c r="F231" s="84"/>
      <c r="G231" s="83"/>
      <c r="H231" s="82"/>
      <c r="I231" s="82"/>
      <c r="J231" s="82"/>
      <c r="K231" s="86"/>
      <c r="L231" s="86"/>
      <c r="M231" s="82"/>
      <c r="N231" s="82"/>
      <c r="O231" s="86"/>
      <c r="P231" s="86"/>
      <c r="Q231" s="86"/>
    </row>
    <row r="232" spans="2:17" s="3" customFormat="1" x14ac:dyDescent="0.2">
      <c r="B232" s="74" t="s">
        <v>223</v>
      </c>
      <c r="C232" s="74" t="s">
        <v>221</v>
      </c>
      <c r="D232" s="74" t="s">
        <v>85</v>
      </c>
      <c r="E232" s="74" t="s">
        <v>21</v>
      </c>
      <c r="F232" s="74" t="s">
        <v>20</v>
      </c>
      <c r="G232" s="73">
        <v>90000</v>
      </c>
      <c r="H232" s="73">
        <v>9753.19</v>
      </c>
      <c r="I232" s="73">
        <v>25</v>
      </c>
      <c r="J232" s="73">
        <f>IF(G232&lt;=$I$376*$J$376,G232*$F$383,($I$376*$J$376)*$F$383)</f>
        <v>2583</v>
      </c>
      <c r="K232" s="72">
        <f>IF(G232&lt;=$I$377*$J$377,G232*$F$384,($I$377*$J$377)*$F$384)</f>
        <v>2736</v>
      </c>
      <c r="L232" s="72">
        <f>G232*7.09%</f>
        <v>6381</v>
      </c>
      <c r="M232" s="73">
        <f>G232*7.1%</f>
        <v>6389.9999999999991</v>
      </c>
      <c r="N232" s="73">
        <v>997.04</v>
      </c>
      <c r="O232" s="72">
        <v>100</v>
      </c>
      <c r="P232" s="72">
        <f>H232+I232+J232+K232+O232</f>
        <v>15197.19</v>
      </c>
      <c r="Q232" s="72">
        <f>G232-P232</f>
        <v>74802.81</v>
      </c>
    </row>
    <row r="233" spans="2:17" s="3" customFormat="1" x14ac:dyDescent="0.2">
      <c r="B233" s="75" t="s">
        <v>222</v>
      </c>
      <c r="C233" s="74" t="s">
        <v>221</v>
      </c>
      <c r="D233" s="74" t="s">
        <v>220</v>
      </c>
      <c r="E233" s="74" t="s">
        <v>21</v>
      </c>
      <c r="F233" s="74" t="s">
        <v>34</v>
      </c>
      <c r="G233" s="73">
        <v>25600</v>
      </c>
      <c r="H233" s="73">
        <v>0</v>
      </c>
      <c r="I233" s="73">
        <v>25</v>
      </c>
      <c r="J233" s="73">
        <f>IF(G233&lt;=$I$376*$J$376,G233*$F$383,($I$376*$J$376)*$F$383)</f>
        <v>734.72</v>
      </c>
      <c r="K233" s="72">
        <f>IF(G233&lt;=$I$377*$J$377,G233*$F$384,($I$377*$J$377)*$F$384)</f>
        <v>778.24</v>
      </c>
      <c r="L233" s="72">
        <f>G233*7.09%</f>
        <v>1815.0400000000002</v>
      </c>
      <c r="M233" s="73">
        <f>G233*7.1%</f>
        <v>1817.6</v>
      </c>
      <c r="N233" s="73">
        <f>IF(G233&gt;77410,890.22,G233*1.15%)</f>
        <v>294.39999999999998</v>
      </c>
      <c r="O233" s="72">
        <v>7763.13</v>
      </c>
      <c r="P233" s="72">
        <f>H233+I233+J233+K233+O233</f>
        <v>9301.09</v>
      </c>
      <c r="Q233" s="72">
        <f>G233-P233</f>
        <v>16298.91</v>
      </c>
    </row>
    <row r="234" spans="2:17" s="3" customFormat="1" x14ac:dyDescent="0.2">
      <c r="B234" s="84"/>
      <c r="C234" s="84"/>
      <c r="D234" s="84"/>
      <c r="E234" s="84"/>
      <c r="F234" s="84"/>
      <c r="G234" s="82"/>
      <c r="H234" s="82"/>
      <c r="I234" s="82"/>
      <c r="J234" s="82"/>
      <c r="K234" s="86"/>
      <c r="L234" s="86"/>
      <c r="M234" s="82"/>
      <c r="N234" s="82"/>
      <c r="O234" s="86"/>
      <c r="P234" s="86"/>
      <c r="Q234" s="86"/>
    </row>
    <row r="235" spans="2:17" s="3" customFormat="1" x14ac:dyDescent="0.2">
      <c r="B235" s="75" t="s">
        <v>219</v>
      </c>
      <c r="C235" s="74" t="s">
        <v>213</v>
      </c>
      <c r="D235" s="74" t="s">
        <v>218</v>
      </c>
      <c r="E235" s="74" t="s">
        <v>21</v>
      </c>
      <c r="F235" s="74" t="s">
        <v>34</v>
      </c>
      <c r="G235" s="73">
        <v>65000</v>
      </c>
      <c r="H235" s="73">
        <v>4084.46</v>
      </c>
      <c r="I235" s="73">
        <v>25</v>
      </c>
      <c r="J235" s="73">
        <f>IF(G235&lt;=$I$376*$J$376,G235*$F$383,($I$376*$J$376)*$F$383)</f>
        <v>1865.5</v>
      </c>
      <c r="K235" s="72">
        <f>IF(G235&lt;=$I$377*$J$377,G235*$F$384,($I$377*$J$377)*$F$384)</f>
        <v>1976</v>
      </c>
      <c r="L235" s="72">
        <f>G235*7.09%</f>
        <v>4608.5</v>
      </c>
      <c r="M235" s="73">
        <f>G235*7.1%</f>
        <v>4615</v>
      </c>
      <c r="N235" s="73">
        <f>IF(G235&gt;77410,890.22,G235*1.15%)</f>
        <v>747.5</v>
      </c>
      <c r="O235" s="72">
        <v>30912.63</v>
      </c>
      <c r="P235" s="72">
        <f>H235+I235+J235+K235+O235</f>
        <v>38863.590000000004</v>
      </c>
      <c r="Q235" s="72">
        <f>G235-P235</f>
        <v>26136.409999999996</v>
      </c>
    </row>
    <row r="236" spans="2:17" s="3" customFormat="1" x14ac:dyDescent="0.2">
      <c r="B236" s="74" t="s">
        <v>217</v>
      </c>
      <c r="C236" s="74" t="s">
        <v>213</v>
      </c>
      <c r="D236" s="74" t="s">
        <v>212</v>
      </c>
      <c r="E236" s="74" t="s">
        <v>21</v>
      </c>
      <c r="F236" s="74" t="s">
        <v>34</v>
      </c>
      <c r="G236" s="73">
        <v>20000</v>
      </c>
      <c r="H236" s="73">
        <v>0</v>
      </c>
      <c r="I236" s="73">
        <v>25</v>
      </c>
      <c r="J236" s="73">
        <f>IF(G236&lt;=$I$376*$J$376,G236*$F$383,($I$376*$J$376)*$F$383)</f>
        <v>574</v>
      </c>
      <c r="K236" s="72">
        <f>IF(G236&lt;=$I$377*$J$377,G236*$F$384,($I$377*$J$377)*$F$384)</f>
        <v>608</v>
      </c>
      <c r="L236" s="72">
        <f>G236*7.09%</f>
        <v>1418</v>
      </c>
      <c r="M236" s="73">
        <f>G236*7.1%</f>
        <v>1419.9999999999998</v>
      </c>
      <c r="N236" s="73">
        <f>IF(G236&gt;77410,890.22,G236*1.15%)</f>
        <v>230</v>
      </c>
      <c r="O236" s="72">
        <v>3167.77</v>
      </c>
      <c r="P236" s="72">
        <f>H236+I236+J236+K236+O236</f>
        <v>4374.7700000000004</v>
      </c>
      <c r="Q236" s="72">
        <f>G236-P236</f>
        <v>15625.23</v>
      </c>
    </row>
    <row r="237" spans="2:17" s="3" customFormat="1" x14ac:dyDescent="0.2">
      <c r="B237" s="75" t="s">
        <v>216</v>
      </c>
      <c r="C237" s="74" t="s">
        <v>213</v>
      </c>
      <c r="D237" s="74" t="s">
        <v>22</v>
      </c>
      <c r="E237" s="74" t="s">
        <v>21</v>
      </c>
      <c r="F237" s="74" t="s">
        <v>34</v>
      </c>
      <c r="G237" s="73">
        <v>28525</v>
      </c>
      <c r="H237" s="73">
        <v>0</v>
      </c>
      <c r="I237" s="73">
        <v>25</v>
      </c>
      <c r="J237" s="73">
        <f>IF(G237&lt;=$I$376*$J$376,G237*$F$383,($I$376*$J$376)*$F$383)</f>
        <v>818.66750000000002</v>
      </c>
      <c r="K237" s="72">
        <f>IF(G237&lt;=$I$377*$J$377,G237*$F$384,($I$377*$J$377)*$F$384)</f>
        <v>867.16</v>
      </c>
      <c r="L237" s="72">
        <f>G237*7.09%</f>
        <v>2022.4225000000001</v>
      </c>
      <c r="M237" s="73">
        <f>G237*7.1%</f>
        <v>2025.2749999999999</v>
      </c>
      <c r="N237" s="73">
        <f>IF(G237&gt;77410,890.22,G237*1.15%)</f>
        <v>328.03750000000002</v>
      </c>
      <c r="O237" s="72">
        <v>0</v>
      </c>
      <c r="P237" s="72">
        <f>H237+I237+J237+K237+O237</f>
        <v>1710.8274999999999</v>
      </c>
      <c r="Q237" s="72">
        <f>G237-P237</f>
        <v>26814.172500000001</v>
      </c>
    </row>
    <row r="238" spans="2:17" s="3" customFormat="1" x14ac:dyDescent="0.2">
      <c r="B238" s="75" t="s">
        <v>215</v>
      </c>
      <c r="C238" s="74" t="s">
        <v>213</v>
      </c>
      <c r="D238" s="74" t="s">
        <v>22</v>
      </c>
      <c r="E238" s="74" t="s">
        <v>21</v>
      </c>
      <c r="F238" s="74" t="s">
        <v>34</v>
      </c>
      <c r="G238" s="73">
        <v>39000</v>
      </c>
      <c r="H238" s="73">
        <v>44.2</v>
      </c>
      <c r="I238" s="73">
        <v>25</v>
      </c>
      <c r="J238" s="73">
        <f>IF(G238&lt;=$I$376*$J$376,G238*$F$383,($I$376*$J$376)*$F$383)</f>
        <v>1119.3</v>
      </c>
      <c r="K238" s="72">
        <f>IF(G238&lt;=$I$377*$J$377,G238*$F$384,($I$377*$J$377)*$F$384)</f>
        <v>1185.5999999999999</v>
      </c>
      <c r="L238" s="72">
        <f>G238*7.09%</f>
        <v>2765.1000000000004</v>
      </c>
      <c r="M238" s="73">
        <f>G238*7.1%</f>
        <v>2768.9999999999995</v>
      </c>
      <c r="N238" s="73">
        <f>IF(G238&gt;77410,890.22,G238*1.15%)</f>
        <v>448.5</v>
      </c>
      <c r="O238" s="72">
        <v>8218.73</v>
      </c>
      <c r="P238" s="72">
        <f>H238+I238+J238+K238+O238</f>
        <v>10592.83</v>
      </c>
      <c r="Q238" s="72">
        <f>G238-P238</f>
        <v>28407.17</v>
      </c>
    </row>
    <row r="239" spans="2:17" s="3" customFormat="1" x14ac:dyDescent="0.2">
      <c r="B239" s="74" t="s">
        <v>214</v>
      </c>
      <c r="C239" s="74" t="s">
        <v>213</v>
      </c>
      <c r="D239" s="74" t="s">
        <v>212</v>
      </c>
      <c r="E239" s="74" t="s">
        <v>21</v>
      </c>
      <c r="F239" s="74" t="s">
        <v>34</v>
      </c>
      <c r="G239" s="73">
        <v>20000</v>
      </c>
      <c r="H239" s="73">
        <v>0</v>
      </c>
      <c r="I239" s="73">
        <v>25</v>
      </c>
      <c r="J239" s="73">
        <f>IF(G239&lt;=$I$376*$J$376,G239*$F$383,($I$376*$J$376)*$F$383)</f>
        <v>574</v>
      </c>
      <c r="K239" s="72">
        <f>IF(G239&lt;=$I$377*$J$377,G239*$F$384,($I$377*$J$377)*$F$384)</f>
        <v>608</v>
      </c>
      <c r="L239" s="72">
        <f>G239*7.09%</f>
        <v>1418</v>
      </c>
      <c r="M239" s="73">
        <f>G239*7.1%</f>
        <v>1419.9999999999998</v>
      </c>
      <c r="N239" s="73">
        <f>IF(G239&gt;77410,890.22,G239*1.15%)</f>
        <v>230</v>
      </c>
      <c r="O239" s="72">
        <v>9873.18</v>
      </c>
      <c r="P239" s="72">
        <f>H239+I239+J239+K239+O239</f>
        <v>11080.18</v>
      </c>
      <c r="Q239" s="72">
        <f>G239-P239</f>
        <v>8919.82</v>
      </c>
    </row>
    <row r="240" spans="2:17" s="3" customFormat="1" x14ac:dyDescent="0.2">
      <c r="B240" s="84"/>
      <c r="C240" s="84"/>
      <c r="D240" s="84"/>
      <c r="E240" s="84"/>
      <c r="F240" s="84"/>
      <c r="G240" s="83"/>
      <c r="H240" s="82"/>
      <c r="I240" s="82"/>
      <c r="J240" s="82"/>
      <c r="K240" s="86"/>
      <c r="L240" s="86"/>
      <c r="M240" s="82"/>
      <c r="N240" s="82"/>
      <c r="O240" s="86"/>
      <c r="P240" s="86"/>
      <c r="Q240" s="86"/>
    </row>
    <row r="241" spans="2:23" s="3" customFormat="1" x14ac:dyDescent="0.2">
      <c r="B241" s="75" t="s">
        <v>211</v>
      </c>
      <c r="C241" s="74" t="s">
        <v>204</v>
      </c>
      <c r="D241" s="74" t="s">
        <v>22</v>
      </c>
      <c r="E241" s="74" t="s">
        <v>21</v>
      </c>
      <c r="F241" s="74" t="s">
        <v>20</v>
      </c>
      <c r="G241" s="73">
        <v>60000</v>
      </c>
      <c r="H241" s="73">
        <v>3486.65</v>
      </c>
      <c r="I241" s="73">
        <v>25</v>
      </c>
      <c r="J241" s="73">
        <f>IF(G241&lt;=$I$376*$J$376,G241*$F$383,($I$376*$J$376)*$F$383)</f>
        <v>1722</v>
      </c>
      <c r="K241" s="72">
        <f>IF(G241&lt;=$I$377*$J$377,G241*$F$384,($I$377*$J$377)*$F$384)</f>
        <v>1824</v>
      </c>
      <c r="L241" s="72">
        <f>G241*7.09%</f>
        <v>4254</v>
      </c>
      <c r="M241" s="73">
        <f>G241*7.1%</f>
        <v>4260</v>
      </c>
      <c r="N241" s="73">
        <f>IF(G241&gt;77410,890.22,G241*1.15%)</f>
        <v>690</v>
      </c>
      <c r="O241" s="72">
        <v>100</v>
      </c>
      <c r="P241" s="72">
        <f>H241+I241+J241+K241+O241</f>
        <v>7157.65</v>
      </c>
      <c r="Q241" s="72">
        <f>G241-P241</f>
        <v>52842.35</v>
      </c>
    </row>
    <row r="242" spans="2:23" s="3" customFormat="1" x14ac:dyDescent="0.2">
      <c r="B242" s="75" t="s">
        <v>210</v>
      </c>
      <c r="C242" s="74" t="s">
        <v>204</v>
      </c>
      <c r="D242" s="74" t="s">
        <v>22</v>
      </c>
      <c r="E242" s="74" t="s">
        <v>21</v>
      </c>
      <c r="F242" s="74" t="s">
        <v>20</v>
      </c>
      <c r="G242" s="73">
        <v>39000</v>
      </c>
      <c r="H242" s="73">
        <v>301.52</v>
      </c>
      <c r="I242" s="73">
        <v>25</v>
      </c>
      <c r="J242" s="73">
        <f>IF(G242&lt;=$I$376*$J$376,G242*$F$383,($I$376*$J$376)*$F$383)</f>
        <v>1119.3</v>
      </c>
      <c r="K242" s="72">
        <f>IF(G242&lt;=$I$377*$J$377,G242*$F$384,($I$377*$J$377)*$F$384)</f>
        <v>1185.5999999999999</v>
      </c>
      <c r="L242" s="72">
        <f>G242*7.09%</f>
        <v>2765.1000000000004</v>
      </c>
      <c r="M242" s="73">
        <f>G242*7.1%</f>
        <v>2768.9999999999995</v>
      </c>
      <c r="N242" s="73">
        <f>IF(G242&gt;77410,890.22,G242*1.15%)</f>
        <v>448.5</v>
      </c>
      <c r="O242" s="72">
        <v>1100</v>
      </c>
      <c r="P242" s="72">
        <f>H242+I242+J242+K242+O242</f>
        <v>3731.42</v>
      </c>
      <c r="Q242" s="72">
        <f>G242-P242</f>
        <v>35268.58</v>
      </c>
      <c r="W242" s="3" t="s">
        <v>209</v>
      </c>
    </row>
    <row r="243" spans="2:23" s="3" customFormat="1" x14ac:dyDescent="0.2">
      <c r="B243" s="74" t="s">
        <v>208</v>
      </c>
      <c r="C243" s="74" t="s">
        <v>204</v>
      </c>
      <c r="D243" s="74" t="s">
        <v>207</v>
      </c>
      <c r="E243" s="74" t="s">
        <v>21</v>
      </c>
      <c r="F243" s="74" t="s">
        <v>34</v>
      </c>
      <c r="G243" s="73">
        <v>25000</v>
      </c>
      <c r="H243" s="73">
        <v>0</v>
      </c>
      <c r="I243" s="73">
        <v>25</v>
      </c>
      <c r="J243" s="73">
        <f>IF(G243&lt;=$I$376*$J$376,G243*$F$383,($I$376*$J$376)*$F$383)</f>
        <v>717.5</v>
      </c>
      <c r="K243" s="72">
        <f>IF(G243&lt;=$I$377*$J$377,G243*$F$384,($I$377*$J$377)*$F$384)</f>
        <v>760</v>
      </c>
      <c r="L243" s="72">
        <f>G243*7.09%</f>
        <v>1772.5000000000002</v>
      </c>
      <c r="M243" s="73">
        <f>G243*7.1%</f>
        <v>1774.9999999999998</v>
      </c>
      <c r="N243" s="73">
        <f>IF(G243&gt;77410,890.22,G243*1.15%)</f>
        <v>287.5</v>
      </c>
      <c r="O243" s="72">
        <v>12287.7</v>
      </c>
      <c r="P243" s="72">
        <f>H243+I243+J243+K243+O243</f>
        <v>13790.2</v>
      </c>
      <c r="Q243" s="72">
        <f>G243-P243</f>
        <v>11209.8</v>
      </c>
    </row>
    <row r="244" spans="2:23" s="3" customFormat="1" x14ac:dyDescent="0.2">
      <c r="B244" s="75" t="s">
        <v>206</v>
      </c>
      <c r="C244" s="74" t="s">
        <v>204</v>
      </c>
      <c r="D244" s="74" t="s">
        <v>22</v>
      </c>
      <c r="E244" s="74" t="s">
        <v>21</v>
      </c>
      <c r="F244" s="74" t="s">
        <v>34</v>
      </c>
      <c r="G244" s="73">
        <v>32300</v>
      </c>
      <c r="H244" s="73">
        <v>0</v>
      </c>
      <c r="I244" s="73">
        <v>25</v>
      </c>
      <c r="J244" s="73">
        <f>IF(G244&lt;=$I$376*$J$376,G244*$F$383,($I$376*$J$376)*$F$383)</f>
        <v>927.01</v>
      </c>
      <c r="K244" s="72">
        <f>IF(G244&lt;=$I$377*$J$377,G244*$F$384,($I$377*$J$377)*$F$384)</f>
        <v>981.92</v>
      </c>
      <c r="L244" s="72">
        <f>G244*7.09%</f>
        <v>2290.0700000000002</v>
      </c>
      <c r="M244" s="73">
        <f>G244*7.1%</f>
        <v>2293.2999999999997</v>
      </c>
      <c r="N244" s="73">
        <f>IF(G244&gt;77410,890.22,G244*1.15%)</f>
        <v>371.45</v>
      </c>
      <c r="O244" s="72">
        <v>16464.77</v>
      </c>
      <c r="P244" s="72">
        <f>H244+I244+J244+K244+O244</f>
        <v>18398.7</v>
      </c>
      <c r="Q244" s="72">
        <f>G244-P244</f>
        <v>13901.3</v>
      </c>
    </row>
    <row r="245" spans="2:23" s="3" customFormat="1" x14ac:dyDescent="0.2">
      <c r="B245" s="74" t="s">
        <v>205</v>
      </c>
      <c r="C245" s="74" t="s">
        <v>204</v>
      </c>
      <c r="D245" s="74" t="s">
        <v>203</v>
      </c>
      <c r="E245" s="74" t="s">
        <v>21</v>
      </c>
      <c r="F245" s="74" t="s">
        <v>20</v>
      </c>
      <c r="G245" s="73">
        <v>30000</v>
      </c>
      <c r="H245" s="73">
        <v>0</v>
      </c>
      <c r="I245" s="73">
        <v>25</v>
      </c>
      <c r="J245" s="73">
        <f>IF(G245&lt;=$I$376*$J$376,G245*$F$383,($I$376*$J$376)*$F$383)</f>
        <v>861</v>
      </c>
      <c r="K245" s="72">
        <f>IF(G245&lt;=$I$377*$J$377,G245*$F$384,($I$377*$J$377)*$F$384)</f>
        <v>912</v>
      </c>
      <c r="L245" s="72">
        <f>G245*7.09%</f>
        <v>2127</v>
      </c>
      <c r="M245" s="73">
        <f>G245*7.1%</f>
        <v>2130</v>
      </c>
      <c r="N245" s="73">
        <f>IF(G245&gt;77410,890.22,G245*1.15%)</f>
        <v>345</v>
      </c>
      <c r="O245" s="72">
        <v>12800</v>
      </c>
      <c r="P245" s="72">
        <f>H245+I245+J245+K245+O245</f>
        <v>14598</v>
      </c>
      <c r="Q245" s="72">
        <f>G245-P245</f>
        <v>15402</v>
      </c>
    </row>
    <row r="246" spans="2:23" s="3" customFormat="1" x14ac:dyDescent="0.2">
      <c r="B246" s="84"/>
      <c r="C246" s="84"/>
      <c r="D246" s="84"/>
      <c r="E246" s="84"/>
      <c r="F246" s="84"/>
      <c r="G246" s="82"/>
      <c r="H246" s="82"/>
      <c r="I246" s="82"/>
      <c r="J246" s="82"/>
      <c r="K246" s="86"/>
      <c r="L246" s="86"/>
      <c r="M246" s="82"/>
      <c r="N246" s="82"/>
      <c r="O246" s="86"/>
      <c r="P246" s="86"/>
      <c r="Q246" s="86"/>
    </row>
    <row r="247" spans="2:23" s="3" customFormat="1" x14ac:dyDescent="0.2">
      <c r="B247" s="74" t="s">
        <v>202</v>
      </c>
      <c r="C247" s="74" t="s">
        <v>201</v>
      </c>
      <c r="D247" s="74" t="s">
        <v>200</v>
      </c>
      <c r="E247" s="74" t="s">
        <v>21</v>
      </c>
      <c r="F247" s="74" t="s">
        <v>34</v>
      </c>
      <c r="G247" s="73">
        <v>18000</v>
      </c>
      <c r="H247" s="73">
        <v>0</v>
      </c>
      <c r="I247" s="73">
        <v>25</v>
      </c>
      <c r="J247" s="73">
        <f t="shared" ref="J247:J254" si="95">IF(G247&lt;=$I$376*$J$376,G247*$F$383,($I$376*$J$376)*$F$383)</f>
        <v>516.6</v>
      </c>
      <c r="K247" s="72">
        <f t="shared" ref="K247:K254" si="96">IF(G247&lt;=$I$377*$J$377,G247*$F$384,($I$377*$J$377)*$F$384)</f>
        <v>547.20000000000005</v>
      </c>
      <c r="L247" s="72">
        <f t="shared" ref="L247:L254" si="97">G247*7.09%</f>
        <v>1276.2</v>
      </c>
      <c r="M247" s="73">
        <f t="shared" ref="M247:M254" si="98">G247*7.1%</f>
        <v>1277.9999999999998</v>
      </c>
      <c r="N247" s="73">
        <f t="shared" ref="N247:N254" si="99">IF(G247&gt;77410,890.22,G247*1.15%)</f>
        <v>207</v>
      </c>
      <c r="O247" s="72">
        <v>6781.08</v>
      </c>
      <c r="P247" s="72">
        <f t="shared" ref="P247:P254" si="100">H247+I247+J247+K247+O247</f>
        <v>7869.88</v>
      </c>
      <c r="Q247" s="72">
        <f t="shared" ref="Q247:Q254" si="101">G247-P247</f>
        <v>10130.119999999999</v>
      </c>
    </row>
    <row r="248" spans="2:23" s="3" customFormat="1" x14ac:dyDescent="0.2">
      <c r="B248" s="74" t="s">
        <v>199</v>
      </c>
      <c r="C248" s="74" t="s">
        <v>183</v>
      </c>
      <c r="D248" s="74" t="s">
        <v>182</v>
      </c>
      <c r="E248" s="74" t="s">
        <v>21</v>
      </c>
      <c r="F248" s="74" t="s">
        <v>20</v>
      </c>
      <c r="G248" s="73">
        <v>15650</v>
      </c>
      <c r="H248" s="73">
        <v>0</v>
      </c>
      <c r="I248" s="73">
        <v>25</v>
      </c>
      <c r="J248" s="73">
        <f t="shared" si="95"/>
        <v>449.15499999999997</v>
      </c>
      <c r="K248" s="72">
        <f t="shared" si="96"/>
        <v>475.76</v>
      </c>
      <c r="L248" s="72">
        <f t="shared" si="97"/>
        <v>1109.585</v>
      </c>
      <c r="M248" s="73">
        <f t="shared" si="98"/>
        <v>1111.1499999999999</v>
      </c>
      <c r="N248" s="73">
        <f t="shared" si="99"/>
        <v>179.97499999999999</v>
      </c>
      <c r="O248" s="72">
        <v>1000</v>
      </c>
      <c r="P248" s="72">
        <f t="shared" si="100"/>
        <v>1949.915</v>
      </c>
      <c r="Q248" s="72">
        <f t="shared" si="101"/>
        <v>13700.084999999999</v>
      </c>
    </row>
    <row r="249" spans="2:23" s="3" customFormat="1" x14ac:dyDescent="0.2">
      <c r="B249" s="74" t="s">
        <v>198</v>
      </c>
      <c r="C249" s="74" t="s">
        <v>197</v>
      </c>
      <c r="D249" s="74" t="s">
        <v>196</v>
      </c>
      <c r="E249" s="74" t="s">
        <v>21</v>
      </c>
      <c r="F249" s="74" t="s">
        <v>34</v>
      </c>
      <c r="G249" s="73">
        <v>15000</v>
      </c>
      <c r="H249" s="73">
        <v>0</v>
      </c>
      <c r="I249" s="73">
        <v>25</v>
      </c>
      <c r="J249" s="73">
        <f t="shared" si="95"/>
        <v>430.5</v>
      </c>
      <c r="K249" s="72">
        <f t="shared" si="96"/>
        <v>456</v>
      </c>
      <c r="L249" s="72">
        <f t="shared" si="97"/>
        <v>1063.5</v>
      </c>
      <c r="M249" s="73">
        <f t="shared" si="98"/>
        <v>1065</v>
      </c>
      <c r="N249" s="73">
        <f t="shared" si="99"/>
        <v>172.5</v>
      </c>
      <c r="O249" s="72">
        <v>1815.46</v>
      </c>
      <c r="P249" s="72">
        <f t="shared" si="100"/>
        <v>2726.96</v>
      </c>
      <c r="Q249" s="72">
        <f t="shared" si="101"/>
        <v>12273.04</v>
      </c>
    </row>
    <row r="250" spans="2:23" s="3" customFormat="1" x14ac:dyDescent="0.2">
      <c r="B250" s="75" t="s">
        <v>195</v>
      </c>
      <c r="C250" s="74" t="s">
        <v>194</v>
      </c>
      <c r="D250" s="74" t="s">
        <v>193</v>
      </c>
      <c r="E250" s="74" t="s">
        <v>21</v>
      </c>
      <c r="F250" s="74" t="s">
        <v>20</v>
      </c>
      <c r="G250" s="73">
        <v>15100</v>
      </c>
      <c r="H250" s="73">
        <v>0</v>
      </c>
      <c r="I250" s="73">
        <v>25</v>
      </c>
      <c r="J250" s="73">
        <f t="shared" si="95"/>
        <v>433.37</v>
      </c>
      <c r="K250" s="72">
        <f t="shared" si="96"/>
        <v>459.04</v>
      </c>
      <c r="L250" s="72">
        <f t="shared" si="97"/>
        <v>1070.5900000000001</v>
      </c>
      <c r="M250" s="73">
        <f t="shared" si="98"/>
        <v>1072.0999999999999</v>
      </c>
      <c r="N250" s="73">
        <f t="shared" si="99"/>
        <v>173.65</v>
      </c>
      <c r="O250" s="72">
        <v>100</v>
      </c>
      <c r="P250" s="72">
        <f t="shared" si="100"/>
        <v>1017.4100000000001</v>
      </c>
      <c r="Q250" s="72">
        <f t="shared" si="101"/>
        <v>14082.59</v>
      </c>
    </row>
    <row r="251" spans="2:23" s="3" customFormat="1" x14ac:dyDescent="0.2">
      <c r="B251" s="75" t="s">
        <v>192</v>
      </c>
      <c r="C251" s="74" t="s">
        <v>189</v>
      </c>
      <c r="D251" s="74" t="s">
        <v>191</v>
      </c>
      <c r="E251" s="74" t="s">
        <v>21</v>
      </c>
      <c r="F251" s="74" t="s">
        <v>34</v>
      </c>
      <c r="G251" s="73">
        <v>15000</v>
      </c>
      <c r="H251" s="73">
        <v>0</v>
      </c>
      <c r="I251" s="73">
        <v>25</v>
      </c>
      <c r="J251" s="73">
        <f t="shared" si="95"/>
        <v>430.5</v>
      </c>
      <c r="K251" s="72">
        <f t="shared" si="96"/>
        <v>456</v>
      </c>
      <c r="L251" s="72">
        <f t="shared" si="97"/>
        <v>1063.5</v>
      </c>
      <c r="M251" s="73">
        <f t="shared" si="98"/>
        <v>1065</v>
      </c>
      <c r="N251" s="73">
        <f t="shared" si="99"/>
        <v>172.5</v>
      </c>
      <c r="O251" s="72">
        <v>100</v>
      </c>
      <c r="P251" s="72">
        <f t="shared" si="100"/>
        <v>1011.5</v>
      </c>
      <c r="Q251" s="72">
        <f t="shared" si="101"/>
        <v>13988.5</v>
      </c>
    </row>
    <row r="252" spans="2:23" s="3" customFormat="1" x14ac:dyDescent="0.2">
      <c r="B252" s="74" t="s">
        <v>190</v>
      </c>
      <c r="C252" s="74" t="s">
        <v>189</v>
      </c>
      <c r="D252" s="74" t="s">
        <v>188</v>
      </c>
      <c r="E252" s="74" t="s">
        <v>21</v>
      </c>
      <c r="F252" s="74" t="s">
        <v>34</v>
      </c>
      <c r="G252" s="73">
        <v>15000</v>
      </c>
      <c r="H252" s="73">
        <v>0</v>
      </c>
      <c r="I252" s="73">
        <v>25</v>
      </c>
      <c r="J252" s="73">
        <f t="shared" si="95"/>
        <v>430.5</v>
      </c>
      <c r="K252" s="72">
        <f t="shared" si="96"/>
        <v>456</v>
      </c>
      <c r="L252" s="72">
        <f t="shared" si="97"/>
        <v>1063.5</v>
      </c>
      <c r="M252" s="73">
        <f t="shared" si="98"/>
        <v>1065</v>
      </c>
      <c r="N252" s="73">
        <f t="shared" si="99"/>
        <v>172.5</v>
      </c>
      <c r="O252" s="72">
        <v>0</v>
      </c>
      <c r="P252" s="72">
        <f t="shared" si="100"/>
        <v>911.5</v>
      </c>
      <c r="Q252" s="72">
        <f t="shared" si="101"/>
        <v>14088.5</v>
      </c>
    </row>
    <row r="253" spans="2:23" s="3" customFormat="1" x14ac:dyDescent="0.2">
      <c r="B253" s="74" t="s">
        <v>187</v>
      </c>
      <c r="C253" s="74" t="s">
        <v>186</v>
      </c>
      <c r="D253" s="74" t="s">
        <v>185</v>
      </c>
      <c r="E253" s="74" t="s">
        <v>21</v>
      </c>
      <c r="F253" s="74" t="s">
        <v>20</v>
      </c>
      <c r="G253" s="73">
        <v>15000</v>
      </c>
      <c r="H253" s="73">
        <v>0</v>
      </c>
      <c r="I253" s="73">
        <v>25</v>
      </c>
      <c r="J253" s="73">
        <f t="shared" si="95"/>
        <v>430.5</v>
      </c>
      <c r="K253" s="72">
        <f t="shared" si="96"/>
        <v>456</v>
      </c>
      <c r="L253" s="72">
        <f t="shared" si="97"/>
        <v>1063.5</v>
      </c>
      <c r="M253" s="73">
        <f t="shared" si="98"/>
        <v>1065</v>
      </c>
      <c r="N253" s="73">
        <f t="shared" si="99"/>
        <v>172.5</v>
      </c>
      <c r="O253" s="72">
        <v>1100</v>
      </c>
      <c r="P253" s="72">
        <f t="shared" si="100"/>
        <v>2011.5</v>
      </c>
      <c r="Q253" s="72">
        <f t="shared" si="101"/>
        <v>12988.5</v>
      </c>
    </row>
    <row r="254" spans="2:23" s="3" customFormat="1" x14ac:dyDescent="0.2">
      <c r="B254" s="74" t="s">
        <v>184</v>
      </c>
      <c r="C254" s="74" t="s">
        <v>183</v>
      </c>
      <c r="D254" s="74" t="s">
        <v>182</v>
      </c>
      <c r="E254" s="74" t="s">
        <v>21</v>
      </c>
      <c r="F254" s="74" t="s">
        <v>34</v>
      </c>
      <c r="G254" s="73">
        <v>15000</v>
      </c>
      <c r="H254" s="73">
        <v>0</v>
      </c>
      <c r="I254" s="73">
        <v>25</v>
      </c>
      <c r="J254" s="73">
        <f t="shared" si="95"/>
        <v>430.5</v>
      </c>
      <c r="K254" s="72">
        <f t="shared" si="96"/>
        <v>456</v>
      </c>
      <c r="L254" s="72">
        <f t="shared" si="97"/>
        <v>1063.5</v>
      </c>
      <c r="M254" s="73">
        <f t="shared" si="98"/>
        <v>1065</v>
      </c>
      <c r="N254" s="73">
        <f t="shared" si="99"/>
        <v>172.5</v>
      </c>
      <c r="O254" s="72">
        <v>8590.1299999999992</v>
      </c>
      <c r="P254" s="72">
        <f t="shared" si="100"/>
        <v>9501.6299999999992</v>
      </c>
      <c r="Q254" s="72">
        <f t="shared" si="101"/>
        <v>5498.3700000000008</v>
      </c>
    </row>
    <row r="255" spans="2:23" s="3" customFormat="1" x14ac:dyDescent="0.2">
      <c r="B255" s="84"/>
      <c r="C255" s="84"/>
      <c r="D255" s="84"/>
      <c r="E255" s="84"/>
      <c r="F255" s="70"/>
      <c r="G255" s="82"/>
      <c r="H255" s="82"/>
      <c r="I255" s="82"/>
      <c r="J255" s="82"/>
      <c r="K255" s="86"/>
      <c r="L255" s="86"/>
      <c r="M255" s="82"/>
      <c r="N255" s="82"/>
      <c r="O255" s="86"/>
      <c r="P255" s="86"/>
      <c r="Q255" s="86"/>
    </row>
    <row r="256" spans="2:23" s="3" customFormat="1" x14ac:dyDescent="0.2">
      <c r="B256" s="75" t="s">
        <v>181</v>
      </c>
      <c r="C256" s="74" t="s">
        <v>160</v>
      </c>
      <c r="D256" s="74" t="s">
        <v>180</v>
      </c>
      <c r="E256" s="114" t="s">
        <v>21</v>
      </c>
      <c r="F256" s="74" t="s">
        <v>20</v>
      </c>
      <c r="G256" s="73">
        <v>70000</v>
      </c>
      <c r="H256" s="73">
        <v>5368.45</v>
      </c>
      <c r="I256" s="73">
        <v>25</v>
      </c>
      <c r="J256" s="73">
        <f t="shared" ref="J256:J272" si="102">IF(G256&lt;=$I$376*$J$376,G256*$F$383,($I$376*$J$376)*$F$383)</f>
        <v>2009</v>
      </c>
      <c r="K256" s="72">
        <f t="shared" ref="K256:K272" si="103">IF(G256&lt;=$I$377*$J$377,G256*$F$384,($I$377*$J$377)*$F$384)</f>
        <v>2128</v>
      </c>
      <c r="L256" s="72">
        <f t="shared" ref="L256:L272" si="104">G256*7.09%</f>
        <v>4963</v>
      </c>
      <c r="M256" s="73">
        <f t="shared" ref="M256:M272" si="105">G256*7.1%</f>
        <v>4970</v>
      </c>
      <c r="N256" s="73">
        <f t="shared" ref="N256:N272" si="106">IF(G256&gt;77410,890.22,G256*1.15%)</f>
        <v>805</v>
      </c>
      <c r="O256" s="72">
        <v>100</v>
      </c>
      <c r="P256" s="72">
        <f t="shared" ref="P256:P272" si="107">H256+I256+J256+K256+O256</f>
        <v>9630.4500000000007</v>
      </c>
      <c r="Q256" s="72">
        <f t="shared" ref="Q256:Q272" si="108">G256-P256</f>
        <v>60369.55</v>
      </c>
    </row>
    <row r="257" spans="2:17" s="3" customFormat="1" x14ac:dyDescent="0.2">
      <c r="B257" s="75" t="s">
        <v>179</v>
      </c>
      <c r="C257" s="74" t="s">
        <v>160</v>
      </c>
      <c r="D257" s="74" t="s">
        <v>167</v>
      </c>
      <c r="E257" s="114" t="s">
        <v>21</v>
      </c>
      <c r="F257" s="74" t="s">
        <v>34</v>
      </c>
      <c r="G257" s="73">
        <v>65000</v>
      </c>
      <c r="H257" s="73">
        <v>4427.55</v>
      </c>
      <c r="I257" s="73">
        <v>25</v>
      </c>
      <c r="J257" s="73">
        <f t="shared" si="102"/>
        <v>1865.5</v>
      </c>
      <c r="K257" s="72">
        <f t="shared" si="103"/>
        <v>1976</v>
      </c>
      <c r="L257" s="72">
        <f t="shared" si="104"/>
        <v>4608.5</v>
      </c>
      <c r="M257" s="73">
        <f t="shared" si="105"/>
        <v>4615</v>
      </c>
      <c r="N257" s="73">
        <f t="shared" si="106"/>
        <v>747.5</v>
      </c>
      <c r="O257" s="72">
        <v>5100</v>
      </c>
      <c r="P257" s="72">
        <f t="shared" si="107"/>
        <v>13394.05</v>
      </c>
      <c r="Q257" s="72">
        <f t="shared" si="108"/>
        <v>51605.95</v>
      </c>
    </row>
    <row r="258" spans="2:17" s="3" customFormat="1" x14ac:dyDescent="0.2">
      <c r="B258" s="75" t="s">
        <v>178</v>
      </c>
      <c r="C258" s="74" t="s">
        <v>160</v>
      </c>
      <c r="D258" s="74" t="s">
        <v>167</v>
      </c>
      <c r="E258" s="114" t="s">
        <v>21</v>
      </c>
      <c r="F258" s="74" t="s">
        <v>20</v>
      </c>
      <c r="G258" s="73">
        <v>65000</v>
      </c>
      <c r="H258" s="73">
        <v>4084.46</v>
      </c>
      <c r="I258" s="73">
        <v>25</v>
      </c>
      <c r="J258" s="73">
        <f t="shared" si="102"/>
        <v>1865.5</v>
      </c>
      <c r="K258" s="72">
        <f t="shared" si="103"/>
        <v>1976</v>
      </c>
      <c r="L258" s="72">
        <f t="shared" si="104"/>
        <v>4608.5</v>
      </c>
      <c r="M258" s="73">
        <f t="shared" si="105"/>
        <v>4615</v>
      </c>
      <c r="N258" s="73">
        <f t="shared" si="106"/>
        <v>747.5</v>
      </c>
      <c r="O258" s="72">
        <v>26329.34</v>
      </c>
      <c r="P258" s="72">
        <f t="shared" si="107"/>
        <v>34280.300000000003</v>
      </c>
      <c r="Q258" s="72">
        <f t="shared" si="108"/>
        <v>30719.699999999997</v>
      </c>
    </row>
    <row r="259" spans="2:17" s="3" customFormat="1" x14ac:dyDescent="0.2">
      <c r="B259" s="75" t="s">
        <v>177</v>
      </c>
      <c r="C259" s="74" t="s">
        <v>160</v>
      </c>
      <c r="D259" s="74" t="s">
        <v>22</v>
      </c>
      <c r="E259" s="114" t="s">
        <v>21</v>
      </c>
      <c r="F259" s="74" t="s">
        <v>34</v>
      </c>
      <c r="G259" s="73">
        <v>38000</v>
      </c>
      <c r="H259" s="73">
        <v>160.38</v>
      </c>
      <c r="I259" s="73">
        <v>25</v>
      </c>
      <c r="J259" s="73">
        <f t="shared" si="102"/>
        <v>1090.5999999999999</v>
      </c>
      <c r="K259" s="72">
        <f t="shared" si="103"/>
        <v>1155.2</v>
      </c>
      <c r="L259" s="72">
        <f t="shared" si="104"/>
        <v>2694.2000000000003</v>
      </c>
      <c r="M259" s="73">
        <f t="shared" si="105"/>
        <v>2697.9999999999995</v>
      </c>
      <c r="N259" s="73">
        <f t="shared" si="106"/>
        <v>437</v>
      </c>
      <c r="O259" s="72">
        <v>100</v>
      </c>
      <c r="P259" s="72">
        <f t="shared" si="107"/>
        <v>2531.1800000000003</v>
      </c>
      <c r="Q259" s="72">
        <f t="shared" si="108"/>
        <v>35468.82</v>
      </c>
    </row>
    <row r="260" spans="2:17" s="3" customFormat="1" x14ac:dyDescent="0.2">
      <c r="B260" s="75" t="s">
        <v>176</v>
      </c>
      <c r="C260" s="74" t="s">
        <v>160</v>
      </c>
      <c r="D260" s="74" t="s">
        <v>22</v>
      </c>
      <c r="E260" s="114" t="s">
        <v>21</v>
      </c>
      <c r="F260" s="74" t="s">
        <v>20</v>
      </c>
      <c r="G260" s="73">
        <v>45000</v>
      </c>
      <c r="H260" s="73">
        <v>891.01</v>
      </c>
      <c r="I260" s="73">
        <v>25</v>
      </c>
      <c r="J260" s="73">
        <f t="shared" si="102"/>
        <v>1291.5</v>
      </c>
      <c r="K260" s="72">
        <f t="shared" si="103"/>
        <v>1368</v>
      </c>
      <c r="L260" s="72">
        <f t="shared" si="104"/>
        <v>3190.5</v>
      </c>
      <c r="M260" s="73">
        <f t="shared" si="105"/>
        <v>3194.9999999999995</v>
      </c>
      <c r="N260" s="73">
        <f t="shared" si="106"/>
        <v>517.5</v>
      </c>
      <c r="O260" s="72">
        <v>3165.09</v>
      </c>
      <c r="P260" s="72">
        <f t="shared" si="107"/>
        <v>6740.6</v>
      </c>
      <c r="Q260" s="72">
        <f t="shared" si="108"/>
        <v>38259.4</v>
      </c>
    </row>
    <row r="261" spans="2:17" s="3" customFormat="1" x14ac:dyDescent="0.2">
      <c r="B261" s="75" t="s">
        <v>175</v>
      </c>
      <c r="C261" s="74" t="s">
        <v>160</v>
      </c>
      <c r="D261" s="74" t="s">
        <v>174</v>
      </c>
      <c r="E261" s="114" t="s">
        <v>21</v>
      </c>
      <c r="F261" s="74" t="s">
        <v>34</v>
      </c>
      <c r="G261" s="73">
        <v>60000</v>
      </c>
      <c r="H261" s="73">
        <v>3486.65</v>
      </c>
      <c r="I261" s="73">
        <v>25</v>
      </c>
      <c r="J261" s="73">
        <f t="shared" si="102"/>
        <v>1722</v>
      </c>
      <c r="K261" s="72">
        <f t="shared" si="103"/>
        <v>1824</v>
      </c>
      <c r="L261" s="72">
        <f t="shared" si="104"/>
        <v>4254</v>
      </c>
      <c r="M261" s="73">
        <f t="shared" si="105"/>
        <v>4260</v>
      </c>
      <c r="N261" s="73">
        <f t="shared" si="106"/>
        <v>690</v>
      </c>
      <c r="O261" s="72">
        <v>600</v>
      </c>
      <c r="P261" s="72">
        <f t="shared" si="107"/>
        <v>7657.65</v>
      </c>
      <c r="Q261" s="72">
        <f t="shared" si="108"/>
        <v>52342.35</v>
      </c>
    </row>
    <row r="262" spans="2:17" s="3" customFormat="1" x14ac:dyDescent="0.2">
      <c r="B262" s="75" t="s">
        <v>173</v>
      </c>
      <c r="C262" s="74" t="s">
        <v>160</v>
      </c>
      <c r="D262" s="74" t="s">
        <v>22</v>
      </c>
      <c r="E262" s="114" t="s">
        <v>21</v>
      </c>
      <c r="F262" s="74" t="s">
        <v>20</v>
      </c>
      <c r="G262" s="73">
        <v>57000</v>
      </c>
      <c r="H262" s="73">
        <v>2922.11</v>
      </c>
      <c r="I262" s="73">
        <v>25</v>
      </c>
      <c r="J262" s="73">
        <f t="shared" si="102"/>
        <v>1635.9</v>
      </c>
      <c r="K262" s="72">
        <f t="shared" si="103"/>
        <v>1732.8</v>
      </c>
      <c r="L262" s="72">
        <f t="shared" si="104"/>
        <v>4041.3</v>
      </c>
      <c r="M262" s="73">
        <f t="shared" si="105"/>
        <v>4046.9999999999995</v>
      </c>
      <c r="N262" s="73">
        <f t="shared" si="106"/>
        <v>655.5</v>
      </c>
      <c r="O262" s="72">
        <v>29130.36</v>
      </c>
      <c r="P262" s="72">
        <f t="shared" si="107"/>
        <v>35446.17</v>
      </c>
      <c r="Q262" s="72">
        <f t="shared" si="108"/>
        <v>21553.83</v>
      </c>
    </row>
    <row r="263" spans="2:17" s="3" customFormat="1" x14ac:dyDescent="0.2">
      <c r="B263" s="75" t="s">
        <v>172</v>
      </c>
      <c r="C263" s="74" t="s">
        <v>160</v>
      </c>
      <c r="D263" s="74" t="s">
        <v>22</v>
      </c>
      <c r="E263" s="74" t="s">
        <v>21</v>
      </c>
      <c r="F263" s="74" t="s">
        <v>20</v>
      </c>
      <c r="G263" s="73">
        <v>63000</v>
      </c>
      <c r="H263" s="73">
        <v>4051.19</v>
      </c>
      <c r="I263" s="73">
        <v>25</v>
      </c>
      <c r="J263" s="73">
        <f t="shared" si="102"/>
        <v>1808.1</v>
      </c>
      <c r="K263" s="72">
        <f t="shared" si="103"/>
        <v>1915.2</v>
      </c>
      <c r="L263" s="72">
        <f t="shared" si="104"/>
        <v>4466.7000000000007</v>
      </c>
      <c r="M263" s="73">
        <f t="shared" si="105"/>
        <v>4473</v>
      </c>
      <c r="N263" s="73">
        <f t="shared" si="106"/>
        <v>724.5</v>
      </c>
      <c r="O263" s="72">
        <v>16612.5</v>
      </c>
      <c r="P263" s="72">
        <f t="shared" si="107"/>
        <v>24411.989999999998</v>
      </c>
      <c r="Q263" s="72">
        <f t="shared" si="108"/>
        <v>38588.01</v>
      </c>
    </row>
    <row r="264" spans="2:17" s="3" customFormat="1" x14ac:dyDescent="0.2">
      <c r="B264" s="75" t="s">
        <v>171</v>
      </c>
      <c r="C264" s="74" t="s">
        <v>160</v>
      </c>
      <c r="D264" s="74" t="s">
        <v>22</v>
      </c>
      <c r="E264" s="74" t="s">
        <v>21</v>
      </c>
      <c r="F264" s="74" t="s">
        <v>20</v>
      </c>
      <c r="G264" s="73">
        <v>40000</v>
      </c>
      <c r="H264" s="73">
        <v>185.33</v>
      </c>
      <c r="I264" s="73">
        <v>25</v>
      </c>
      <c r="J264" s="73">
        <f t="shared" si="102"/>
        <v>1148</v>
      </c>
      <c r="K264" s="72">
        <f t="shared" si="103"/>
        <v>1216</v>
      </c>
      <c r="L264" s="72">
        <f t="shared" si="104"/>
        <v>2836</v>
      </c>
      <c r="M264" s="73">
        <f t="shared" si="105"/>
        <v>2839.9999999999995</v>
      </c>
      <c r="N264" s="73">
        <f t="shared" si="106"/>
        <v>460</v>
      </c>
      <c r="O264" s="72">
        <v>28509.21</v>
      </c>
      <c r="P264" s="72">
        <f t="shared" si="107"/>
        <v>31083.54</v>
      </c>
      <c r="Q264" s="72">
        <f t="shared" si="108"/>
        <v>8916.4599999999991</v>
      </c>
    </row>
    <row r="265" spans="2:17" s="3" customFormat="1" x14ac:dyDescent="0.2">
      <c r="B265" s="75" t="s">
        <v>170</v>
      </c>
      <c r="C265" s="74" t="s">
        <v>160</v>
      </c>
      <c r="D265" s="74" t="s">
        <v>169</v>
      </c>
      <c r="E265" s="74" t="s">
        <v>21</v>
      </c>
      <c r="F265" s="74" t="s">
        <v>20</v>
      </c>
      <c r="G265" s="73">
        <v>65000</v>
      </c>
      <c r="H265" s="73">
        <v>4084.46</v>
      </c>
      <c r="I265" s="73">
        <v>25</v>
      </c>
      <c r="J265" s="73">
        <f t="shared" si="102"/>
        <v>1865.5</v>
      </c>
      <c r="K265" s="72">
        <f t="shared" si="103"/>
        <v>1976</v>
      </c>
      <c r="L265" s="72">
        <f t="shared" si="104"/>
        <v>4608.5</v>
      </c>
      <c r="M265" s="73">
        <f t="shared" si="105"/>
        <v>4615</v>
      </c>
      <c r="N265" s="73">
        <f t="shared" si="106"/>
        <v>747.5</v>
      </c>
      <c r="O265" s="72">
        <v>1815.46</v>
      </c>
      <c r="P265" s="72">
        <f t="shared" si="107"/>
        <v>9766.42</v>
      </c>
      <c r="Q265" s="72">
        <f t="shared" si="108"/>
        <v>55233.58</v>
      </c>
    </row>
    <row r="266" spans="2:17" s="3" customFormat="1" x14ac:dyDescent="0.2">
      <c r="B266" s="74" t="s">
        <v>168</v>
      </c>
      <c r="C266" s="74" t="s">
        <v>160</v>
      </c>
      <c r="D266" s="74" t="s">
        <v>167</v>
      </c>
      <c r="E266" s="74" t="s">
        <v>21</v>
      </c>
      <c r="F266" s="74" t="s">
        <v>20</v>
      </c>
      <c r="G266" s="73">
        <v>55000</v>
      </c>
      <c r="H266" s="73">
        <v>2302.36</v>
      </c>
      <c r="I266" s="73">
        <v>25</v>
      </c>
      <c r="J266" s="73">
        <f t="shared" si="102"/>
        <v>1578.5</v>
      </c>
      <c r="K266" s="72">
        <f t="shared" si="103"/>
        <v>1672</v>
      </c>
      <c r="L266" s="72">
        <f t="shared" si="104"/>
        <v>3899.5000000000005</v>
      </c>
      <c r="M266" s="73">
        <f t="shared" si="105"/>
        <v>3904.9999999999995</v>
      </c>
      <c r="N266" s="73">
        <f t="shared" si="106"/>
        <v>632.5</v>
      </c>
      <c r="O266" s="72">
        <v>2315.46</v>
      </c>
      <c r="P266" s="72">
        <f t="shared" si="107"/>
        <v>7893.3200000000006</v>
      </c>
      <c r="Q266" s="72">
        <f t="shared" si="108"/>
        <v>47106.68</v>
      </c>
    </row>
    <row r="267" spans="2:17" s="69" customFormat="1" x14ac:dyDescent="0.2">
      <c r="B267" s="75" t="s">
        <v>166</v>
      </c>
      <c r="C267" s="74" t="s">
        <v>160</v>
      </c>
      <c r="D267" s="74" t="s">
        <v>22</v>
      </c>
      <c r="E267" s="74" t="s">
        <v>21</v>
      </c>
      <c r="F267" s="74" t="s">
        <v>20</v>
      </c>
      <c r="G267" s="73">
        <v>60000</v>
      </c>
      <c r="H267" s="73">
        <v>3143.56</v>
      </c>
      <c r="I267" s="73">
        <v>25</v>
      </c>
      <c r="J267" s="73">
        <f t="shared" si="102"/>
        <v>1722</v>
      </c>
      <c r="K267" s="72">
        <f t="shared" si="103"/>
        <v>1824</v>
      </c>
      <c r="L267" s="72">
        <f t="shared" si="104"/>
        <v>4254</v>
      </c>
      <c r="M267" s="73">
        <f t="shared" si="105"/>
        <v>4260</v>
      </c>
      <c r="N267" s="73">
        <f t="shared" si="106"/>
        <v>690</v>
      </c>
      <c r="O267" s="72">
        <v>16840.669999999998</v>
      </c>
      <c r="P267" s="72">
        <f t="shared" si="107"/>
        <v>23555.229999999996</v>
      </c>
      <c r="Q267" s="72">
        <f t="shared" si="108"/>
        <v>36444.770000000004</v>
      </c>
    </row>
    <row r="268" spans="2:17" s="69" customFormat="1" x14ac:dyDescent="0.2">
      <c r="B268" s="74" t="s">
        <v>165</v>
      </c>
      <c r="C268" s="74" t="s">
        <v>160</v>
      </c>
      <c r="D268" s="74" t="s">
        <v>104</v>
      </c>
      <c r="E268" s="74" t="s">
        <v>21</v>
      </c>
      <c r="F268" s="74" t="s">
        <v>34</v>
      </c>
      <c r="G268" s="73">
        <v>23000</v>
      </c>
      <c r="H268" s="73">
        <v>0</v>
      </c>
      <c r="I268" s="73">
        <v>25</v>
      </c>
      <c r="J268" s="73">
        <f t="shared" si="102"/>
        <v>660.1</v>
      </c>
      <c r="K268" s="72">
        <f t="shared" si="103"/>
        <v>699.2</v>
      </c>
      <c r="L268" s="72">
        <f t="shared" si="104"/>
        <v>1630.7</v>
      </c>
      <c r="M268" s="73">
        <f t="shared" si="105"/>
        <v>1632.9999999999998</v>
      </c>
      <c r="N268" s="73">
        <f t="shared" si="106"/>
        <v>264.5</v>
      </c>
      <c r="O268" s="72">
        <v>8222.86</v>
      </c>
      <c r="P268" s="72">
        <f t="shared" si="107"/>
        <v>9607.16</v>
      </c>
      <c r="Q268" s="72">
        <f t="shared" si="108"/>
        <v>13392.84</v>
      </c>
    </row>
    <row r="269" spans="2:17" s="69" customFormat="1" x14ac:dyDescent="0.2">
      <c r="B269" s="74" t="s">
        <v>164</v>
      </c>
      <c r="C269" s="74" t="s">
        <v>160</v>
      </c>
      <c r="D269" s="74" t="s">
        <v>22</v>
      </c>
      <c r="E269" s="74" t="s">
        <v>21</v>
      </c>
      <c r="F269" s="74" t="s">
        <v>20</v>
      </c>
      <c r="G269" s="73">
        <v>35000</v>
      </c>
      <c r="H269" s="73">
        <v>0</v>
      </c>
      <c r="I269" s="73">
        <v>25</v>
      </c>
      <c r="J269" s="73">
        <f t="shared" si="102"/>
        <v>1004.5</v>
      </c>
      <c r="K269" s="72">
        <f t="shared" si="103"/>
        <v>1064</v>
      </c>
      <c r="L269" s="72">
        <f t="shared" si="104"/>
        <v>2481.5</v>
      </c>
      <c r="M269" s="73">
        <f t="shared" si="105"/>
        <v>2485</v>
      </c>
      <c r="N269" s="73">
        <f t="shared" si="106"/>
        <v>402.5</v>
      </c>
      <c r="O269" s="72">
        <v>1100</v>
      </c>
      <c r="P269" s="72">
        <f t="shared" si="107"/>
        <v>3193.5</v>
      </c>
      <c r="Q269" s="72">
        <f t="shared" si="108"/>
        <v>31806.5</v>
      </c>
    </row>
    <row r="270" spans="2:17" s="69" customFormat="1" x14ac:dyDescent="0.2">
      <c r="B270" s="75" t="s">
        <v>163</v>
      </c>
      <c r="C270" s="74" t="s">
        <v>160</v>
      </c>
      <c r="D270" s="74" t="s">
        <v>22</v>
      </c>
      <c r="E270" s="74" t="s">
        <v>21</v>
      </c>
      <c r="F270" s="74" t="s">
        <v>34</v>
      </c>
      <c r="G270" s="73">
        <v>40000</v>
      </c>
      <c r="H270" s="73">
        <v>185.33</v>
      </c>
      <c r="I270" s="73">
        <v>25</v>
      </c>
      <c r="J270" s="73">
        <f t="shared" si="102"/>
        <v>1148</v>
      </c>
      <c r="K270" s="72">
        <f t="shared" si="103"/>
        <v>1216</v>
      </c>
      <c r="L270" s="72">
        <f t="shared" si="104"/>
        <v>2836</v>
      </c>
      <c r="M270" s="73">
        <f t="shared" si="105"/>
        <v>2839.9999999999995</v>
      </c>
      <c r="N270" s="73">
        <f t="shared" si="106"/>
        <v>460</v>
      </c>
      <c r="O270" s="72">
        <v>3480.37</v>
      </c>
      <c r="P270" s="72">
        <f t="shared" si="107"/>
        <v>6054.7</v>
      </c>
      <c r="Q270" s="72">
        <f t="shared" si="108"/>
        <v>33945.300000000003</v>
      </c>
    </row>
    <row r="271" spans="2:17" s="3" customFormat="1" x14ac:dyDescent="0.2">
      <c r="B271" s="74" t="s">
        <v>162</v>
      </c>
      <c r="C271" s="74" t="s">
        <v>160</v>
      </c>
      <c r="D271" s="74" t="s">
        <v>22</v>
      </c>
      <c r="E271" s="114" t="s">
        <v>21</v>
      </c>
      <c r="F271" s="74" t="s">
        <v>20</v>
      </c>
      <c r="G271" s="73">
        <v>50000</v>
      </c>
      <c r="H271" s="73">
        <v>1854</v>
      </c>
      <c r="I271" s="73">
        <v>25</v>
      </c>
      <c r="J271" s="73">
        <f t="shared" si="102"/>
        <v>1435</v>
      </c>
      <c r="K271" s="72">
        <f t="shared" si="103"/>
        <v>1520</v>
      </c>
      <c r="L271" s="72">
        <f t="shared" si="104"/>
        <v>3545.0000000000005</v>
      </c>
      <c r="M271" s="73">
        <f t="shared" si="105"/>
        <v>3549.9999999999995</v>
      </c>
      <c r="N271" s="73">
        <f t="shared" si="106"/>
        <v>575</v>
      </c>
      <c r="O271" s="72">
        <v>14318.75</v>
      </c>
      <c r="P271" s="72">
        <f t="shared" si="107"/>
        <v>19152.75</v>
      </c>
      <c r="Q271" s="72">
        <f t="shared" si="108"/>
        <v>30847.25</v>
      </c>
    </row>
    <row r="272" spans="2:17" s="69" customFormat="1" x14ac:dyDescent="0.2">
      <c r="B272" s="74" t="s">
        <v>161</v>
      </c>
      <c r="C272" s="74" t="s">
        <v>160</v>
      </c>
      <c r="D272" s="74" t="s">
        <v>22</v>
      </c>
      <c r="E272" s="114" t="s">
        <v>21</v>
      </c>
      <c r="F272" s="74" t="s">
        <v>20</v>
      </c>
      <c r="G272" s="73">
        <v>40000</v>
      </c>
      <c r="H272" s="73">
        <v>442.65</v>
      </c>
      <c r="I272" s="73">
        <v>25</v>
      </c>
      <c r="J272" s="73">
        <f t="shared" si="102"/>
        <v>1148</v>
      </c>
      <c r="K272" s="72">
        <f t="shared" si="103"/>
        <v>1216</v>
      </c>
      <c r="L272" s="72">
        <f t="shared" si="104"/>
        <v>2836</v>
      </c>
      <c r="M272" s="73">
        <f t="shared" si="105"/>
        <v>2839.9999999999995</v>
      </c>
      <c r="N272" s="73">
        <f t="shared" si="106"/>
        <v>460</v>
      </c>
      <c r="O272" s="72">
        <v>18515.05</v>
      </c>
      <c r="P272" s="72">
        <f t="shared" si="107"/>
        <v>21346.7</v>
      </c>
      <c r="Q272" s="72">
        <f t="shared" si="108"/>
        <v>18653.3</v>
      </c>
    </row>
    <row r="273" spans="2:17" s="3" customFormat="1" x14ac:dyDescent="0.2">
      <c r="B273" s="70"/>
      <c r="C273" s="70"/>
      <c r="D273" s="70"/>
      <c r="E273" s="70"/>
      <c r="F273" s="70"/>
      <c r="G273" s="82"/>
      <c r="H273" s="82"/>
      <c r="I273" s="82"/>
      <c r="J273" s="82"/>
      <c r="K273" s="86"/>
      <c r="L273" s="86"/>
      <c r="M273" s="82"/>
      <c r="N273" s="82"/>
      <c r="O273" s="86"/>
      <c r="P273" s="86"/>
      <c r="Q273" s="86"/>
    </row>
    <row r="274" spans="2:17" s="3" customFormat="1" x14ac:dyDescent="0.2">
      <c r="B274" s="85" t="s">
        <v>159</v>
      </c>
      <c r="C274" s="76" t="s">
        <v>154</v>
      </c>
      <c r="D274" s="74" t="s">
        <v>158</v>
      </c>
      <c r="E274" s="76" t="s">
        <v>21</v>
      </c>
      <c r="F274" s="74" t="s">
        <v>34</v>
      </c>
      <c r="G274" s="73">
        <v>65000</v>
      </c>
      <c r="H274" s="73">
        <v>4427.55</v>
      </c>
      <c r="I274" s="73">
        <v>25</v>
      </c>
      <c r="J274" s="73">
        <f>IF(G274&lt;=$I$376*$J$376,G274*$F$383,($I$376*$J$376)*$F$383)</f>
        <v>1865.5</v>
      </c>
      <c r="K274" s="72">
        <f>IF(G274&lt;=$I$377*$J$377,G274*$F$384,($I$377*$J$377)*$F$384)</f>
        <v>1976</v>
      </c>
      <c r="L274" s="72">
        <f>G274*7.09%</f>
        <v>4608.5</v>
      </c>
      <c r="M274" s="73">
        <f>G274*7.1%</f>
        <v>4615</v>
      </c>
      <c r="N274" s="73">
        <f>IF(G274&gt;77410,890.22,G274*1.15%)</f>
        <v>747.5</v>
      </c>
      <c r="O274" s="72">
        <v>600</v>
      </c>
      <c r="P274" s="72">
        <f>H274+I274+J274+K274+O274</f>
        <v>8894.0499999999993</v>
      </c>
      <c r="Q274" s="72">
        <f>G274-P274</f>
        <v>56105.95</v>
      </c>
    </row>
    <row r="275" spans="2:17" s="3" customFormat="1" x14ac:dyDescent="0.2">
      <c r="B275" s="75" t="s">
        <v>157</v>
      </c>
      <c r="C275" s="74" t="s">
        <v>154</v>
      </c>
      <c r="D275" s="74" t="s">
        <v>22</v>
      </c>
      <c r="E275" s="74" t="s">
        <v>21</v>
      </c>
      <c r="F275" s="74" t="s">
        <v>34</v>
      </c>
      <c r="G275" s="73">
        <v>40000</v>
      </c>
      <c r="H275" s="73">
        <v>185.33</v>
      </c>
      <c r="I275" s="73">
        <v>25</v>
      </c>
      <c r="J275" s="73">
        <f>IF(G275&lt;=$I$376*$J$376,G275*$F$383,($I$376*$J$376)*$F$383)</f>
        <v>1148</v>
      </c>
      <c r="K275" s="72">
        <f>IF(G275&lt;=$I$377*$J$377,G275*$F$384,($I$377*$J$377)*$F$384)</f>
        <v>1216</v>
      </c>
      <c r="L275" s="72">
        <f>G275*7.09%</f>
        <v>2836</v>
      </c>
      <c r="M275" s="73">
        <f>G275*7.1%</f>
        <v>2839.9999999999995</v>
      </c>
      <c r="N275" s="73">
        <f>IF(G275&gt;77410,890.22,G275*1.15%)</f>
        <v>460</v>
      </c>
      <c r="O275" s="72">
        <v>1815.46</v>
      </c>
      <c r="P275" s="72">
        <f>H275+I275+J275+K275+O275</f>
        <v>4389.79</v>
      </c>
      <c r="Q275" s="72">
        <f>G275-P275</f>
        <v>35610.21</v>
      </c>
    </row>
    <row r="276" spans="2:17" s="3" customFormat="1" x14ac:dyDescent="0.2">
      <c r="B276" s="75" t="s">
        <v>156</v>
      </c>
      <c r="C276" s="74" t="s">
        <v>154</v>
      </c>
      <c r="D276" s="74" t="s">
        <v>22</v>
      </c>
      <c r="E276" s="74" t="s">
        <v>21</v>
      </c>
      <c r="F276" s="114" t="s">
        <v>34</v>
      </c>
      <c r="G276" s="73">
        <v>40000</v>
      </c>
      <c r="H276" s="73">
        <v>185.33</v>
      </c>
      <c r="I276" s="73">
        <v>25</v>
      </c>
      <c r="J276" s="73">
        <f>IF(G276&lt;=$I$376*$J$376,G276*$F$383,($I$376*$J$376)*$F$383)</f>
        <v>1148</v>
      </c>
      <c r="K276" s="72">
        <f>IF(G276&lt;=$I$377*$J$377,G276*$F$384,($I$377*$J$377)*$F$384)</f>
        <v>1216</v>
      </c>
      <c r="L276" s="72">
        <f>G276*7.09%</f>
        <v>2836</v>
      </c>
      <c r="M276" s="73">
        <f>G276*7.1%</f>
        <v>2839.9999999999995</v>
      </c>
      <c r="N276" s="73">
        <f>IF(G276&gt;77410,890.22,G276*1.15%)</f>
        <v>460</v>
      </c>
      <c r="O276" s="72">
        <v>21984.26</v>
      </c>
      <c r="P276" s="72">
        <f>H276+I276+J276+K276+O276</f>
        <v>24558.589999999997</v>
      </c>
      <c r="Q276" s="72">
        <f>G276-P276</f>
        <v>15441.410000000003</v>
      </c>
    </row>
    <row r="277" spans="2:17" s="3" customFormat="1" x14ac:dyDescent="0.2">
      <c r="B277" s="75" t="s">
        <v>155</v>
      </c>
      <c r="C277" s="74" t="s">
        <v>154</v>
      </c>
      <c r="D277" s="74" t="s">
        <v>87</v>
      </c>
      <c r="E277" s="74" t="s">
        <v>21</v>
      </c>
      <c r="F277" s="114" t="s">
        <v>34</v>
      </c>
      <c r="G277" s="73">
        <v>38000</v>
      </c>
      <c r="H277" s="73">
        <v>0</v>
      </c>
      <c r="I277" s="73">
        <v>25</v>
      </c>
      <c r="J277" s="73">
        <f>IF(G277&lt;=$I$376*$J$376,G277*$F$383,($I$376*$J$376)*$F$383)</f>
        <v>1090.5999999999999</v>
      </c>
      <c r="K277" s="72">
        <f>IF(G277&lt;=$I$377*$J$377,G277*$F$384,($I$377*$J$377)*$F$384)</f>
        <v>1155.2</v>
      </c>
      <c r="L277" s="72">
        <f>G277*7.09%</f>
        <v>2694.2000000000003</v>
      </c>
      <c r="M277" s="73">
        <f>G277*7.1%</f>
        <v>2697.9999999999995</v>
      </c>
      <c r="N277" s="73">
        <f>IF(G277&gt;77410,890.22,G277*1.15%)</f>
        <v>437</v>
      </c>
      <c r="O277" s="72">
        <v>100</v>
      </c>
      <c r="P277" s="72">
        <f>H277+I277+J277+K277+O277</f>
        <v>2370.8000000000002</v>
      </c>
      <c r="Q277" s="72">
        <f>G277-P277</f>
        <v>35629.199999999997</v>
      </c>
    </row>
    <row r="278" spans="2:17" s="3" customFormat="1" x14ac:dyDescent="0.2">
      <c r="B278" s="74" t="s">
        <v>153</v>
      </c>
      <c r="C278" s="74" t="s">
        <v>152</v>
      </c>
      <c r="D278" s="74" t="s">
        <v>151</v>
      </c>
      <c r="E278" s="74" t="s">
        <v>21</v>
      </c>
      <c r="F278" s="114" t="s">
        <v>20</v>
      </c>
      <c r="G278" s="73">
        <v>18000</v>
      </c>
      <c r="H278" s="73">
        <v>0</v>
      </c>
      <c r="I278" s="73">
        <v>25</v>
      </c>
      <c r="J278" s="73">
        <f>IF(G278&lt;=$I$376*$J$376,G278*$F$383,($I$376*$J$376)*$F$383)</f>
        <v>516.6</v>
      </c>
      <c r="K278" s="72">
        <f>IF(G278&lt;=$I$377*$J$377,G278*$F$384,($I$377*$J$377)*$F$384)</f>
        <v>547.20000000000005</v>
      </c>
      <c r="L278" s="72">
        <f>G278*7.09%</f>
        <v>1276.2</v>
      </c>
      <c r="M278" s="73">
        <f>G278*7.1%</f>
        <v>1277.9999999999998</v>
      </c>
      <c r="N278" s="73">
        <f>IF(G278&gt;77410,890.22,G278*1.15%)</f>
        <v>207</v>
      </c>
      <c r="O278" s="72">
        <v>9545.8799999999992</v>
      </c>
      <c r="P278" s="72">
        <f>H278+I278+J278+K278+O278</f>
        <v>10634.68</v>
      </c>
      <c r="Q278" s="72">
        <f>G278-P278</f>
        <v>7365.32</v>
      </c>
    </row>
    <row r="279" spans="2:17" s="3" customFormat="1" x14ac:dyDescent="0.2">
      <c r="B279" s="84"/>
      <c r="C279" s="84"/>
      <c r="D279" s="84"/>
      <c r="E279" s="84"/>
      <c r="F279" s="84"/>
      <c r="G279" s="82"/>
      <c r="H279" s="82"/>
      <c r="I279" s="82"/>
      <c r="J279" s="82"/>
      <c r="K279" s="86"/>
      <c r="L279" s="86"/>
      <c r="M279" s="82"/>
      <c r="N279" s="82"/>
      <c r="O279" s="86"/>
      <c r="P279" s="86"/>
      <c r="Q279" s="86"/>
    </row>
    <row r="280" spans="2:17" s="3" customFormat="1" x14ac:dyDescent="0.2">
      <c r="B280" s="74" t="s">
        <v>150</v>
      </c>
      <c r="C280" s="74" t="s">
        <v>149</v>
      </c>
      <c r="D280" s="74" t="s">
        <v>148</v>
      </c>
      <c r="E280" s="74" t="s">
        <v>21</v>
      </c>
      <c r="F280" s="74" t="s">
        <v>20</v>
      </c>
      <c r="G280" s="73">
        <v>65000</v>
      </c>
      <c r="H280" s="73">
        <v>4427.55</v>
      </c>
      <c r="I280" s="73">
        <v>25</v>
      </c>
      <c r="J280" s="73">
        <f>IF(G280&lt;=$I$376*$J$376,G280*$F$383,($I$376*$J$376)*$F$383)</f>
        <v>1865.5</v>
      </c>
      <c r="K280" s="72">
        <f>IF(G280&lt;=$I$377*$J$377,G280*$F$384,($I$377*$J$377)*$F$384)</f>
        <v>1976</v>
      </c>
      <c r="L280" s="72">
        <f>G280*7.09%</f>
        <v>4608.5</v>
      </c>
      <c r="M280" s="73">
        <f>G280*7.1%</f>
        <v>4615</v>
      </c>
      <c r="N280" s="73">
        <f>IF(G280&gt;77410,890.22,G280*1.15%)</f>
        <v>747.5</v>
      </c>
      <c r="O280" s="72">
        <v>100</v>
      </c>
      <c r="P280" s="72">
        <f>H280+I280+J280+K280+O280</f>
        <v>8394.0499999999993</v>
      </c>
      <c r="Q280" s="72">
        <f>G280-P280</f>
        <v>56605.95</v>
      </c>
    </row>
    <row r="281" spans="2:17" s="3" customFormat="1" x14ac:dyDescent="0.2">
      <c r="H281" s="69"/>
      <c r="I281" s="69"/>
      <c r="J281" s="82"/>
      <c r="K281" s="86"/>
      <c r="L281" s="69"/>
      <c r="M281" s="69"/>
      <c r="N281" s="82"/>
      <c r="O281" s="86"/>
      <c r="P281" s="86"/>
      <c r="Q281" s="86"/>
    </row>
    <row r="282" spans="2:17" s="3" customFormat="1" x14ac:dyDescent="0.2">
      <c r="B282" s="74" t="s">
        <v>147</v>
      </c>
      <c r="C282" s="74" t="s">
        <v>144</v>
      </c>
      <c r="D282" s="74" t="s">
        <v>143</v>
      </c>
      <c r="E282" s="74" t="s">
        <v>21</v>
      </c>
      <c r="F282" s="74" t="s">
        <v>20</v>
      </c>
      <c r="G282" s="73">
        <v>27050</v>
      </c>
      <c r="H282" s="73">
        <v>0</v>
      </c>
      <c r="I282" s="73">
        <v>25</v>
      </c>
      <c r="J282" s="73">
        <f t="shared" ref="J282:J287" si="109">IF(G282&lt;=$I$376*$J$376,G282*$F$383,($I$376*$J$376)*$F$383)</f>
        <v>776.33500000000004</v>
      </c>
      <c r="K282" s="72">
        <f t="shared" ref="K282:K287" si="110">IF(G282&lt;=$I$377*$J$377,G282*$F$384,($I$377*$J$377)*$F$384)</f>
        <v>822.32</v>
      </c>
      <c r="L282" s="72">
        <f t="shared" ref="L282:L287" si="111">G282*7.09%</f>
        <v>1917.845</v>
      </c>
      <c r="M282" s="73">
        <f t="shared" ref="M282:M287" si="112">G282*7.1%</f>
        <v>1920.5499999999997</v>
      </c>
      <c r="N282" s="73">
        <f t="shared" ref="N282:N287" si="113">IF(G282&gt;77410,890.22,G282*1.15%)</f>
        <v>311.07499999999999</v>
      </c>
      <c r="O282" s="72">
        <v>12438.1</v>
      </c>
      <c r="P282" s="72">
        <f t="shared" ref="P282:P287" si="114">H282+I282+J282+K282+O282</f>
        <v>14061.755000000001</v>
      </c>
      <c r="Q282" s="72">
        <f t="shared" ref="Q282:Q287" si="115">G282-P282</f>
        <v>12988.244999999999</v>
      </c>
    </row>
    <row r="283" spans="2:17" s="3" customFormat="1" x14ac:dyDescent="0.2">
      <c r="B283" s="74" t="s">
        <v>146</v>
      </c>
      <c r="C283" s="74" t="s">
        <v>144</v>
      </c>
      <c r="D283" s="74" t="s">
        <v>143</v>
      </c>
      <c r="E283" s="74" t="s">
        <v>21</v>
      </c>
      <c r="F283" s="74" t="s">
        <v>20</v>
      </c>
      <c r="G283" s="73">
        <v>20000</v>
      </c>
      <c r="H283" s="73">
        <v>0</v>
      </c>
      <c r="I283" s="73">
        <v>25</v>
      </c>
      <c r="J283" s="73">
        <f t="shared" si="109"/>
        <v>574</v>
      </c>
      <c r="K283" s="72">
        <f t="shared" si="110"/>
        <v>608</v>
      </c>
      <c r="L283" s="72">
        <f t="shared" si="111"/>
        <v>1418</v>
      </c>
      <c r="M283" s="73">
        <f t="shared" si="112"/>
        <v>1419.9999999999998</v>
      </c>
      <c r="N283" s="73">
        <f t="shared" si="113"/>
        <v>230</v>
      </c>
      <c r="O283" s="72">
        <v>100</v>
      </c>
      <c r="P283" s="72">
        <f t="shared" si="114"/>
        <v>1307</v>
      </c>
      <c r="Q283" s="72">
        <f t="shared" si="115"/>
        <v>18693</v>
      </c>
    </row>
    <row r="284" spans="2:17" s="3" customFormat="1" x14ac:dyDescent="0.2">
      <c r="B284" s="75" t="s">
        <v>145</v>
      </c>
      <c r="C284" s="74" t="s">
        <v>144</v>
      </c>
      <c r="D284" s="74" t="s">
        <v>143</v>
      </c>
      <c r="E284" s="74" t="s">
        <v>21</v>
      </c>
      <c r="F284" s="74" t="s">
        <v>20</v>
      </c>
      <c r="G284" s="73">
        <v>20000</v>
      </c>
      <c r="H284" s="73">
        <v>0</v>
      </c>
      <c r="I284" s="73">
        <v>25</v>
      </c>
      <c r="J284" s="73">
        <f t="shared" si="109"/>
        <v>574</v>
      </c>
      <c r="K284" s="72">
        <f t="shared" si="110"/>
        <v>608</v>
      </c>
      <c r="L284" s="72">
        <f t="shared" si="111"/>
        <v>1418</v>
      </c>
      <c r="M284" s="73">
        <f t="shared" si="112"/>
        <v>1419.9999999999998</v>
      </c>
      <c r="N284" s="73">
        <f t="shared" si="113"/>
        <v>230</v>
      </c>
      <c r="O284" s="72">
        <v>3530.92</v>
      </c>
      <c r="P284" s="72">
        <f t="shared" si="114"/>
        <v>4737.92</v>
      </c>
      <c r="Q284" s="72">
        <f t="shared" si="115"/>
        <v>15262.08</v>
      </c>
    </row>
    <row r="285" spans="2:17" s="3" customFormat="1" x14ac:dyDescent="0.2">
      <c r="B285" s="75" t="s">
        <v>142</v>
      </c>
      <c r="C285" s="74" t="s">
        <v>138</v>
      </c>
      <c r="D285" s="74" t="s">
        <v>141</v>
      </c>
      <c r="E285" s="74" t="s">
        <v>21</v>
      </c>
      <c r="F285" s="74" t="s">
        <v>20</v>
      </c>
      <c r="G285" s="73">
        <v>30000</v>
      </c>
      <c r="H285" s="73">
        <v>0</v>
      </c>
      <c r="I285" s="73">
        <v>25</v>
      </c>
      <c r="J285" s="73">
        <f t="shared" si="109"/>
        <v>861</v>
      </c>
      <c r="K285" s="72">
        <f t="shared" si="110"/>
        <v>912</v>
      </c>
      <c r="L285" s="72">
        <f t="shared" si="111"/>
        <v>2127</v>
      </c>
      <c r="M285" s="73">
        <f t="shared" si="112"/>
        <v>2130</v>
      </c>
      <c r="N285" s="73">
        <f t="shared" si="113"/>
        <v>345</v>
      </c>
      <c r="O285" s="72">
        <v>100</v>
      </c>
      <c r="P285" s="72">
        <f t="shared" si="114"/>
        <v>1898</v>
      </c>
      <c r="Q285" s="72">
        <f t="shared" si="115"/>
        <v>28102</v>
      </c>
    </row>
    <row r="286" spans="2:17" s="3" customFormat="1" x14ac:dyDescent="0.2">
      <c r="B286" s="75" t="s">
        <v>140</v>
      </c>
      <c r="C286" s="74" t="s">
        <v>138</v>
      </c>
      <c r="D286" s="74" t="s">
        <v>97</v>
      </c>
      <c r="E286" s="74" t="s">
        <v>21</v>
      </c>
      <c r="F286" s="74" t="s">
        <v>20</v>
      </c>
      <c r="G286" s="73">
        <v>15000</v>
      </c>
      <c r="H286" s="73">
        <v>0</v>
      </c>
      <c r="I286" s="73">
        <v>25</v>
      </c>
      <c r="J286" s="73">
        <f t="shared" si="109"/>
        <v>430.5</v>
      </c>
      <c r="K286" s="72">
        <f t="shared" si="110"/>
        <v>456</v>
      </c>
      <c r="L286" s="72">
        <f t="shared" si="111"/>
        <v>1063.5</v>
      </c>
      <c r="M286" s="73">
        <f t="shared" si="112"/>
        <v>1065</v>
      </c>
      <c r="N286" s="73">
        <f t="shared" si="113"/>
        <v>172.5</v>
      </c>
      <c r="O286" s="72">
        <v>0</v>
      </c>
      <c r="P286" s="72">
        <f t="shared" si="114"/>
        <v>911.5</v>
      </c>
      <c r="Q286" s="72">
        <f t="shared" si="115"/>
        <v>14088.5</v>
      </c>
    </row>
    <row r="287" spans="2:17" s="3" customFormat="1" x14ac:dyDescent="0.2">
      <c r="B287" s="74" t="s">
        <v>139</v>
      </c>
      <c r="C287" s="74" t="s">
        <v>138</v>
      </c>
      <c r="D287" s="74" t="s">
        <v>87</v>
      </c>
      <c r="E287" s="74" t="s">
        <v>21</v>
      </c>
      <c r="F287" s="74" t="s">
        <v>20</v>
      </c>
      <c r="G287" s="73">
        <v>20000</v>
      </c>
      <c r="H287" s="73">
        <v>0</v>
      </c>
      <c r="I287" s="73">
        <v>25</v>
      </c>
      <c r="J287" s="73">
        <f t="shared" si="109"/>
        <v>574</v>
      </c>
      <c r="K287" s="72">
        <f t="shared" si="110"/>
        <v>608</v>
      </c>
      <c r="L287" s="72">
        <f t="shared" si="111"/>
        <v>1418</v>
      </c>
      <c r="M287" s="73">
        <f t="shared" si="112"/>
        <v>1419.9999999999998</v>
      </c>
      <c r="N287" s="73">
        <f t="shared" si="113"/>
        <v>230</v>
      </c>
      <c r="O287" s="72">
        <v>100</v>
      </c>
      <c r="P287" s="72">
        <f t="shared" si="114"/>
        <v>1307</v>
      </c>
      <c r="Q287" s="72">
        <f t="shared" si="115"/>
        <v>18693</v>
      </c>
    </row>
    <row r="288" spans="2:17" s="3" customFormat="1" x14ac:dyDescent="0.2">
      <c r="B288" s="115"/>
      <c r="C288" s="116"/>
      <c r="D288" s="70"/>
      <c r="E288" s="70"/>
      <c r="F288" s="70"/>
      <c r="G288" s="82"/>
      <c r="H288" s="82"/>
      <c r="I288" s="82"/>
      <c r="J288" s="82"/>
      <c r="K288" s="86"/>
      <c r="L288" s="86"/>
      <c r="M288" s="82"/>
      <c r="N288" s="82"/>
      <c r="O288" s="86"/>
      <c r="P288" s="86"/>
      <c r="Q288" s="86"/>
    </row>
    <row r="289" spans="2:17" s="69" customFormat="1" x14ac:dyDescent="0.2">
      <c r="B289" s="75" t="s">
        <v>137</v>
      </c>
      <c r="C289" s="74" t="s">
        <v>123</v>
      </c>
      <c r="D289" s="74" t="s">
        <v>22</v>
      </c>
      <c r="E289" s="74" t="s">
        <v>21</v>
      </c>
      <c r="F289" s="74" t="s">
        <v>34</v>
      </c>
      <c r="G289" s="73">
        <v>40000</v>
      </c>
      <c r="H289" s="73">
        <v>185.33</v>
      </c>
      <c r="I289" s="73">
        <v>25</v>
      </c>
      <c r="J289" s="73">
        <f t="shared" ref="J289:J309" si="116">IF(G289&lt;=$I$376*$J$376,G289*$F$383,($I$376*$J$376)*$F$383)</f>
        <v>1148</v>
      </c>
      <c r="K289" s="72">
        <f t="shared" ref="K289:K309" si="117">IF(G289&lt;=$I$377*$J$377,G289*$F$384,($I$377*$J$377)*$F$384)</f>
        <v>1216</v>
      </c>
      <c r="L289" s="72">
        <f t="shared" ref="L289:L309" si="118">G289*7.09%</f>
        <v>2836</v>
      </c>
      <c r="M289" s="73">
        <f t="shared" ref="M289:M309" si="119">G289*7.1%</f>
        <v>2839.9999999999995</v>
      </c>
      <c r="N289" s="73">
        <f t="shared" ref="N289:N309" si="120">IF(G289&gt;77410,890.22,G289*1.15%)</f>
        <v>460</v>
      </c>
      <c r="O289" s="72">
        <v>15565.46</v>
      </c>
      <c r="P289" s="72">
        <f t="shared" ref="P289:P309" si="121">H289+I289+J289+K289+O289</f>
        <v>18139.79</v>
      </c>
      <c r="Q289" s="72">
        <f t="shared" ref="Q289:Q309" si="122">G289-P289</f>
        <v>21860.21</v>
      </c>
    </row>
    <row r="290" spans="2:17" s="3" customFormat="1" x14ac:dyDescent="0.2">
      <c r="B290" s="75" t="s">
        <v>136</v>
      </c>
      <c r="C290" s="74" t="s">
        <v>123</v>
      </c>
      <c r="D290" s="74" t="s">
        <v>22</v>
      </c>
      <c r="E290" s="74" t="s">
        <v>21</v>
      </c>
      <c r="F290" s="74" t="s">
        <v>34</v>
      </c>
      <c r="G290" s="73">
        <v>35000</v>
      </c>
      <c r="H290" s="73">
        <v>0</v>
      </c>
      <c r="I290" s="73">
        <v>25</v>
      </c>
      <c r="J290" s="73">
        <f t="shared" si="116"/>
        <v>1004.5</v>
      </c>
      <c r="K290" s="72">
        <f t="shared" si="117"/>
        <v>1064</v>
      </c>
      <c r="L290" s="72">
        <f t="shared" si="118"/>
        <v>2481.5</v>
      </c>
      <c r="M290" s="73">
        <f t="shared" si="119"/>
        <v>2485</v>
      </c>
      <c r="N290" s="73">
        <f t="shared" si="120"/>
        <v>402.5</v>
      </c>
      <c r="O290" s="72">
        <v>19039.97</v>
      </c>
      <c r="P290" s="72">
        <f t="shared" si="121"/>
        <v>21133.47</v>
      </c>
      <c r="Q290" s="72">
        <f t="shared" si="122"/>
        <v>13866.529999999999</v>
      </c>
    </row>
    <row r="291" spans="2:17" s="3" customFormat="1" x14ac:dyDescent="0.2">
      <c r="B291" s="74" t="s">
        <v>135</v>
      </c>
      <c r="C291" s="74" t="s">
        <v>123</v>
      </c>
      <c r="D291" s="74" t="s">
        <v>134</v>
      </c>
      <c r="E291" s="74" t="s">
        <v>21</v>
      </c>
      <c r="F291" s="74" t="s">
        <v>20</v>
      </c>
      <c r="G291" s="73">
        <v>32000</v>
      </c>
      <c r="H291" s="73">
        <v>0</v>
      </c>
      <c r="I291" s="73">
        <v>25</v>
      </c>
      <c r="J291" s="73">
        <f t="shared" si="116"/>
        <v>918.4</v>
      </c>
      <c r="K291" s="72">
        <f t="shared" si="117"/>
        <v>972.8</v>
      </c>
      <c r="L291" s="72">
        <f t="shared" si="118"/>
        <v>2268.8000000000002</v>
      </c>
      <c r="M291" s="73">
        <f t="shared" si="119"/>
        <v>2272</v>
      </c>
      <c r="N291" s="73">
        <f t="shared" si="120"/>
        <v>368</v>
      </c>
      <c r="O291" s="72">
        <v>10045.94</v>
      </c>
      <c r="P291" s="72">
        <f t="shared" si="121"/>
        <v>11962.14</v>
      </c>
      <c r="Q291" s="72">
        <f t="shared" si="122"/>
        <v>20037.86</v>
      </c>
    </row>
    <row r="292" spans="2:17" s="3" customFormat="1" x14ac:dyDescent="0.2">
      <c r="B292" s="74" t="s">
        <v>133</v>
      </c>
      <c r="C292" s="74" t="s">
        <v>123</v>
      </c>
      <c r="D292" s="74" t="s">
        <v>132</v>
      </c>
      <c r="E292" s="74" t="s">
        <v>21</v>
      </c>
      <c r="F292" s="74" t="s">
        <v>20</v>
      </c>
      <c r="G292" s="73">
        <v>28000</v>
      </c>
      <c r="H292" s="73">
        <v>0</v>
      </c>
      <c r="I292" s="73">
        <v>25</v>
      </c>
      <c r="J292" s="73">
        <f t="shared" si="116"/>
        <v>803.6</v>
      </c>
      <c r="K292" s="72">
        <f t="shared" si="117"/>
        <v>851.2</v>
      </c>
      <c r="L292" s="72">
        <f t="shared" si="118"/>
        <v>1985.2</v>
      </c>
      <c r="M292" s="73">
        <f t="shared" si="119"/>
        <v>1987.9999999999998</v>
      </c>
      <c r="N292" s="73">
        <f t="shared" si="120"/>
        <v>322</v>
      </c>
      <c r="O292" s="72">
        <v>10538.32</v>
      </c>
      <c r="P292" s="72">
        <f t="shared" si="121"/>
        <v>12218.119999999999</v>
      </c>
      <c r="Q292" s="72">
        <f t="shared" si="122"/>
        <v>15781.880000000001</v>
      </c>
    </row>
    <row r="293" spans="2:17" s="3" customFormat="1" x14ac:dyDescent="0.2">
      <c r="B293" s="74" t="s">
        <v>131</v>
      </c>
      <c r="C293" s="74" t="s">
        <v>123</v>
      </c>
      <c r="D293" s="74" t="s">
        <v>104</v>
      </c>
      <c r="E293" s="74" t="s">
        <v>21</v>
      </c>
      <c r="F293" s="74" t="s">
        <v>34</v>
      </c>
      <c r="G293" s="73">
        <v>25000</v>
      </c>
      <c r="H293" s="73">
        <v>0</v>
      </c>
      <c r="I293" s="73">
        <v>25</v>
      </c>
      <c r="J293" s="73">
        <f t="shared" si="116"/>
        <v>717.5</v>
      </c>
      <c r="K293" s="72">
        <f t="shared" si="117"/>
        <v>760</v>
      </c>
      <c r="L293" s="72">
        <f t="shared" si="118"/>
        <v>1772.5000000000002</v>
      </c>
      <c r="M293" s="73">
        <f t="shared" si="119"/>
        <v>1774.9999999999998</v>
      </c>
      <c r="N293" s="73">
        <f t="shared" si="120"/>
        <v>287.5</v>
      </c>
      <c r="O293" s="72">
        <v>9275</v>
      </c>
      <c r="P293" s="72">
        <f t="shared" si="121"/>
        <v>10777.5</v>
      </c>
      <c r="Q293" s="72">
        <f t="shared" si="122"/>
        <v>14222.5</v>
      </c>
    </row>
    <row r="294" spans="2:17" s="3" customFormat="1" x14ac:dyDescent="0.2">
      <c r="B294" s="74" t="s">
        <v>130</v>
      </c>
      <c r="C294" s="74" t="s">
        <v>123</v>
      </c>
      <c r="D294" s="74" t="s">
        <v>129</v>
      </c>
      <c r="E294" s="74" t="s">
        <v>21</v>
      </c>
      <c r="F294" s="74" t="s">
        <v>34</v>
      </c>
      <c r="G294" s="73">
        <v>22000</v>
      </c>
      <c r="H294" s="73">
        <v>0</v>
      </c>
      <c r="I294" s="73">
        <v>25</v>
      </c>
      <c r="J294" s="73">
        <f t="shared" si="116"/>
        <v>631.4</v>
      </c>
      <c r="K294" s="72">
        <f t="shared" si="117"/>
        <v>668.8</v>
      </c>
      <c r="L294" s="72">
        <f t="shared" si="118"/>
        <v>1559.8000000000002</v>
      </c>
      <c r="M294" s="73">
        <f t="shared" si="119"/>
        <v>1561.9999999999998</v>
      </c>
      <c r="N294" s="73">
        <f t="shared" si="120"/>
        <v>253</v>
      </c>
      <c r="O294" s="72">
        <v>0</v>
      </c>
      <c r="P294" s="72">
        <f t="shared" si="121"/>
        <v>1325.1999999999998</v>
      </c>
      <c r="Q294" s="72">
        <f t="shared" si="122"/>
        <v>20674.8</v>
      </c>
    </row>
    <row r="295" spans="2:17" s="3" customFormat="1" x14ac:dyDescent="0.2">
      <c r="B295" s="74" t="s">
        <v>128</v>
      </c>
      <c r="C295" s="74" t="s">
        <v>123</v>
      </c>
      <c r="D295" s="74" t="s">
        <v>87</v>
      </c>
      <c r="E295" s="74" t="s">
        <v>21</v>
      </c>
      <c r="F295" s="74" t="s">
        <v>34</v>
      </c>
      <c r="G295" s="73">
        <v>30000</v>
      </c>
      <c r="H295" s="73">
        <v>0</v>
      </c>
      <c r="I295" s="73">
        <v>25</v>
      </c>
      <c r="J295" s="73">
        <f t="shared" si="116"/>
        <v>861</v>
      </c>
      <c r="K295" s="72">
        <f t="shared" si="117"/>
        <v>912</v>
      </c>
      <c r="L295" s="72">
        <f t="shared" si="118"/>
        <v>2127</v>
      </c>
      <c r="M295" s="73">
        <f t="shared" si="119"/>
        <v>2130</v>
      </c>
      <c r="N295" s="73">
        <f t="shared" si="120"/>
        <v>345</v>
      </c>
      <c r="O295" s="72">
        <v>100</v>
      </c>
      <c r="P295" s="72">
        <f t="shared" si="121"/>
        <v>1898</v>
      </c>
      <c r="Q295" s="72">
        <f t="shared" si="122"/>
        <v>28102</v>
      </c>
    </row>
    <row r="296" spans="2:17" s="3" customFormat="1" x14ac:dyDescent="0.2">
      <c r="B296" s="74" t="s">
        <v>127</v>
      </c>
      <c r="C296" s="74" t="s">
        <v>123</v>
      </c>
      <c r="D296" s="74" t="s">
        <v>126</v>
      </c>
      <c r="E296" s="74" t="s">
        <v>21</v>
      </c>
      <c r="F296" s="74" t="s">
        <v>20</v>
      </c>
      <c r="G296" s="73">
        <v>45000</v>
      </c>
      <c r="H296" s="73">
        <v>1148.33</v>
      </c>
      <c r="I296" s="73">
        <v>25</v>
      </c>
      <c r="J296" s="73">
        <f t="shared" si="116"/>
        <v>1291.5</v>
      </c>
      <c r="K296" s="72">
        <f t="shared" si="117"/>
        <v>1368</v>
      </c>
      <c r="L296" s="72">
        <f t="shared" si="118"/>
        <v>3190.5</v>
      </c>
      <c r="M296" s="73">
        <f t="shared" si="119"/>
        <v>3194.9999999999995</v>
      </c>
      <c r="N296" s="73">
        <f t="shared" si="120"/>
        <v>517.5</v>
      </c>
      <c r="O296" s="72">
        <v>100</v>
      </c>
      <c r="P296" s="72">
        <f t="shared" si="121"/>
        <v>3932.83</v>
      </c>
      <c r="Q296" s="72">
        <f t="shared" si="122"/>
        <v>41067.17</v>
      </c>
    </row>
    <row r="297" spans="2:17" s="3" customFormat="1" x14ac:dyDescent="0.2">
      <c r="B297" s="74" t="s">
        <v>125</v>
      </c>
      <c r="C297" s="74" t="s">
        <v>123</v>
      </c>
      <c r="D297" s="74" t="s">
        <v>87</v>
      </c>
      <c r="E297" s="74" t="s">
        <v>21</v>
      </c>
      <c r="F297" s="74" t="s">
        <v>20</v>
      </c>
      <c r="G297" s="73">
        <v>30000</v>
      </c>
      <c r="H297" s="73">
        <v>0</v>
      </c>
      <c r="I297" s="73">
        <v>25</v>
      </c>
      <c r="J297" s="73">
        <f t="shared" si="116"/>
        <v>861</v>
      </c>
      <c r="K297" s="72">
        <f t="shared" si="117"/>
        <v>912</v>
      </c>
      <c r="L297" s="72">
        <f t="shared" si="118"/>
        <v>2127</v>
      </c>
      <c r="M297" s="73">
        <f t="shared" si="119"/>
        <v>2130</v>
      </c>
      <c r="N297" s="73">
        <f t="shared" si="120"/>
        <v>345</v>
      </c>
      <c r="O297" s="72">
        <v>100</v>
      </c>
      <c r="P297" s="72">
        <f t="shared" si="121"/>
        <v>1898</v>
      </c>
      <c r="Q297" s="72">
        <f t="shared" si="122"/>
        <v>28102</v>
      </c>
    </row>
    <row r="298" spans="2:17" s="3" customFormat="1" x14ac:dyDescent="0.2">
      <c r="B298" s="75" t="s">
        <v>124</v>
      </c>
      <c r="C298" s="74" t="s">
        <v>123</v>
      </c>
      <c r="D298" s="74" t="s">
        <v>22</v>
      </c>
      <c r="E298" s="74" t="s">
        <v>21</v>
      </c>
      <c r="F298" s="74" t="s">
        <v>34</v>
      </c>
      <c r="G298" s="73">
        <v>32000</v>
      </c>
      <c r="H298" s="73">
        <v>0</v>
      </c>
      <c r="I298" s="73">
        <v>25</v>
      </c>
      <c r="J298" s="73">
        <f t="shared" si="116"/>
        <v>918.4</v>
      </c>
      <c r="K298" s="72">
        <f t="shared" si="117"/>
        <v>972.8</v>
      </c>
      <c r="L298" s="72">
        <f t="shared" si="118"/>
        <v>2268.8000000000002</v>
      </c>
      <c r="M298" s="73">
        <f t="shared" si="119"/>
        <v>2272</v>
      </c>
      <c r="N298" s="73">
        <f t="shared" si="120"/>
        <v>368</v>
      </c>
      <c r="O298" s="72">
        <v>15961.18</v>
      </c>
      <c r="P298" s="72">
        <f t="shared" si="121"/>
        <v>17877.38</v>
      </c>
      <c r="Q298" s="72">
        <f t="shared" si="122"/>
        <v>14122.619999999999</v>
      </c>
    </row>
    <row r="299" spans="2:17" s="3" customFormat="1" x14ac:dyDescent="0.2">
      <c r="B299" s="75" t="s">
        <v>122</v>
      </c>
      <c r="C299" s="74" t="s">
        <v>120</v>
      </c>
      <c r="D299" s="74" t="s">
        <v>119</v>
      </c>
      <c r="E299" s="74" t="s">
        <v>21</v>
      </c>
      <c r="F299" s="74" t="s">
        <v>20</v>
      </c>
      <c r="G299" s="73">
        <v>27331.19</v>
      </c>
      <c r="H299" s="73">
        <v>0</v>
      </c>
      <c r="I299" s="73">
        <v>25</v>
      </c>
      <c r="J299" s="73">
        <f t="shared" si="116"/>
        <v>784.40515299999993</v>
      </c>
      <c r="K299" s="72">
        <f t="shared" si="117"/>
        <v>830.86817599999995</v>
      </c>
      <c r="L299" s="72">
        <f t="shared" si="118"/>
        <v>1937.781371</v>
      </c>
      <c r="M299" s="73">
        <f t="shared" si="119"/>
        <v>1940.5144899999998</v>
      </c>
      <c r="N299" s="73">
        <f t="shared" si="120"/>
        <v>314.30868499999997</v>
      </c>
      <c r="O299" s="72">
        <v>3530.92</v>
      </c>
      <c r="P299" s="72">
        <f t="shared" si="121"/>
        <v>5171.1933289999997</v>
      </c>
      <c r="Q299" s="72">
        <f t="shared" si="122"/>
        <v>22159.996671000001</v>
      </c>
    </row>
    <row r="300" spans="2:17" s="3" customFormat="1" x14ac:dyDescent="0.2">
      <c r="B300" s="75" t="s">
        <v>121</v>
      </c>
      <c r="C300" s="74" t="s">
        <v>120</v>
      </c>
      <c r="D300" s="74" t="s">
        <v>119</v>
      </c>
      <c r="E300" s="74" t="s">
        <v>21</v>
      </c>
      <c r="F300" s="74" t="s">
        <v>20</v>
      </c>
      <c r="G300" s="73">
        <v>15000</v>
      </c>
      <c r="H300" s="73">
        <v>0</v>
      </c>
      <c r="I300" s="73">
        <v>25</v>
      </c>
      <c r="J300" s="73">
        <f t="shared" si="116"/>
        <v>430.5</v>
      </c>
      <c r="K300" s="72">
        <f t="shared" si="117"/>
        <v>456</v>
      </c>
      <c r="L300" s="72">
        <f t="shared" si="118"/>
        <v>1063.5</v>
      </c>
      <c r="M300" s="73">
        <f t="shared" si="119"/>
        <v>1065</v>
      </c>
      <c r="N300" s="73">
        <f t="shared" si="120"/>
        <v>172.5</v>
      </c>
      <c r="O300" s="72">
        <v>100</v>
      </c>
      <c r="P300" s="72">
        <f t="shared" si="121"/>
        <v>1011.5</v>
      </c>
      <c r="Q300" s="72">
        <f t="shared" si="122"/>
        <v>13988.5</v>
      </c>
    </row>
    <row r="301" spans="2:17" s="3" customFormat="1" x14ac:dyDescent="0.2">
      <c r="B301" s="75" t="s">
        <v>583</v>
      </c>
      <c r="C301" s="74" t="s">
        <v>120</v>
      </c>
      <c r="D301" s="74" t="s">
        <v>119</v>
      </c>
      <c r="E301" s="74" t="s">
        <v>21</v>
      </c>
      <c r="F301" s="74" t="s">
        <v>20</v>
      </c>
      <c r="G301" s="73">
        <v>15000</v>
      </c>
      <c r="H301" s="73">
        <v>0</v>
      </c>
      <c r="I301" s="73">
        <v>25</v>
      </c>
      <c r="J301" s="73">
        <f t="shared" si="116"/>
        <v>430.5</v>
      </c>
      <c r="K301" s="72">
        <f t="shared" si="117"/>
        <v>456</v>
      </c>
      <c r="L301" s="72">
        <f t="shared" si="118"/>
        <v>1063.5</v>
      </c>
      <c r="M301" s="73">
        <f t="shared" si="119"/>
        <v>1065</v>
      </c>
      <c r="N301" s="73">
        <f t="shared" si="120"/>
        <v>172.5</v>
      </c>
      <c r="O301" s="72">
        <v>0</v>
      </c>
      <c r="P301" s="72">
        <f t="shared" si="121"/>
        <v>911.5</v>
      </c>
      <c r="Q301" s="72">
        <f t="shared" si="122"/>
        <v>14088.5</v>
      </c>
    </row>
    <row r="302" spans="2:17" s="3" customFormat="1" x14ac:dyDescent="0.2">
      <c r="B302" s="75" t="s">
        <v>118</v>
      </c>
      <c r="C302" s="76" t="s">
        <v>115</v>
      </c>
      <c r="D302" s="74" t="s">
        <v>22</v>
      </c>
      <c r="E302" s="74" t="s">
        <v>21</v>
      </c>
      <c r="F302" s="74" t="s">
        <v>20</v>
      </c>
      <c r="G302" s="73">
        <v>31150</v>
      </c>
      <c r="H302" s="73">
        <v>0</v>
      </c>
      <c r="I302" s="73">
        <v>25</v>
      </c>
      <c r="J302" s="73">
        <f t="shared" si="116"/>
        <v>894.005</v>
      </c>
      <c r="K302" s="72">
        <f t="shared" si="117"/>
        <v>946.96</v>
      </c>
      <c r="L302" s="72">
        <f t="shared" si="118"/>
        <v>2208.5350000000003</v>
      </c>
      <c r="M302" s="73">
        <f t="shared" si="119"/>
        <v>2211.6499999999996</v>
      </c>
      <c r="N302" s="73">
        <f t="shared" si="120"/>
        <v>358.22499999999997</v>
      </c>
      <c r="O302" s="72">
        <v>11927.35</v>
      </c>
      <c r="P302" s="72">
        <f t="shared" si="121"/>
        <v>13793.315000000001</v>
      </c>
      <c r="Q302" s="72">
        <f t="shared" si="122"/>
        <v>17356.684999999998</v>
      </c>
    </row>
    <row r="303" spans="2:17" s="3" customFormat="1" x14ac:dyDescent="0.2">
      <c r="B303" s="75" t="s">
        <v>579</v>
      </c>
      <c r="C303" s="74" t="s">
        <v>115</v>
      </c>
      <c r="D303" s="74" t="s">
        <v>114</v>
      </c>
      <c r="E303" s="74" t="s">
        <v>21</v>
      </c>
      <c r="F303" s="74" t="s">
        <v>20</v>
      </c>
      <c r="G303" s="73">
        <v>15000</v>
      </c>
      <c r="H303" s="73">
        <v>0</v>
      </c>
      <c r="I303" s="73">
        <v>25</v>
      </c>
      <c r="J303" s="73">
        <f t="shared" si="116"/>
        <v>430.5</v>
      </c>
      <c r="K303" s="72">
        <f t="shared" si="117"/>
        <v>456</v>
      </c>
      <c r="L303" s="72">
        <f t="shared" si="118"/>
        <v>1063.5</v>
      </c>
      <c r="M303" s="73">
        <f t="shared" si="119"/>
        <v>1065</v>
      </c>
      <c r="N303" s="73">
        <f t="shared" si="120"/>
        <v>172.5</v>
      </c>
      <c r="O303" s="72">
        <v>100</v>
      </c>
      <c r="P303" s="72">
        <f t="shared" si="121"/>
        <v>1011.5</v>
      </c>
      <c r="Q303" s="72">
        <f t="shared" si="122"/>
        <v>13988.5</v>
      </c>
    </row>
    <row r="304" spans="2:17" s="3" customFormat="1" x14ac:dyDescent="0.2">
      <c r="B304" s="74" t="s">
        <v>117</v>
      </c>
      <c r="C304" s="74" t="s">
        <v>115</v>
      </c>
      <c r="D304" s="74" t="s">
        <v>114</v>
      </c>
      <c r="E304" s="74" t="s">
        <v>21</v>
      </c>
      <c r="F304" s="74" t="s">
        <v>20</v>
      </c>
      <c r="G304" s="73">
        <v>20000</v>
      </c>
      <c r="H304" s="73">
        <v>0</v>
      </c>
      <c r="I304" s="73">
        <v>25</v>
      </c>
      <c r="J304" s="73">
        <f t="shared" si="116"/>
        <v>574</v>
      </c>
      <c r="K304" s="72">
        <f t="shared" si="117"/>
        <v>608</v>
      </c>
      <c r="L304" s="72">
        <f t="shared" si="118"/>
        <v>1418</v>
      </c>
      <c r="M304" s="73">
        <f t="shared" si="119"/>
        <v>1419.9999999999998</v>
      </c>
      <c r="N304" s="73">
        <f t="shared" si="120"/>
        <v>230</v>
      </c>
      <c r="O304" s="72">
        <v>100</v>
      </c>
      <c r="P304" s="72">
        <f t="shared" si="121"/>
        <v>1307</v>
      </c>
      <c r="Q304" s="72">
        <f t="shared" si="122"/>
        <v>18693</v>
      </c>
    </row>
    <row r="305" spans="2:20" s="3" customFormat="1" x14ac:dyDescent="0.2">
      <c r="B305" s="74" t="s">
        <v>116</v>
      </c>
      <c r="C305" s="74" t="s">
        <v>115</v>
      </c>
      <c r="D305" s="74" t="s">
        <v>114</v>
      </c>
      <c r="E305" s="74" t="s">
        <v>21</v>
      </c>
      <c r="F305" s="74" t="s">
        <v>34</v>
      </c>
      <c r="G305" s="73">
        <v>20000</v>
      </c>
      <c r="H305" s="73">
        <v>0</v>
      </c>
      <c r="I305" s="73">
        <v>25</v>
      </c>
      <c r="J305" s="73">
        <f t="shared" si="116"/>
        <v>574</v>
      </c>
      <c r="K305" s="72">
        <f t="shared" si="117"/>
        <v>608</v>
      </c>
      <c r="L305" s="72">
        <f t="shared" si="118"/>
        <v>1418</v>
      </c>
      <c r="M305" s="73">
        <f t="shared" si="119"/>
        <v>1419.9999999999998</v>
      </c>
      <c r="N305" s="73">
        <f t="shared" si="120"/>
        <v>230</v>
      </c>
      <c r="O305" s="72">
        <v>100</v>
      </c>
      <c r="P305" s="72">
        <f t="shared" si="121"/>
        <v>1307</v>
      </c>
      <c r="Q305" s="72">
        <f t="shared" si="122"/>
        <v>18693</v>
      </c>
    </row>
    <row r="306" spans="2:20" s="3" customFormat="1" x14ac:dyDescent="0.2">
      <c r="B306" s="74" t="s">
        <v>113</v>
      </c>
      <c r="C306" s="74" t="s">
        <v>108</v>
      </c>
      <c r="D306" s="74" t="s">
        <v>112</v>
      </c>
      <c r="E306" s="74" t="s">
        <v>21</v>
      </c>
      <c r="F306" s="74" t="s">
        <v>20</v>
      </c>
      <c r="G306" s="73">
        <v>45000</v>
      </c>
      <c r="H306" s="73">
        <v>891.01</v>
      </c>
      <c r="I306" s="73">
        <v>25</v>
      </c>
      <c r="J306" s="73">
        <f t="shared" si="116"/>
        <v>1291.5</v>
      </c>
      <c r="K306" s="72">
        <f t="shared" si="117"/>
        <v>1368</v>
      </c>
      <c r="L306" s="72">
        <f t="shared" si="118"/>
        <v>3190.5</v>
      </c>
      <c r="M306" s="73">
        <f t="shared" si="119"/>
        <v>3194.9999999999995</v>
      </c>
      <c r="N306" s="73">
        <f t="shared" si="120"/>
        <v>517.5</v>
      </c>
      <c r="O306" s="72">
        <v>1815.46</v>
      </c>
      <c r="P306" s="72">
        <f t="shared" si="121"/>
        <v>5390.97</v>
      </c>
      <c r="Q306" s="72">
        <f t="shared" si="122"/>
        <v>39609.03</v>
      </c>
    </row>
    <row r="307" spans="2:20" s="3" customFormat="1" x14ac:dyDescent="0.2">
      <c r="B307" s="76" t="s">
        <v>111</v>
      </c>
      <c r="C307" s="74" t="s">
        <v>108</v>
      </c>
      <c r="D307" s="74" t="s">
        <v>107</v>
      </c>
      <c r="E307" s="76" t="s">
        <v>21</v>
      </c>
      <c r="F307" s="76" t="s">
        <v>34</v>
      </c>
      <c r="G307" s="77">
        <v>15000</v>
      </c>
      <c r="H307" s="77">
        <v>0</v>
      </c>
      <c r="I307" s="77">
        <v>25</v>
      </c>
      <c r="J307" s="73">
        <f t="shared" si="116"/>
        <v>430.5</v>
      </c>
      <c r="K307" s="72">
        <f t="shared" si="117"/>
        <v>456</v>
      </c>
      <c r="L307" s="72">
        <f t="shared" si="118"/>
        <v>1063.5</v>
      </c>
      <c r="M307" s="73">
        <f t="shared" si="119"/>
        <v>1065</v>
      </c>
      <c r="N307" s="73">
        <f t="shared" si="120"/>
        <v>172.5</v>
      </c>
      <c r="O307" s="72">
        <v>1000</v>
      </c>
      <c r="P307" s="72">
        <f t="shared" si="121"/>
        <v>1911.5</v>
      </c>
      <c r="Q307" s="72">
        <f t="shared" si="122"/>
        <v>13088.5</v>
      </c>
    </row>
    <row r="308" spans="2:20" s="3" customFormat="1" x14ac:dyDescent="0.2">
      <c r="B308" s="74" t="s">
        <v>110</v>
      </c>
      <c r="C308" s="74" t="s">
        <v>108</v>
      </c>
      <c r="D308" s="74" t="s">
        <v>107</v>
      </c>
      <c r="E308" s="74" t="s">
        <v>21</v>
      </c>
      <c r="F308" s="74" t="s">
        <v>34</v>
      </c>
      <c r="G308" s="73">
        <v>17000</v>
      </c>
      <c r="H308" s="73">
        <v>0</v>
      </c>
      <c r="I308" s="73">
        <v>25</v>
      </c>
      <c r="J308" s="73">
        <f t="shared" si="116"/>
        <v>487.9</v>
      </c>
      <c r="K308" s="72">
        <f t="shared" si="117"/>
        <v>516.79999999999995</v>
      </c>
      <c r="L308" s="72">
        <f t="shared" si="118"/>
        <v>1205.3000000000002</v>
      </c>
      <c r="M308" s="73">
        <f t="shared" si="119"/>
        <v>1207</v>
      </c>
      <c r="N308" s="73">
        <f t="shared" si="120"/>
        <v>195.5</v>
      </c>
      <c r="O308" s="72">
        <v>1000</v>
      </c>
      <c r="P308" s="72">
        <f t="shared" si="121"/>
        <v>2029.6999999999998</v>
      </c>
      <c r="Q308" s="72">
        <f t="shared" si="122"/>
        <v>14970.3</v>
      </c>
    </row>
    <row r="309" spans="2:20" s="3" customFormat="1" x14ac:dyDescent="0.2">
      <c r="B309" s="76" t="s">
        <v>109</v>
      </c>
      <c r="C309" s="74" t="s">
        <v>108</v>
      </c>
      <c r="D309" s="74" t="s">
        <v>107</v>
      </c>
      <c r="E309" s="76" t="s">
        <v>21</v>
      </c>
      <c r="F309" s="74" t="s">
        <v>34</v>
      </c>
      <c r="G309" s="72">
        <v>17000</v>
      </c>
      <c r="H309" s="73">
        <v>0</v>
      </c>
      <c r="I309" s="73">
        <v>25</v>
      </c>
      <c r="J309" s="73">
        <f t="shared" si="116"/>
        <v>487.9</v>
      </c>
      <c r="K309" s="72">
        <f t="shared" si="117"/>
        <v>516.79999999999995</v>
      </c>
      <c r="L309" s="72">
        <f t="shared" si="118"/>
        <v>1205.3000000000002</v>
      </c>
      <c r="M309" s="73">
        <f t="shared" si="119"/>
        <v>1207</v>
      </c>
      <c r="N309" s="73">
        <f t="shared" si="120"/>
        <v>195.5</v>
      </c>
      <c r="O309" s="72">
        <v>1000</v>
      </c>
      <c r="P309" s="72">
        <f t="shared" si="121"/>
        <v>2029.6999999999998</v>
      </c>
      <c r="Q309" s="72">
        <f t="shared" si="122"/>
        <v>14970.3</v>
      </c>
    </row>
    <row r="310" spans="2:20" s="3" customFormat="1" x14ac:dyDescent="0.2">
      <c r="B310" s="69"/>
      <c r="C310" s="69"/>
      <c r="D310" s="69"/>
      <c r="E310" s="69"/>
      <c r="F310" s="69"/>
      <c r="G310" s="69"/>
      <c r="H310" s="69"/>
      <c r="I310" s="69"/>
      <c r="J310" s="82"/>
      <c r="K310" s="86"/>
      <c r="L310" s="69"/>
      <c r="M310" s="69"/>
      <c r="N310" s="82"/>
      <c r="O310" s="86"/>
      <c r="P310" s="86"/>
      <c r="Q310" s="86"/>
    </row>
    <row r="311" spans="2:20" s="3" customFormat="1" ht="13.5" customHeight="1" x14ac:dyDescent="0.2">
      <c r="B311" s="74" t="s">
        <v>106</v>
      </c>
      <c r="C311" s="74" t="s">
        <v>105</v>
      </c>
      <c r="D311" s="74" t="s">
        <v>104</v>
      </c>
      <c r="E311" s="74" t="s">
        <v>21</v>
      </c>
      <c r="F311" s="74" t="s">
        <v>34</v>
      </c>
      <c r="G311" s="73">
        <v>25000</v>
      </c>
      <c r="H311" s="73">
        <v>0</v>
      </c>
      <c r="I311" s="73">
        <v>25</v>
      </c>
      <c r="J311" s="73">
        <f t="shared" ref="J311:J342" si="123">IF(G311&lt;=$I$376*$J$376,G311*$F$383,($I$376*$J$376)*$F$383)</f>
        <v>717.5</v>
      </c>
      <c r="K311" s="72">
        <f t="shared" ref="K311:K342" si="124">IF(G311&lt;=$I$377*$J$377,G311*$F$384,($I$377*$J$377)*$F$384)</f>
        <v>760</v>
      </c>
      <c r="L311" s="72">
        <f t="shared" ref="L311:L342" si="125">G311*7.09%</f>
        <v>1772.5000000000002</v>
      </c>
      <c r="M311" s="73">
        <f t="shared" ref="M311:M342" si="126">G311*7.1%</f>
        <v>1774.9999999999998</v>
      </c>
      <c r="N311" s="73">
        <f t="shared" ref="N311:N342" si="127">IF(G311&gt;77410,890.22,G311*1.15%)</f>
        <v>287.5</v>
      </c>
      <c r="O311" s="72">
        <v>13044.29</v>
      </c>
      <c r="P311" s="72">
        <f t="shared" ref="P311:P342" si="128">H311+I311+J311+K311+O311</f>
        <v>14546.79</v>
      </c>
      <c r="Q311" s="72">
        <f t="shared" ref="Q311:Q342" si="129">G311-P311</f>
        <v>10453.209999999999</v>
      </c>
    </row>
    <row r="312" spans="2:20" s="3" customFormat="1" x14ac:dyDescent="0.2">
      <c r="B312" s="75" t="s">
        <v>103</v>
      </c>
      <c r="C312" s="74" t="s">
        <v>98</v>
      </c>
      <c r="D312" s="74" t="s">
        <v>102</v>
      </c>
      <c r="E312" s="74" t="s">
        <v>21</v>
      </c>
      <c r="F312" s="74" t="s">
        <v>34</v>
      </c>
      <c r="G312" s="73">
        <v>40000</v>
      </c>
      <c r="H312" s="73">
        <v>442.65</v>
      </c>
      <c r="I312" s="73">
        <v>25</v>
      </c>
      <c r="J312" s="73">
        <f t="shared" si="123"/>
        <v>1148</v>
      </c>
      <c r="K312" s="72">
        <f t="shared" si="124"/>
        <v>1216</v>
      </c>
      <c r="L312" s="72">
        <f t="shared" si="125"/>
        <v>2836</v>
      </c>
      <c r="M312" s="73">
        <f t="shared" si="126"/>
        <v>2839.9999999999995</v>
      </c>
      <c r="N312" s="73">
        <f t="shared" si="127"/>
        <v>460</v>
      </c>
      <c r="O312" s="72">
        <v>13334.29</v>
      </c>
      <c r="P312" s="72">
        <f t="shared" si="128"/>
        <v>16165.94</v>
      </c>
      <c r="Q312" s="72">
        <f t="shared" si="129"/>
        <v>23834.059999999998</v>
      </c>
    </row>
    <row r="313" spans="2:20" s="3" customFormat="1" x14ac:dyDescent="0.2">
      <c r="B313" s="75" t="s">
        <v>101</v>
      </c>
      <c r="C313" s="74" t="s">
        <v>98</v>
      </c>
      <c r="D313" s="74" t="s">
        <v>87</v>
      </c>
      <c r="E313" s="74" t="s">
        <v>21</v>
      </c>
      <c r="F313" s="74" t="s">
        <v>34</v>
      </c>
      <c r="G313" s="73">
        <v>33000</v>
      </c>
      <c r="H313" s="73">
        <v>0</v>
      </c>
      <c r="I313" s="73">
        <v>25</v>
      </c>
      <c r="J313" s="73">
        <f t="shared" si="123"/>
        <v>947.1</v>
      </c>
      <c r="K313" s="72">
        <f t="shared" si="124"/>
        <v>1003.2</v>
      </c>
      <c r="L313" s="72">
        <f t="shared" si="125"/>
        <v>2339.7000000000003</v>
      </c>
      <c r="M313" s="73">
        <f t="shared" si="126"/>
        <v>2343</v>
      </c>
      <c r="N313" s="73">
        <f t="shared" si="127"/>
        <v>379.5</v>
      </c>
      <c r="O313" s="72">
        <v>15540.62</v>
      </c>
      <c r="P313" s="72">
        <f t="shared" si="128"/>
        <v>17515.920000000002</v>
      </c>
      <c r="Q313" s="72">
        <f t="shared" si="129"/>
        <v>15484.079999999998</v>
      </c>
    </row>
    <row r="314" spans="2:20" s="3" customFormat="1" x14ac:dyDescent="0.2">
      <c r="B314" s="74" t="s">
        <v>100</v>
      </c>
      <c r="C314" s="74" t="s">
        <v>98</v>
      </c>
      <c r="D314" s="74" t="s">
        <v>22</v>
      </c>
      <c r="E314" s="74" t="s">
        <v>21</v>
      </c>
      <c r="F314" s="74" t="s">
        <v>20</v>
      </c>
      <c r="G314" s="73">
        <v>30000</v>
      </c>
      <c r="H314" s="73">
        <v>0</v>
      </c>
      <c r="I314" s="73">
        <v>25</v>
      </c>
      <c r="J314" s="73">
        <f t="shared" si="123"/>
        <v>861</v>
      </c>
      <c r="K314" s="72">
        <f t="shared" si="124"/>
        <v>912</v>
      </c>
      <c r="L314" s="72">
        <f t="shared" si="125"/>
        <v>2127</v>
      </c>
      <c r="M314" s="73">
        <f t="shared" si="126"/>
        <v>2130</v>
      </c>
      <c r="N314" s="73">
        <f t="shared" si="127"/>
        <v>345</v>
      </c>
      <c r="O314" s="72">
        <v>4815.46</v>
      </c>
      <c r="P314" s="72">
        <f t="shared" si="128"/>
        <v>6613.46</v>
      </c>
      <c r="Q314" s="72">
        <f t="shared" si="129"/>
        <v>23386.54</v>
      </c>
      <c r="T314" s="3" t="s">
        <v>99</v>
      </c>
    </row>
    <row r="315" spans="2:20" s="3" customFormat="1" x14ac:dyDescent="0.2">
      <c r="B315" s="75" t="s">
        <v>96</v>
      </c>
      <c r="C315" s="76" t="s">
        <v>51</v>
      </c>
      <c r="D315" s="74" t="s">
        <v>22</v>
      </c>
      <c r="E315" s="74" t="s">
        <v>21</v>
      </c>
      <c r="F315" s="74" t="s">
        <v>34</v>
      </c>
      <c r="G315" s="73">
        <v>30000</v>
      </c>
      <c r="H315" s="73">
        <v>0</v>
      </c>
      <c r="I315" s="73">
        <v>25</v>
      </c>
      <c r="J315" s="73">
        <f t="shared" si="123"/>
        <v>861</v>
      </c>
      <c r="K315" s="72">
        <f t="shared" si="124"/>
        <v>912</v>
      </c>
      <c r="L315" s="72">
        <f t="shared" si="125"/>
        <v>2127</v>
      </c>
      <c r="M315" s="73">
        <f t="shared" si="126"/>
        <v>2130</v>
      </c>
      <c r="N315" s="73">
        <f t="shared" si="127"/>
        <v>345</v>
      </c>
      <c r="O315" s="72">
        <v>11018.03</v>
      </c>
      <c r="P315" s="72">
        <f t="shared" si="128"/>
        <v>12816.03</v>
      </c>
      <c r="Q315" s="72">
        <f t="shared" si="129"/>
        <v>17183.97</v>
      </c>
    </row>
    <row r="316" spans="2:20" s="3" customFormat="1" x14ac:dyDescent="0.2">
      <c r="B316" s="75" t="s">
        <v>95</v>
      </c>
      <c r="C316" s="76" t="s">
        <v>51</v>
      </c>
      <c r="D316" s="74" t="s">
        <v>22</v>
      </c>
      <c r="E316" s="74" t="s">
        <v>21</v>
      </c>
      <c r="F316" s="74" t="s">
        <v>34</v>
      </c>
      <c r="G316" s="73">
        <v>35000</v>
      </c>
      <c r="H316" s="73">
        <v>0</v>
      </c>
      <c r="I316" s="73">
        <v>25</v>
      </c>
      <c r="J316" s="73">
        <f t="shared" si="123"/>
        <v>1004.5</v>
      </c>
      <c r="K316" s="72">
        <f t="shared" si="124"/>
        <v>1064</v>
      </c>
      <c r="L316" s="72">
        <f t="shared" si="125"/>
        <v>2481.5</v>
      </c>
      <c r="M316" s="73">
        <f t="shared" si="126"/>
        <v>2485</v>
      </c>
      <c r="N316" s="73">
        <f t="shared" si="127"/>
        <v>402.5</v>
      </c>
      <c r="O316" s="72">
        <v>2900</v>
      </c>
      <c r="P316" s="72">
        <f t="shared" si="128"/>
        <v>4993.5</v>
      </c>
      <c r="Q316" s="72">
        <f t="shared" si="129"/>
        <v>30006.5</v>
      </c>
    </row>
    <row r="317" spans="2:20" s="3" customFormat="1" x14ac:dyDescent="0.2">
      <c r="B317" s="75" t="s">
        <v>94</v>
      </c>
      <c r="C317" s="76" t="s">
        <v>51</v>
      </c>
      <c r="D317" s="74" t="s">
        <v>22</v>
      </c>
      <c r="E317" s="74" t="s">
        <v>21</v>
      </c>
      <c r="F317" s="74" t="s">
        <v>20</v>
      </c>
      <c r="G317" s="73">
        <v>35000</v>
      </c>
      <c r="H317" s="73">
        <v>0</v>
      </c>
      <c r="I317" s="73">
        <v>25</v>
      </c>
      <c r="J317" s="73">
        <f t="shared" si="123"/>
        <v>1004.5</v>
      </c>
      <c r="K317" s="72">
        <f t="shared" si="124"/>
        <v>1064</v>
      </c>
      <c r="L317" s="72">
        <f t="shared" si="125"/>
        <v>2481.5</v>
      </c>
      <c r="M317" s="73">
        <f t="shared" si="126"/>
        <v>2485</v>
      </c>
      <c r="N317" s="73">
        <f t="shared" si="127"/>
        <v>402.5</v>
      </c>
      <c r="O317" s="72">
        <v>2815.46</v>
      </c>
      <c r="P317" s="72">
        <f t="shared" si="128"/>
        <v>4908.96</v>
      </c>
      <c r="Q317" s="72">
        <f t="shared" si="129"/>
        <v>30091.040000000001</v>
      </c>
    </row>
    <row r="318" spans="2:20" s="3" customFormat="1" x14ac:dyDescent="0.2">
      <c r="B318" s="74" t="s">
        <v>93</v>
      </c>
      <c r="C318" s="76" t="s">
        <v>51</v>
      </c>
      <c r="D318" s="74" t="s">
        <v>22</v>
      </c>
      <c r="E318" s="74" t="s">
        <v>21</v>
      </c>
      <c r="F318" s="74" t="s">
        <v>20</v>
      </c>
      <c r="G318" s="73">
        <v>35925</v>
      </c>
      <c r="H318" s="73">
        <v>0</v>
      </c>
      <c r="I318" s="73">
        <v>25</v>
      </c>
      <c r="J318" s="73">
        <f t="shared" si="123"/>
        <v>1031.0474999999999</v>
      </c>
      <c r="K318" s="72">
        <f t="shared" si="124"/>
        <v>1092.1199999999999</v>
      </c>
      <c r="L318" s="72">
        <f t="shared" si="125"/>
        <v>2547.0825</v>
      </c>
      <c r="M318" s="73">
        <f t="shared" si="126"/>
        <v>2550.6749999999997</v>
      </c>
      <c r="N318" s="73">
        <f t="shared" si="127"/>
        <v>413.13749999999999</v>
      </c>
      <c r="O318" s="72">
        <v>1600</v>
      </c>
      <c r="P318" s="72">
        <f t="shared" si="128"/>
        <v>3748.1674999999996</v>
      </c>
      <c r="Q318" s="72">
        <f t="shared" si="129"/>
        <v>32176.8325</v>
      </c>
    </row>
    <row r="319" spans="2:20" s="3" customFormat="1" x14ac:dyDescent="0.2">
      <c r="B319" s="74" t="s">
        <v>92</v>
      </c>
      <c r="C319" s="76" t="s">
        <v>51</v>
      </c>
      <c r="D319" s="74" t="s">
        <v>22</v>
      </c>
      <c r="E319" s="74" t="s">
        <v>21</v>
      </c>
      <c r="F319" s="74" t="s">
        <v>34</v>
      </c>
      <c r="G319" s="73">
        <v>30000</v>
      </c>
      <c r="H319" s="73">
        <v>0</v>
      </c>
      <c r="I319" s="73">
        <v>25</v>
      </c>
      <c r="J319" s="73">
        <f t="shared" si="123"/>
        <v>861</v>
      </c>
      <c r="K319" s="72">
        <f t="shared" si="124"/>
        <v>912</v>
      </c>
      <c r="L319" s="72">
        <f t="shared" si="125"/>
        <v>2127</v>
      </c>
      <c r="M319" s="73">
        <f t="shared" si="126"/>
        <v>2130</v>
      </c>
      <c r="N319" s="73">
        <f t="shared" si="127"/>
        <v>345</v>
      </c>
      <c r="O319" s="72">
        <v>100</v>
      </c>
      <c r="P319" s="72">
        <f t="shared" si="128"/>
        <v>1898</v>
      </c>
      <c r="Q319" s="72">
        <f t="shared" si="129"/>
        <v>28102</v>
      </c>
    </row>
    <row r="320" spans="2:20" s="3" customFormat="1" x14ac:dyDescent="0.2">
      <c r="B320" s="75" t="s">
        <v>91</v>
      </c>
      <c r="C320" s="76" t="s">
        <v>51</v>
      </c>
      <c r="D320" s="74" t="s">
        <v>22</v>
      </c>
      <c r="E320" s="74" t="s">
        <v>21</v>
      </c>
      <c r="F320" s="74" t="s">
        <v>34</v>
      </c>
      <c r="G320" s="73">
        <v>35000</v>
      </c>
      <c r="H320" s="73">
        <v>0</v>
      </c>
      <c r="I320" s="73">
        <v>25</v>
      </c>
      <c r="J320" s="73">
        <f t="shared" si="123"/>
        <v>1004.5</v>
      </c>
      <c r="K320" s="72">
        <f t="shared" si="124"/>
        <v>1064</v>
      </c>
      <c r="L320" s="72">
        <f t="shared" si="125"/>
        <v>2481.5</v>
      </c>
      <c r="M320" s="73">
        <f t="shared" si="126"/>
        <v>2485</v>
      </c>
      <c r="N320" s="73">
        <f t="shared" si="127"/>
        <v>402.5</v>
      </c>
      <c r="O320" s="72">
        <v>2900</v>
      </c>
      <c r="P320" s="72">
        <f t="shared" si="128"/>
        <v>4993.5</v>
      </c>
      <c r="Q320" s="72">
        <f t="shared" si="129"/>
        <v>30006.5</v>
      </c>
    </row>
    <row r="321" spans="2:17" s="3" customFormat="1" x14ac:dyDescent="0.2">
      <c r="B321" s="75" t="s">
        <v>90</v>
      </c>
      <c r="C321" s="76" t="s">
        <v>51</v>
      </c>
      <c r="D321" s="74" t="s">
        <v>22</v>
      </c>
      <c r="E321" s="74" t="s">
        <v>21</v>
      </c>
      <c r="F321" s="74" t="s">
        <v>20</v>
      </c>
      <c r="G321" s="73">
        <v>39000</v>
      </c>
      <c r="H321" s="73">
        <v>301.52</v>
      </c>
      <c r="I321" s="73">
        <v>25</v>
      </c>
      <c r="J321" s="73">
        <f t="shared" si="123"/>
        <v>1119.3</v>
      </c>
      <c r="K321" s="72">
        <f t="shared" si="124"/>
        <v>1185.5999999999999</v>
      </c>
      <c r="L321" s="72">
        <f t="shared" si="125"/>
        <v>2765.1000000000004</v>
      </c>
      <c r="M321" s="73">
        <f t="shared" si="126"/>
        <v>2768.9999999999995</v>
      </c>
      <c r="N321" s="73">
        <f t="shared" si="127"/>
        <v>448.5</v>
      </c>
      <c r="O321" s="72">
        <v>5592.41</v>
      </c>
      <c r="P321" s="72">
        <f t="shared" si="128"/>
        <v>8223.83</v>
      </c>
      <c r="Q321" s="72">
        <f t="shared" si="129"/>
        <v>30776.17</v>
      </c>
    </row>
    <row r="322" spans="2:17" s="3" customFormat="1" x14ac:dyDescent="0.2">
      <c r="B322" s="74" t="s">
        <v>89</v>
      </c>
      <c r="C322" s="76" t="s">
        <v>51</v>
      </c>
      <c r="D322" s="74" t="s">
        <v>22</v>
      </c>
      <c r="E322" s="74" t="s">
        <v>21</v>
      </c>
      <c r="F322" s="74" t="s">
        <v>20</v>
      </c>
      <c r="G322" s="73">
        <v>35000</v>
      </c>
      <c r="H322" s="73">
        <v>0</v>
      </c>
      <c r="I322" s="73">
        <v>25</v>
      </c>
      <c r="J322" s="73">
        <f t="shared" si="123"/>
        <v>1004.5</v>
      </c>
      <c r="K322" s="72">
        <f t="shared" si="124"/>
        <v>1064</v>
      </c>
      <c r="L322" s="72">
        <f t="shared" si="125"/>
        <v>2481.5</v>
      </c>
      <c r="M322" s="73">
        <f t="shared" si="126"/>
        <v>2485</v>
      </c>
      <c r="N322" s="73">
        <f t="shared" si="127"/>
        <v>402.5</v>
      </c>
      <c r="O322" s="72">
        <v>16521.71</v>
      </c>
      <c r="P322" s="72">
        <f t="shared" si="128"/>
        <v>18615.21</v>
      </c>
      <c r="Q322" s="72">
        <f t="shared" si="129"/>
        <v>16384.79</v>
      </c>
    </row>
    <row r="323" spans="2:17" s="3" customFormat="1" x14ac:dyDescent="0.2">
      <c r="B323" s="76" t="s">
        <v>88</v>
      </c>
      <c r="C323" s="76" t="s">
        <v>51</v>
      </c>
      <c r="D323" s="74" t="s">
        <v>87</v>
      </c>
      <c r="E323" s="74" t="s">
        <v>21</v>
      </c>
      <c r="F323" s="74" t="s">
        <v>34</v>
      </c>
      <c r="G323" s="73">
        <v>30000.15</v>
      </c>
      <c r="H323" s="73">
        <v>0</v>
      </c>
      <c r="I323" s="73">
        <v>25</v>
      </c>
      <c r="J323" s="73">
        <f t="shared" si="123"/>
        <v>861.00430500000004</v>
      </c>
      <c r="K323" s="72">
        <f t="shared" si="124"/>
        <v>912.00456000000008</v>
      </c>
      <c r="L323" s="72">
        <f t="shared" si="125"/>
        <v>2127.0106350000001</v>
      </c>
      <c r="M323" s="73">
        <f t="shared" si="126"/>
        <v>2130.0106499999997</v>
      </c>
      <c r="N323" s="73">
        <f t="shared" si="127"/>
        <v>345.00172500000002</v>
      </c>
      <c r="O323" s="72">
        <v>12226.63</v>
      </c>
      <c r="P323" s="72">
        <f t="shared" si="128"/>
        <v>14024.638864999999</v>
      </c>
      <c r="Q323" s="72">
        <f t="shared" si="129"/>
        <v>15975.511135000002</v>
      </c>
    </row>
    <row r="324" spans="2:17" s="3" customFormat="1" x14ac:dyDescent="0.2">
      <c r="B324" s="75" t="s">
        <v>86</v>
      </c>
      <c r="C324" s="74" t="s">
        <v>62</v>
      </c>
      <c r="D324" s="74" t="s">
        <v>85</v>
      </c>
      <c r="E324" s="74" t="s">
        <v>21</v>
      </c>
      <c r="F324" s="74" t="s">
        <v>20</v>
      </c>
      <c r="G324" s="73">
        <v>70000</v>
      </c>
      <c r="H324" s="73">
        <v>5368.45</v>
      </c>
      <c r="I324" s="73">
        <v>25</v>
      </c>
      <c r="J324" s="73">
        <f t="shared" si="123"/>
        <v>2009</v>
      </c>
      <c r="K324" s="72">
        <f t="shared" si="124"/>
        <v>2128</v>
      </c>
      <c r="L324" s="72">
        <f t="shared" si="125"/>
        <v>4963</v>
      </c>
      <c r="M324" s="73">
        <f t="shared" si="126"/>
        <v>4970</v>
      </c>
      <c r="N324" s="73">
        <f t="shared" si="127"/>
        <v>805</v>
      </c>
      <c r="O324" s="72">
        <v>15879.26</v>
      </c>
      <c r="P324" s="72">
        <f t="shared" si="128"/>
        <v>25409.71</v>
      </c>
      <c r="Q324" s="72">
        <f t="shared" si="129"/>
        <v>44590.29</v>
      </c>
    </row>
    <row r="325" spans="2:17" s="3" customFormat="1" x14ac:dyDescent="0.2">
      <c r="B325" s="75" t="s">
        <v>84</v>
      </c>
      <c r="C325" s="74" t="s">
        <v>62</v>
      </c>
      <c r="D325" s="74" t="s">
        <v>22</v>
      </c>
      <c r="E325" s="74" t="s">
        <v>21</v>
      </c>
      <c r="F325" s="74" t="s">
        <v>34</v>
      </c>
      <c r="G325" s="73">
        <v>35250</v>
      </c>
      <c r="H325" s="73">
        <v>0</v>
      </c>
      <c r="I325" s="73">
        <v>25</v>
      </c>
      <c r="J325" s="73">
        <f t="shared" si="123"/>
        <v>1011.675</v>
      </c>
      <c r="K325" s="72">
        <f t="shared" si="124"/>
        <v>1071.5999999999999</v>
      </c>
      <c r="L325" s="72">
        <f t="shared" si="125"/>
        <v>2499.2250000000004</v>
      </c>
      <c r="M325" s="73">
        <f t="shared" si="126"/>
        <v>2502.75</v>
      </c>
      <c r="N325" s="73">
        <f t="shared" si="127"/>
        <v>405.375</v>
      </c>
      <c r="O325" s="72">
        <v>8302.42</v>
      </c>
      <c r="P325" s="72">
        <f t="shared" si="128"/>
        <v>10410.695</v>
      </c>
      <c r="Q325" s="72">
        <f t="shared" si="129"/>
        <v>24839.305</v>
      </c>
    </row>
    <row r="326" spans="2:17" s="3" customFormat="1" x14ac:dyDescent="0.2">
      <c r="B326" s="75" t="s">
        <v>83</v>
      </c>
      <c r="C326" s="74" t="s">
        <v>62</v>
      </c>
      <c r="D326" s="74" t="s">
        <v>22</v>
      </c>
      <c r="E326" s="74" t="s">
        <v>21</v>
      </c>
      <c r="F326" s="74" t="s">
        <v>20</v>
      </c>
      <c r="G326" s="73">
        <v>33000</v>
      </c>
      <c r="H326" s="73">
        <v>0</v>
      </c>
      <c r="I326" s="73">
        <v>25</v>
      </c>
      <c r="J326" s="73">
        <f t="shared" si="123"/>
        <v>947.1</v>
      </c>
      <c r="K326" s="72">
        <f t="shared" si="124"/>
        <v>1003.2</v>
      </c>
      <c r="L326" s="72">
        <f t="shared" si="125"/>
        <v>2339.7000000000003</v>
      </c>
      <c r="M326" s="73">
        <f t="shared" si="126"/>
        <v>2343</v>
      </c>
      <c r="N326" s="73">
        <f t="shared" si="127"/>
        <v>379.5</v>
      </c>
      <c r="O326" s="72">
        <v>3530.92</v>
      </c>
      <c r="P326" s="72">
        <f t="shared" si="128"/>
        <v>5506.22</v>
      </c>
      <c r="Q326" s="72">
        <f t="shared" si="129"/>
        <v>27493.78</v>
      </c>
    </row>
    <row r="327" spans="2:17" s="3" customFormat="1" x14ac:dyDescent="0.2">
      <c r="B327" s="75" t="s">
        <v>82</v>
      </c>
      <c r="C327" s="74" t="s">
        <v>62</v>
      </c>
      <c r="D327" s="74" t="s">
        <v>22</v>
      </c>
      <c r="E327" s="74" t="s">
        <v>21</v>
      </c>
      <c r="F327" s="74" t="s">
        <v>20</v>
      </c>
      <c r="G327" s="73">
        <v>40068.94</v>
      </c>
      <c r="H327" s="73">
        <v>452.38</v>
      </c>
      <c r="I327" s="73">
        <v>25</v>
      </c>
      <c r="J327" s="73">
        <f t="shared" si="123"/>
        <v>1149.978578</v>
      </c>
      <c r="K327" s="72">
        <f t="shared" si="124"/>
        <v>1218.0957760000001</v>
      </c>
      <c r="L327" s="72">
        <f t="shared" si="125"/>
        <v>2840.8878460000005</v>
      </c>
      <c r="M327" s="73">
        <f t="shared" si="126"/>
        <v>2844.8947399999997</v>
      </c>
      <c r="N327" s="73">
        <f t="shared" si="127"/>
        <v>460.79281000000003</v>
      </c>
      <c r="O327" s="72">
        <v>15911.12</v>
      </c>
      <c r="P327" s="72">
        <f t="shared" si="128"/>
        <v>18756.574354</v>
      </c>
      <c r="Q327" s="72">
        <f t="shared" si="129"/>
        <v>21312.365646000002</v>
      </c>
    </row>
    <row r="328" spans="2:17" s="3" customFormat="1" x14ac:dyDescent="0.2">
      <c r="B328" s="75" t="s">
        <v>81</v>
      </c>
      <c r="C328" s="74" t="s">
        <v>62</v>
      </c>
      <c r="D328" s="74" t="s">
        <v>80</v>
      </c>
      <c r="E328" s="74" t="s">
        <v>21</v>
      </c>
      <c r="F328" s="74" t="s">
        <v>34</v>
      </c>
      <c r="G328" s="73">
        <v>35000</v>
      </c>
      <c r="H328" s="73">
        <v>0</v>
      </c>
      <c r="I328" s="73">
        <v>25</v>
      </c>
      <c r="J328" s="73">
        <f t="shared" si="123"/>
        <v>1004.5</v>
      </c>
      <c r="K328" s="72">
        <f t="shared" si="124"/>
        <v>1064</v>
      </c>
      <c r="L328" s="72">
        <f t="shared" si="125"/>
        <v>2481.5</v>
      </c>
      <c r="M328" s="73">
        <f t="shared" si="126"/>
        <v>2485</v>
      </c>
      <c r="N328" s="73">
        <f t="shared" si="127"/>
        <v>402.5</v>
      </c>
      <c r="O328" s="72">
        <v>9985.43</v>
      </c>
      <c r="P328" s="72">
        <f t="shared" si="128"/>
        <v>12078.93</v>
      </c>
      <c r="Q328" s="72">
        <f t="shared" si="129"/>
        <v>22921.07</v>
      </c>
    </row>
    <row r="329" spans="2:17" s="3" customFormat="1" x14ac:dyDescent="0.2">
      <c r="B329" s="75" t="s">
        <v>79</v>
      </c>
      <c r="C329" s="74" t="s">
        <v>62</v>
      </c>
      <c r="D329" s="74" t="s">
        <v>22</v>
      </c>
      <c r="E329" s="74" t="s">
        <v>21</v>
      </c>
      <c r="F329" s="74" t="s">
        <v>20</v>
      </c>
      <c r="G329" s="73">
        <v>35000</v>
      </c>
      <c r="H329" s="73">
        <v>0</v>
      </c>
      <c r="I329" s="73">
        <v>25</v>
      </c>
      <c r="J329" s="73">
        <f t="shared" si="123"/>
        <v>1004.5</v>
      </c>
      <c r="K329" s="72">
        <f t="shared" si="124"/>
        <v>1064</v>
      </c>
      <c r="L329" s="72">
        <f t="shared" si="125"/>
        <v>2481.5</v>
      </c>
      <c r="M329" s="73">
        <f t="shared" si="126"/>
        <v>2485</v>
      </c>
      <c r="N329" s="73">
        <f t="shared" si="127"/>
        <v>402.5</v>
      </c>
      <c r="O329" s="72">
        <v>100</v>
      </c>
      <c r="P329" s="72">
        <f t="shared" si="128"/>
        <v>2193.5</v>
      </c>
      <c r="Q329" s="72">
        <f t="shared" si="129"/>
        <v>32806.5</v>
      </c>
    </row>
    <row r="330" spans="2:17" s="3" customFormat="1" x14ac:dyDescent="0.2">
      <c r="B330" s="74" t="s">
        <v>78</v>
      </c>
      <c r="C330" s="74" t="s">
        <v>62</v>
      </c>
      <c r="D330" s="74" t="s">
        <v>22</v>
      </c>
      <c r="E330" s="74" t="s">
        <v>21</v>
      </c>
      <c r="F330" s="74" t="s">
        <v>20</v>
      </c>
      <c r="G330" s="73">
        <v>35000</v>
      </c>
      <c r="H330" s="73">
        <v>0</v>
      </c>
      <c r="I330" s="73">
        <v>25</v>
      </c>
      <c r="J330" s="73">
        <f t="shared" si="123"/>
        <v>1004.5</v>
      </c>
      <c r="K330" s="72">
        <f t="shared" si="124"/>
        <v>1064</v>
      </c>
      <c r="L330" s="72">
        <f t="shared" si="125"/>
        <v>2481.5</v>
      </c>
      <c r="M330" s="73">
        <f t="shared" si="126"/>
        <v>2485</v>
      </c>
      <c r="N330" s="73">
        <f t="shared" si="127"/>
        <v>402.5</v>
      </c>
      <c r="O330" s="72">
        <v>18633.990000000002</v>
      </c>
      <c r="P330" s="72">
        <f t="shared" si="128"/>
        <v>20727.490000000002</v>
      </c>
      <c r="Q330" s="72">
        <f t="shared" si="129"/>
        <v>14272.509999999998</v>
      </c>
    </row>
    <row r="331" spans="2:17" s="3" customFormat="1" x14ac:dyDescent="0.2">
      <c r="B331" s="75" t="s">
        <v>77</v>
      </c>
      <c r="C331" s="74" t="s">
        <v>62</v>
      </c>
      <c r="D331" s="74" t="s">
        <v>22</v>
      </c>
      <c r="E331" s="74" t="s">
        <v>21</v>
      </c>
      <c r="F331" s="74" t="s">
        <v>34</v>
      </c>
      <c r="G331" s="73">
        <v>34000</v>
      </c>
      <c r="H331" s="73">
        <v>0</v>
      </c>
      <c r="I331" s="73">
        <v>25</v>
      </c>
      <c r="J331" s="73">
        <f t="shared" si="123"/>
        <v>975.8</v>
      </c>
      <c r="K331" s="72">
        <f t="shared" si="124"/>
        <v>1033.5999999999999</v>
      </c>
      <c r="L331" s="72">
        <f t="shared" si="125"/>
        <v>2410.6000000000004</v>
      </c>
      <c r="M331" s="73">
        <f t="shared" si="126"/>
        <v>2414</v>
      </c>
      <c r="N331" s="73">
        <f t="shared" si="127"/>
        <v>391</v>
      </c>
      <c r="O331" s="72">
        <v>100</v>
      </c>
      <c r="P331" s="72">
        <f t="shared" si="128"/>
        <v>2134.3999999999996</v>
      </c>
      <c r="Q331" s="72">
        <f t="shared" si="129"/>
        <v>31865.599999999999</v>
      </c>
    </row>
    <row r="332" spans="2:17" s="3" customFormat="1" x14ac:dyDescent="0.2">
      <c r="B332" s="75" t="s">
        <v>76</v>
      </c>
      <c r="C332" s="74" t="s">
        <v>62</v>
      </c>
      <c r="D332" s="74" t="s">
        <v>75</v>
      </c>
      <c r="E332" s="74" t="s">
        <v>21</v>
      </c>
      <c r="F332" s="74" t="s">
        <v>20</v>
      </c>
      <c r="G332" s="73">
        <v>45000</v>
      </c>
      <c r="H332" s="73">
        <v>1148.33</v>
      </c>
      <c r="I332" s="73">
        <v>25</v>
      </c>
      <c r="J332" s="73">
        <f t="shared" si="123"/>
        <v>1291.5</v>
      </c>
      <c r="K332" s="72">
        <f t="shared" si="124"/>
        <v>1368</v>
      </c>
      <c r="L332" s="72">
        <f t="shared" si="125"/>
        <v>3190.5</v>
      </c>
      <c r="M332" s="73">
        <f t="shared" si="126"/>
        <v>3194.9999999999995</v>
      </c>
      <c r="N332" s="73">
        <f t="shared" si="127"/>
        <v>517.5</v>
      </c>
      <c r="O332" s="72">
        <v>100</v>
      </c>
      <c r="P332" s="72">
        <f t="shared" si="128"/>
        <v>3932.83</v>
      </c>
      <c r="Q332" s="72">
        <f t="shared" si="129"/>
        <v>41067.17</v>
      </c>
    </row>
    <row r="333" spans="2:17" s="3" customFormat="1" x14ac:dyDescent="0.2">
      <c r="B333" s="75" t="s">
        <v>74</v>
      </c>
      <c r="C333" s="74" t="s">
        <v>62</v>
      </c>
      <c r="D333" s="74" t="s">
        <v>22</v>
      </c>
      <c r="E333" s="74" t="s">
        <v>21</v>
      </c>
      <c r="F333" s="74" t="s">
        <v>34</v>
      </c>
      <c r="G333" s="73">
        <v>35000</v>
      </c>
      <c r="H333" s="73">
        <v>0</v>
      </c>
      <c r="I333" s="73">
        <v>25</v>
      </c>
      <c r="J333" s="73">
        <f t="shared" si="123"/>
        <v>1004.5</v>
      </c>
      <c r="K333" s="72">
        <f t="shared" si="124"/>
        <v>1064</v>
      </c>
      <c r="L333" s="72">
        <f t="shared" si="125"/>
        <v>2481.5</v>
      </c>
      <c r="M333" s="73">
        <f t="shared" si="126"/>
        <v>2485</v>
      </c>
      <c r="N333" s="73">
        <f t="shared" si="127"/>
        <v>402.5</v>
      </c>
      <c r="O333" s="72">
        <v>1815.46</v>
      </c>
      <c r="P333" s="72">
        <f t="shared" si="128"/>
        <v>3908.96</v>
      </c>
      <c r="Q333" s="72">
        <f t="shared" si="129"/>
        <v>31091.040000000001</v>
      </c>
    </row>
    <row r="334" spans="2:17" s="3" customFormat="1" x14ac:dyDescent="0.2">
      <c r="B334" s="75" t="s">
        <v>73</v>
      </c>
      <c r="C334" s="74" t="s">
        <v>68</v>
      </c>
      <c r="D334" s="74" t="s">
        <v>22</v>
      </c>
      <c r="E334" s="74" t="s">
        <v>21</v>
      </c>
      <c r="F334" s="74" t="s">
        <v>20</v>
      </c>
      <c r="G334" s="73">
        <v>55000</v>
      </c>
      <c r="H334" s="73">
        <v>2302.36</v>
      </c>
      <c r="I334" s="73">
        <v>25</v>
      </c>
      <c r="J334" s="73">
        <f t="shared" si="123"/>
        <v>1578.5</v>
      </c>
      <c r="K334" s="72">
        <f t="shared" si="124"/>
        <v>1672</v>
      </c>
      <c r="L334" s="72">
        <f t="shared" si="125"/>
        <v>3899.5000000000005</v>
      </c>
      <c r="M334" s="73">
        <f t="shared" si="126"/>
        <v>3904.9999999999995</v>
      </c>
      <c r="N334" s="73">
        <f t="shared" si="127"/>
        <v>632.5</v>
      </c>
      <c r="O334" s="72">
        <v>14807.22</v>
      </c>
      <c r="P334" s="72">
        <f t="shared" si="128"/>
        <v>20385.080000000002</v>
      </c>
      <c r="Q334" s="72">
        <f t="shared" si="129"/>
        <v>34614.92</v>
      </c>
    </row>
    <row r="335" spans="2:17" s="3" customFormat="1" x14ac:dyDescent="0.2">
      <c r="B335" s="75" t="s">
        <v>72</v>
      </c>
      <c r="C335" s="74" t="s">
        <v>68</v>
      </c>
      <c r="D335" s="74" t="s">
        <v>22</v>
      </c>
      <c r="E335" s="74" t="s">
        <v>21</v>
      </c>
      <c r="F335" s="74" t="s">
        <v>20</v>
      </c>
      <c r="G335" s="73">
        <v>35000</v>
      </c>
      <c r="H335" s="73">
        <v>0</v>
      </c>
      <c r="I335" s="73">
        <v>25</v>
      </c>
      <c r="J335" s="73">
        <f t="shared" si="123"/>
        <v>1004.5</v>
      </c>
      <c r="K335" s="72">
        <f t="shared" si="124"/>
        <v>1064</v>
      </c>
      <c r="L335" s="72">
        <f t="shared" si="125"/>
        <v>2481.5</v>
      </c>
      <c r="M335" s="73">
        <f t="shared" si="126"/>
        <v>2485</v>
      </c>
      <c r="N335" s="73">
        <f t="shared" si="127"/>
        <v>402.5</v>
      </c>
      <c r="O335" s="72">
        <v>3530.92</v>
      </c>
      <c r="P335" s="72">
        <f t="shared" si="128"/>
        <v>5624.42</v>
      </c>
      <c r="Q335" s="72">
        <f t="shared" si="129"/>
        <v>29375.58</v>
      </c>
    </row>
    <row r="336" spans="2:17" s="3" customFormat="1" x14ac:dyDescent="0.2">
      <c r="B336" s="75" t="s">
        <v>71</v>
      </c>
      <c r="C336" s="74" t="s">
        <v>68</v>
      </c>
      <c r="D336" s="74" t="s">
        <v>22</v>
      </c>
      <c r="E336" s="74" t="s">
        <v>21</v>
      </c>
      <c r="F336" s="74" t="s">
        <v>20</v>
      </c>
      <c r="G336" s="73">
        <v>35000</v>
      </c>
      <c r="H336" s="73">
        <v>0</v>
      </c>
      <c r="I336" s="73">
        <v>25</v>
      </c>
      <c r="J336" s="73">
        <f t="shared" si="123"/>
        <v>1004.5</v>
      </c>
      <c r="K336" s="72">
        <f t="shared" si="124"/>
        <v>1064</v>
      </c>
      <c r="L336" s="72">
        <f t="shared" si="125"/>
        <v>2481.5</v>
      </c>
      <c r="M336" s="73">
        <f t="shared" si="126"/>
        <v>2485</v>
      </c>
      <c r="N336" s="73">
        <f t="shared" si="127"/>
        <v>402.5</v>
      </c>
      <c r="O336" s="72">
        <v>1815.46</v>
      </c>
      <c r="P336" s="72">
        <f t="shared" si="128"/>
        <v>3908.96</v>
      </c>
      <c r="Q336" s="72">
        <f t="shared" si="129"/>
        <v>31091.040000000001</v>
      </c>
    </row>
    <row r="337" spans="2:17" s="3" customFormat="1" x14ac:dyDescent="0.2">
      <c r="B337" s="75" t="s">
        <v>70</v>
      </c>
      <c r="C337" s="74" t="s">
        <v>68</v>
      </c>
      <c r="D337" s="74" t="s">
        <v>22</v>
      </c>
      <c r="E337" s="74" t="s">
        <v>21</v>
      </c>
      <c r="F337" s="74" t="s">
        <v>20</v>
      </c>
      <c r="G337" s="73">
        <v>30000</v>
      </c>
      <c r="H337" s="73">
        <v>0</v>
      </c>
      <c r="I337" s="73">
        <v>25</v>
      </c>
      <c r="J337" s="73">
        <f t="shared" si="123"/>
        <v>861</v>
      </c>
      <c r="K337" s="72">
        <f t="shared" si="124"/>
        <v>912</v>
      </c>
      <c r="L337" s="72">
        <f t="shared" si="125"/>
        <v>2127</v>
      </c>
      <c r="M337" s="73">
        <f t="shared" si="126"/>
        <v>2130</v>
      </c>
      <c r="N337" s="73">
        <f t="shared" si="127"/>
        <v>345</v>
      </c>
      <c r="O337" s="72">
        <v>17065.45</v>
      </c>
      <c r="P337" s="72">
        <f t="shared" si="128"/>
        <v>18863.45</v>
      </c>
      <c r="Q337" s="72">
        <f t="shared" si="129"/>
        <v>11136.55</v>
      </c>
    </row>
    <row r="338" spans="2:17" s="3" customFormat="1" x14ac:dyDescent="0.2">
      <c r="B338" s="75" t="s">
        <v>69</v>
      </c>
      <c r="C338" s="74" t="s">
        <v>68</v>
      </c>
      <c r="D338" s="74" t="s">
        <v>22</v>
      </c>
      <c r="E338" s="74" t="s">
        <v>21</v>
      </c>
      <c r="F338" s="74" t="s">
        <v>20</v>
      </c>
      <c r="G338" s="73">
        <v>30000</v>
      </c>
      <c r="H338" s="73">
        <v>0</v>
      </c>
      <c r="I338" s="73">
        <v>25</v>
      </c>
      <c r="J338" s="73">
        <f t="shared" si="123"/>
        <v>861</v>
      </c>
      <c r="K338" s="72">
        <f t="shared" si="124"/>
        <v>912</v>
      </c>
      <c r="L338" s="72">
        <f t="shared" si="125"/>
        <v>2127</v>
      </c>
      <c r="M338" s="73">
        <f t="shared" si="126"/>
        <v>2130</v>
      </c>
      <c r="N338" s="73">
        <f t="shared" si="127"/>
        <v>345</v>
      </c>
      <c r="O338" s="72">
        <v>100</v>
      </c>
      <c r="P338" s="72">
        <f t="shared" si="128"/>
        <v>1898</v>
      </c>
      <c r="Q338" s="72">
        <f t="shared" si="129"/>
        <v>28102</v>
      </c>
    </row>
    <row r="339" spans="2:17" s="3" customFormat="1" x14ac:dyDescent="0.2">
      <c r="B339" s="75" t="s">
        <v>67</v>
      </c>
      <c r="C339" s="74" t="s">
        <v>56</v>
      </c>
      <c r="D339" s="74" t="s">
        <v>66</v>
      </c>
      <c r="E339" s="74" t="s">
        <v>21</v>
      </c>
      <c r="F339" s="74" t="s">
        <v>34</v>
      </c>
      <c r="G339" s="73">
        <v>35000</v>
      </c>
      <c r="H339" s="73">
        <v>0</v>
      </c>
      <c r="I339" s="73">
        <v>25</v>
      </c>
      <c r="J339" s="73">
        <f t="shared" si="123"/>
        <v>1004.5</v>
      </c>
      <c r="K339" s="72">
        <f t="shared" si="124"/>
        <v>1064</v>
      </c>
      <c r="L339" s="72">
        <f t="shared" si="125"/>
        <v>2481.5</v>
      </c>
      <c r="M339" s="73">
        <f t="shared" si="126"/>
        <v>2485</v>
      </c>
      <c r="N339" s="73">
        <f t="shared" si="127"/>
        <v>402.5</v>
      </c>
      <c r="O339" s="72">
        <v>11627.96</v>
      </c>
      <c r="P339" s="72">
        <f t="shared" si="128"/>
        <v>13721.46</v>
      </c>
      <c r="Q339" s="72">
        <f t="shared" si="129"/>
        <v>21278.54</v>
      </c>
    </row>
    <row r="340" spans="2:17" s="3" customFormat="1" x14ac:dyDescent="0.2">
      <c r="B340" s="74" t="s">
        <v>65</v>
      </c>
      <c r="C340" s="74" t="s">
        <v>56</v>
      </c>
      <c r="D340" s="74" t="s">
        <v>22</v>
      </c>
      <c r="E340" s="74" t="s">
        <v>21</v>
      </c>
      <c r="F340" s="74" t="s">
        <v>34</v>
      </c>
      <c r="G340" s="73">
        <v>35400</v>
      </c>
      <c r="H340" s="73">
        <v>0</v>
      </c>
      <c r="I340" s="73">
        <v>25</v>
      </c>
      <c r="J340" s="73">
        <f t="shared" si="123"/>
        <v>1015.98</v>
      </c>
      <c r="K340" s="72">
        <f t="shared" si="124"/>
        <v>1076.1600000000001</v>
      </c>
      <c r="L340" s="72">
        <f t="shared" si="125"/>
        <v>2509.86</v>
      </c>
      <c r="M340" s="73">
        <f t="shared" si="126"/>
        <v>2513.3999999999996</v>
      </c>
      <c r="N340" s="73">
        <f t="shared" si="127"/>
        <v>407.09999999999997</v>
      </c>
      <c r="O340" s="72">
        <v>1100</v>
      </c>
      <c r="P340" s="72">
        <f t="shared" si="128"/>
        <v>3217.1400000000003</v>
      </c>
      <c r="Q340" s="72">
        <f t="shared" si="129"/>
        <v>32182.86</v>
      </c>
    </row>
    <row r="341" spans="2:17" s="3" customFormat="1" x14ac:dyDescent="0.2">
      <c r="B341" s="75" t="s">
        <v>64</v>
      </c>
      <c r="C341" s="74" t="s">
        <v>56</v>
      </c>
      <c r="D341" s="74" t="s">
        <v>22</v>
      </c>
      <c r="E341" s="74" t="s">
        <v>21</v>
      </c>
      <c r="F341" s="74" t="s">
        <v>20</v>
      </c>
      <c r="G341" s="73">
        <v>35000</v>
      </c>
      <c r="H341" s="73">
        <v>0</v>
      </c>
      <c r="I341" s="73">
        <v>25</v>
      </c>
      <c r="J341" s="73">
        <f t="shared" si="123"/>
        <v>1004.5</v>
      </c>
      <c r="K341" s="72">
        <f t="shared" si="124"/>
        <v>1064</v>
      </c>
      <c r="L341" s="72">
        <f t="shared" si="125"/>
        <v>2481.5</v>
      </c>
      <c r="M341" s="73">
        <f t="shared" si="126"/>
        <v>2485</v>
      </c>
      <c r="N341" s="73">
        <f t="shared" si="127"/>
        <v>402.5</v>
      </c>
      <c r="O341" s="72">
        <v>20251.48</v>
      </c>
      <c r="P341" s="72">
        <f t="shared" si="128"/>
        <v>22344.98</v>
      </c>
      <c r="Q341" s="72">
        <f t="shared" si="129"/>
        <v>12655.02</v>
      </c>
    </row>
    <row r="342" spans="2:17" s="3" customFormat="1" x14ac:dyDescent="0.2">
      <c r="B342" s="75" t="s">
        <v>63</v>
      </c>
      <c r="C342" s="74" t="s">
        <v>62</v>
      </c>
      <c r="D342" s="74" t="s">
        <v>22</v>
      </c>
      <c r="E342" s="74" t="s">
        <v>21</v>
      </c>
      <c r="F342" s="74" t="s">
        <v>20</v>
      </c>
      <c r="G342" s="73">
        <v>35000</v>
      </c>
      <c r="H342" s="73">
        <v>0</v>
      </c>
      <c r="I342" s="73">
        <v>25</v>
      </c>
      <c r="J342" s="73">
        <f t="shared" si="123"/>
        <v>1004.5</v>
      </c>
      <c r="K342" s="72">
        <f t="shared" si="124"/>
        <v>1064</v>
      </c>
      <c r="L342" s="72">
        <f t="shared" si="125"/>
        <v>2481.5</v>
      </c>
      <c r="M342" s="73">
        <f t="shared" si="126"/>
        <v>2485</v>
      </c>
      <c r="N342" s="73">
        <f t="shared" si="127"/>
        <v>402.5</v>
      </c>
      <c r="O342" s="72">
        <v>1815.46</v>
      </c>
      <c r="P342" s="72">
        <f t="shared" si="128"/>
        <v>3908.96</v>
      </c>
      <c r="Q342" s="72">
        <f t="shared" si="129"/>
        <v>31091.040000000001</v>
      </c>
    </row>
    <row r="343" spans="2:17" s="3" customFormat="1" x14ac:dyDescent="0.2">
      <c r="B343" s="75" t="s">
        <v>61</v>
      </c>
      <c r="C343" s="74" t="s">
        <v>56</v>
      </c>
      <c r="D343" s="74" t="s">
        <v>22</v>
      </c>
      <c r="E343" s="74" t="s">
        <v>21</v>
      </c>
      <c r="F343" s="74" t="s">
        <v>34</v>
      </c>
      <c r="G343" s="73">
        <v>30000</v>
      </c>
      <c r="H343" s="73">
        <v>0</v>
      </c>
      <c r="I343" s="73">
        <v>25</v>
      </c>
      <c r="J343" s="73">
        <f t="shared" ref="J343:J370" si="130">IF(G343&lt;=$I$376*$J$376,G343*$F$383,($I$376*$J$376)*$F$383)</f>
        <v>861</v>
      </c>
      <c r="K343" s="72">
        <f t="shared" ref="K343:K370" si="131">IF(G343&lt;=$I$377*$J$377,G343*$F$384,($I$377*$J$377)*$F$384)</f>
        <v>912</v>
      </c>
      <c r="L343" s="72">
        <f t="shared" ref="L343:L370" si="132">G343*7.09%</f>
        <v>2127</v>
      </c>
      <c r="M343" s="73">
        <f t="shared" ref="M343:M370" si="133">G343*7.1%</f>
        <v>2130</v>
      </c>
      <c r="N343" s="73">
        <f t="shared" ref="N343:N370" si="134">IF(G343&gt;77410,890.22,G343*1.15%)</f>
        <v>345</v>
      </c>
      <c r="O343" s="72">
        <v>100</v>
      </c>
      <c r="P343" s="72">
        <f t="shared" ref="P343:P370" si="135">H343+I343+J343+K343+O343</f>
        <v>1898</v>
      </c>
      <c r="Q343" s="72">
        <f t="shared" ref="Q343:Q370" si="136">G343-P343</f>
        <v>28102</v>
      </c>
    </row>
    <row r="344" spans="2:17" s="3" customFormat="1" x14ac:dyDescent="0.2">
      <c r="B344" s="75" t="s">
        <v>60</v>
      </c>
      <c r="C344" s="74" t="s">
        <v>56</v>
      </c>
      <c r="D344" s="74" t="s">
        <v>22</v>
      </c>
      <c r="E344" s="74" t="s">
        <v>21</v>
      </c>
      <c r="F344" s="74" t="s">
        <v>20</v>
      </c>
      <c r="G344" s="73">
        <v>30000</v>
      </c>
      <c r="H344" s="73">
        <v>0</v>
      </c>
      <c r="I344" s="73">
        <v>25</v>
      </c>
      <c r="J344" s="73">
        <f t="shared" si="130"/>
        <v>861</v>
      </c>
      <c r="K344" s="72">
        <f t="shared" si="131"/>
        <v>912</v>
      </c>
      <c r="L344" s="72">
        <f t="shared" si="132"/>
        <v>2127</v>
      </c>
      <c r="M344" s="73">
        <f t="shared" si="133"/>
        <v>2130</v>
      </c>
      <c r="N344" s="73">
        <f t="shared" si="134"/>
        <v>345</v>
      </c>
      <c r="O344" s="72">
        <v>8506.25</v>
      </c>
      <c r="P344" s="72">
        <f t="shared" si="135"/>
        <v>10304.25</v>
      </c>
      <c r="Q344" s="72">
        <f t="shared" si="136"/>
        <v>19695.75</v>
      </c>
    </row>
    <row r="345" spans="2:17" s="3" customFormat="1" x14ac:dyDescent="0.2">
      <c r="B345" s="75" t="s">
        <v>59</v>
      </c>
      <c r="C345" s="74" t="s">
        <v>56</v>
      </c>
      <c r="D345" s="74" t="s">
        <v>22</v>
      </c>
      <c r="E345" s="74" t="s">
        <v>21</v>
      </c>
      <c r="F345" s="74" t="s">
        <v>34</v>
      </c>
      <c r="G345" s="73">
        <v>35000</v>
      </c>
      <c r="H345" s="73">
        <v>0</v>
      </c>
      <c r="I345" s="73">
        <v>25</v>
      </c>
      <c r="J345" s="73">
        <f t="shared" si="130"/>
        <v>1004.5</v>
      </c>
      <c r="K345" s="72">
        <f t="shared" si="131"/>
        <v>1064</v>
      </c>
      <c r="L345" s="72">
        <f t="shared" si="132"/>
        <v>2481.5</v>
      </c>
      <c r="M345" s="73">
        <f t="shared" si="133"/>
        <v>2485</v>
      </c>
      <c r="N345" s="73">
        <f t="shared" si="134"/>
        <v>402.5</v>
      </c>
      <c r="O345" s="72">
        <v>18764.77</v>
      </c>
      <c r="P345" s="72">
        <f t="shared" si="135"/>
        <v>20858.27</v>
      </c>
      <c r="Q345" s="72">
        <f t="shared" si="136"/>
        <v>14141.73</v>
      </c>
    </row>
    <row r="346" spans="2:17" s="3" customFormat="1" x14ac:dyDescent="0.2">
      <c r="B346" s="74" t="s">
        <v>58</v>
      </c>
      <c r="C346" s="74" t="s">
        <v>56</v>
      </c>
      <c r="D346" s="74" t="s">
        <v>22</v>
      </c>
      <c r="E346" s="74" t="s">
        <v>21</v>
      </c>
      <c r="F346" s="74" t="s">
        <v>20</v>
      </c>
      <c r="G346" s="73">
        <v>35400</v>
      </c>
      <c r="H346" s="73">
        <v>0</v>
      </c>
      <c r="I346" s="73">
        <v>25</v>
      </c>
      <c r="J346" s="73">
        <f t="shared" si="130"/>
        <v>1015.98</v>
      </c>
      <c r="K346" s="72">
        <f t="shared" si="131"/>
        <v>1076.1600000000001</v>
      </c>
      <c r="L346" s="72">
        <f t="shared" si="132"/>
        <v>2509.86</v>
      </c>
      <c r="M346" s="73">
        <f t="shared" si="133"/>
        <v>2513.3999999999996</v>
      </c>
      <c r="N346" s="73">
        <f t="shared" si="134"/>
        <v>407.09999999999997</v>
      </c>
      <c r="O346" s="72">
        <v>13681.25</v>
      </c>
      <c r="P346" s="72">
        <f t="shared" si="135"/>
        <v>15798.39</v>
      </c>
      <c r="Q346" s="72">
        <f t="shared" si="136"/>
        <v>19601.61</v>
      </c>
    </row>
    <row r="347" spans="2:17" s="3" customFormat="1" x14ac:dyDescent="0.2">
      <c r="B347" s="75" t="s">
        <v>57</v>
      </c>
      <c r="C347" s="74" t="s">
        <v>56</v>
      </c>
      <c r="D347" s="74" t="s">
        <v>22</v>
      </c>
      <c r="E347" s="74" t="s">
        <v>21</v>
      </c>
      <c r="F347" s="74" t="s">
        <v>20</v>
      </c>
      <c r="G347" s="73">
        <v>30000</v>
      </c>
      <c r="H347" s="73">
        <v>0</v>
      </c>
      <c r="I347" s="73">
        <v>25</v>
      </c>
      <c r="J347" s="73">
        <f t="shared" si="130"/>
        <v>861</v>
      </c>
      <c r="K347" s="72">
        <f t="shared" si="131"/>
        <v>912</v>
      </c>
      <c r="L347" s="72">
        <f t="shared" si="132"/>
        <v>2127</v>
      </c>
      <c r="M347" s="73">
        <f t="shared" si="133"/>
        <v>2130</v>
      </c>
      <c r="N347" s="73">
        <f t="shared" si="134"/>
        <v>345</v>
      </c>
      <c r="O347" s="72">
        <v>10743.75</v>
      </c>
      <c r="P347" s="72">
        <f t="shared" si="135"/>
        <v>12541.75</v>
      </c>
      <c r="Q347" s="72">
        <f t="shared" si="136"/>
        <v>17458.25</v>
      </c>
    </row>
    <row r="348" spans="2:17" s="3" customFormat="1" x14ac:dyDescent="0.2">
      <c r="B348" s="75" t="s">
        <v>55</v>
      </c>
      <c r="C348" s="74" t="s">
        <v>53</v>
      </c>
      <c r="D348" s="74" t="s">
        <v>22</v>
      </c>
      <c r="E348" s="74" t="s">
        <v>21</v>
      </c>
      <c r="F348" s="74" t="s">
        <v>20</v>
      </c>
      <c r="G348" s="73">
        <v>40000</v>
      </c>
      <c r="H348" s="73">
        <v>442.65</v>
      </c>
      <c r="I348" s="73">
        <v>25</v>
      </c>
      <c r="J348" s="73">
        <f t="shared" si="130"/>
        <v>1148</v>
      </c>
      <c r="K348" s="72">
        <f t="shared" si="131"/>
        <v>1216</v>
      </c>
      <c r="L348" s="72">
        <f t="shared" si="132"/>
        <v>2836</v>
      </c>
      <c r="M348" s="73">
        <f t="shared" si="133"/>
        <v>2839.9999999999995</v>
      </c>
      <c r="N348" s="73">
        <f t="shared" si="134"/>
        <v>460</v>
      </c>
      <c r="O348" s="72">
        <v>500</v>
      </c>
      <c r="P348" s="72">
        <f t="shared" si="135"/>
        <v>3331.65</v>
      </c>
      <c r="Q348" s="72">
        <f t="shared" si="136"/>
        <v>36668.35</v>
      </c>
    </row>
    <row r="349" spans="2:17" s="3" customFormat="1" x14ac:dyDescent="0.2">
      <c r="B349" s="75" t="s">
        <v>54</v>
      </c>
      <c r="C349" s="74" t="s">
        <v>53</v>
      </c>
      <c r="D349" s="74" t="s">
        <v>22</v>
      </c>
      <c r="E349" s="74" t="s">
        <v>21</v>
      </c>
      <c r="F349" s="74" t="s">
        <v>20</v>
      </c>
      <c r="G349" s="73">
        <v>45000</v>
      </c>
      <c r="H349" s="73">
        <v>890.86</v>
      </c>
      <c r="I349" s="73">
        <v>25</v>
      </c>
      <c r="J349" s="73">
        <f t="shared" si="130"/>
        <v>1291.5</v>
      </c>
      <c r="K349" s="72">
        <f t="shared" si="131"/>
        <v>1368</v>
      </c>
      <c r="L349" s="72">
        <f t="shared" si="132"/>
        <v>3190.5</v>
      </c>
      <c r="M349" s="73">
        <f t="shared" si="133"/>
        <v>3194.9999999999995</v>
      </c>
      <c r="N349" s="73">
        <f t="shared" si="134"/>
        <v>517.5</v>
      </c>
      <c r="O349" s="72">
        <v>1816.46</v>
      </c>
      <c r="P349" s="72">
        <f t="shared" si="135"/>
        <v>5391.82</v>
      </c>
      <c r="Q349" s="72">
        <f t="shared" si="136"/>
        <v>39608.18</v>
      </c>
    </row>
    <row r="350" spans="2:17" s="3" customFormat="1" x14ac:dyDescent="0.2">
      <c r="B350" s="74" t="s">
        <v>52</v>
      </c>
      <c r="C350" s="76" t="s">
        <v>51</v>
      </c>
      <c r="D350" s="74" t="s">
        <v>50</v>
      </c>
      <c r="E350" s="74" t="s">
        <v>21</v>
      </c>
      <c r="F350" s="74" t="s">
        <v>20</v>
      </c>
      <c r="G350" s="73">
        <v>70000</v>
      </c>
      <c r="H350" s="73">
        <v>5025.3599999999997</v>
      </c>
      <c r="I350" s="73">
        <v>25</v>
      </c>
      <c r="J350" s="73">
        <f t="shared" si="130"/>
        <v>2009</v>
      </c>
      <c r="K350" s="72">
        <f t="shared" si="131"/>
        <v>2128</v>
      </c>
      <c r="L350" s="72">
        <f t="shared" si="132"/>
        <v>4963</v>
      </c>
      <c r="M350" s="73">
        <f t="shared" si="133"/>
        <v>4970</v>
      </c>
      <c r="N350" s="73">
        <f t="shared" si="134"/>
        <v>805</v>
      </c>
      <c r="O350" s="72">
        <v>1815.46</v>
      </c>
      <c r="P350" s="72">
        <f t="shared" si="135"/>
        <v>11002.82</v>
      </c>
      <c r="Q350" s="72">
        <f t="shared" si="136"/>
        <v>58997.18</v>
      </c>
    </row>
    <row r="351" spans="2:17" s="3" customFormat="1" x14ac:dyDescent="0.2">
      <c r="B351" s="74" t="s">
        <v>49</v>
      </c>
      <c r="C351" s="74" t="s">
        <v>41</v>
      </c>
      <c r="D351" s="74" t="s">
        <v>48</v>
      </c>
      <c r="E351" s="74" t="s">
        <v>21</v>
      </c>
      <c r="F351" s="74" t="s">
        <v>20</v>
      </c>
      <c r="G351" s="73">
        <v>42000</v>
      </c>
      <c r="H351" s="73">
        <v>724.92</v>
      </c>
      <c r="I351" s="73">
        <v>25</v>
      </c>
      <c r="J351" s="73">
        <f t="shared" si="130"/>
        <v>1205.4000000000001</v>
      </c>
      <c r="K351" s="72">
        <f t="shared" si="131"/>
        <v>1276.8</v>
      </c>
      <c r="L351" s="72">
        <f t="shared" si="132"/>
        <v>2977.8</v>
      </c>
      <c r="M351" s="73">
        <f t="shared" si="133"/>
        <v>2981.9999999999995</v>
      </c>
      <c r="N351" s="73">
        <f t="shared" si="134"/>
        <v>483</v>
      </c>
      <c r="O351" s="72">
        <v>100</v>
      </c>
      <c r="P351" s="72">
        <f t="shared" si="135"/>
        <v>3332.12</v>
      </c>
      <c r="Q351" s="72">
        <f t="shared" si="136"/>
        <v>38667.879999999997</v>
      </c>
    </row>
    <row r="352" spans="2:17" s="3" customFormat="1" ht="12" customHeight="1" x14ac:dyDescent="0.2">
      <c r="B352" s="75" t="s">
        <v>47</v>
      </c>
      <c r="C352" s="74" t="s">
        <v>41</v>
      </c>
      <c r="D352" s="74" t="s">
        <v>22</v>
      </c>
      <c r="E352" s="74" t="s">
        <v>21</v>
      </c>
      <c r="F352" s="74" t="s">
        <v>20</v>
      </c>
      <c r="G352" s="73">
        <v>41000</v>
      </c>
      <c r="H352" s="73">
        <v>69.150000000000006</v>
      </c>
      <c r="I352" s="73">
        <v>25</v>
      </c>
      <c r="J352" s="73">
        <f t="shared" si="130"/>
        <v>1176.7</v>
      </c>
      <c r="K352" s="72">
        <f t="shared" si="131"/>
        <v>1246.4000000000001</v>
      </c>
      <c r="L352" s="72">
        <f t="shared" si="132"/>
        <v>2906.9</v>
      </c>
      <c r="M352" s="73">
        <f t="shared" si="133"/>
        <v>2910.9999999999995</v>
      </c>
      <c r="N352" s="73">
        <f t="shared" si="134"/>
        <v>471.5</v>
      </c>
      <c r="O352" s="72">
        <v>3530.92</v>
      </c>
      <c r="P352" s="72">
        <f t="shared" si="135"/>
        <v>6048.17</v>
      </c>
      <c r="Q352" s="72">
        <f t="shared" si="136"/>
        <v>34951.83</v>
      </c>
    </row>
    <row r="353" spans="2:17" s="3" customFormat="1" x14ac:dyDescent="0.2">
      <c r="B353" s="75" t="s">
        <v>46</v>
      </c>
      <c r="C353" s="74" t="s">
        <v>41</v>
      </c>
      <c r="D353" s="74" t="s">
        <v>22</v>
      </c>
      <c r="E353" s="74" t="s">
        <v>21</v>
      </c>
      <c r="F353" s="74" t="s">
        <v>20</v>
      </c>
      <c r="G353" s="73">
        <v>30000</v>
      </c>
      <c r="H353" s="73">
        <v>0</v>
      </c>
      <c r="I353" s="73">
        <v>25</v>
      </c>
      <c r="J353" s="73">
        <f t="shared" si="130"/>
        <v>861</v>
      </c>
      <c r="K353" s="72">
        <f t="shared" si="131"/>
        <v>912</v>
      </c>
      <c r="L353" s="72">
        <f t="shared" si="132"/>
        <v>2127</v>
      </c>
      <c r="M353" s="73">
        <f t="shared" si="133"/>
        <v>2130</v>
      </c>
      <c r="N353" s="73">
        <f t="shared" si="134"/>
        <v>345</v>
      </c>
      <c r="O353" s="72">
        <v>14689.68</v>
      </c>
      <c r="P353" s="72">
        <f t="shared" si="135"/>
        <v>16487.68</v>
      </c>
      <c r="Q353" s="72">
        <f t="shared" si="136"/>
        <v>13512.32</v>
      </c>
    </row>
    <row r="354" spans="2:17" s="3" customFormat="1" x14ac:dyDescent="0.2">
      <c r="B354" s="74" t="s">
        <v>45</v>
      </c>
      <c r="C354" s="74" t="s">
        <v>41</v>
      </c>
      <c r="D354" s="74" t="s">
        <v>22</v>
      </c>
      <c r="E354" s="74" t="s">
        <v>21</v>
      </c>
      <c r="F354" s="74" t="s">
        <v>20</v>
      </c>
      <c r="G354" s="73">
        <v>35000</v>
      </c>
      <c r="H354" s="73">
        <v>0</v>
      </c>
      <c r="I354" s="73">
        <v>25</v>
      </c>
      <c r="J354" s="73">
        <f t="shared" si="130"/>
        <v>1004.5</v>
      </c>
      <c r="K354" s="72">
        <f t="shared" si="131"/>
        <v>1064</v>
      </c>
      <c r="L354" s="72">
        <f t="shared" si="132"/>
        <v>2481.5</v>
      </c>
      <c r="M354" s="73">
        <f t="shared" si="133"/>
        <v>2485</v>
      </c>
      <c r="N354" s="73">
        <f t="shared" si="134"/>
        <v>402.5</v>
      </c>
      <c r="O354" s="72">
        <v>100</v>
      </c>
      <c r="P354" s="72">
        <f t="shared" si="135"/>
        <v>2193.5</v>
      </c>
      <c r="Q354" s="72">
        <f t="shared" si="136"/>
        <v>32806.5</v>
      </c>
    </row>
    <row r="355" spans="2:17" s="3" customFormat="1" x14ac:dyDescent="0.2">
      <c r="B355" s="74" t="s">
        <v>44</v>
      </c>
      <c r="C355" s="74" t="s">
        <v>41</v>
      </c>
      <c r="D355" s="74" t="s">
        <v>22</v>
      </c>
      <c r="E355" s="74" t="s">
        <v>21</v>
      </c>
      <c r="F355" s="74" t="s">
        <v>34</v>
      </c>
      <c r="G355" s="73">
        <v>30150</v>
      </c>
      <c r="H355" s="73">
        <v>0</v>
      </c>
      <c r="I355" s="73">
        <v>25</v>
      </c>
      <c r="J355" s="73">
        <f t="shared" si="130"/>
        <v>865.30499999999995</v>
      </c>
      <c r="K355" s="72">
        <f t="shared" si="131"/>
        <v>916.56</v>
      </c>
      <c r="L355" s="72">
        <f t="shared" si="132"/>
        <v>2137.6350000000002</v>
      </c>
      <c r="M355" s="73">
        <f t="shared" si="133"/>
        <v>2140.6499999999996</v>
      </c>
      <c r="N355" s="73">
        <f t="shared" si="134"/>
        <v>346.72499999999997</v>
      </c>
      <c r="O355" s="72">
        <v>100</v>
      </c>
      <c r="P355" s="72">
        <f t="shared" si="135"/>
        <v>1906.8649999999998</v>
      </c>
      <c r="Q355" s="72">
        <f t="shared" si="136"/>
        <v>28243.135000000002</v>
      </c>
    </row>
    <row r="356" spans="2:17" s="3" customFormat="1" x14ac:dyDescent="0.2">
      <c r="B356" s="74" t="s">
        <v>43</v>
      </c>
      <c r="C356" s="74" t="s">
        <v>41</v>
      </c>
      <c r="D356" s="74" t="s">
        <v>22</v>
      </c>
      <c r="E356" s="74" t="s">
        <v>21</v>
      </c>
      <c r="F356" s="74" t="s">
        <v>34</v>
      </c>
      <c r="G356" s="73">
        <v>30000</v>
      </c>
      <c r="H356" s="73">
        <v>0</v>
      </c>
      <c r="I356" s="73">
        <v>25</v>
      </c>
      <c r="J356" s="73">
        <f t="shared" si="130"/>
        <v>861</v>
      </c>
      <c r="K356" s="72">
        <f t="shared" si="131"/>
        <v>912</v>
      </c>
      <c r="L356" s="72">
        <f t="shared" si="132"/>
        <v>2127</v>
      </c>
      <c r="M356" s="73">
        <f t="shared" si="133"/>
        <v>2130</v>
      </c>
      <c r="N356" s="73">
        <f t="shared" si="134"/>
        <v>345</v>
      </c>
      <c r="O356" s="72">
        <v>100</v>
      </c>
      <c r="P356" s="72">
        <f t="shared" si="135"/>
        <v>1898</v>
      </c>
      <c r="Q356" s="72">
        <f t="shared" si="136"/>
        <v>28102</v>
      </c>
    </row>
    <row r="357" spans="2:17" s="3" customFormat="1" x14ac:dyDescent="0.2">
      <c r="B357" s="75" t="s">
        <v>42</v>
      </c>
      <c r="C357" s="74" t="s">
        <v>41</v>
      </c>
      <c r="D357" s="74" t="s">
        <v>22</v>
      </c>
      <c r="E357" s="74" t="s">
        <v>21</v>
      </c>
      <c r="F357" s="74" t="s">
        <v>34</v>
      </c>
      <c r="G357" s="73">
        <v>35000</v>
      </c>
      <c r="H357" s="73">
        <v>0</v>
      </c>
      <c r="I357" s="73">
        <v>25</v>
      </c>
      <c r="J357" s="73">
        <f t="shared" si="130"/>
        <v>1004.5</v>
      </c>
      <c r="K357" s="72">
        <f t="shared" si="131"/>
        <v>1064</v>
      </c>
      <c r="L357" s="72">
        <f t="shared" si="132"/>
        <v>2481.5</v>
      </c>
      <c r="M357" s="73">
        <f t="shared" si="133"/>
        <v>2485</v>
      </c>
      <c r="N357" s="73">
        <f t="shared" si="134"/>
        <v>402.5</v>
      </c>
      <c r="O357" s="72">
        <v>4594.74</v>
      </c>
      <c r="P357" s="72">
        <f t="shared" si="135"/>
        <v>6688.24</v>
      </c>
      <c r="Q357" s="72">
        <f t="shared" si="136"/>
        <v>28311.760000000002</v>
      </c>
    </row>
    <row r="358" spans="2:17" s="3" customFormat="1" x14ac:dyDescent="0.2">
      <c r="B358" s="74" t="s">
        <v>40</v>
      </c>
      <c r="C358" s="74" t="s">
        <v>31</v>
      </c>
      <c r="D358" s="74" t="s">
        <v>39</v>
      </c>
      <c r="E358" s="74" t="s">
        <v>21</v>
      </c>
      <c r="F358" s="74" t="s">
        <v>34</v>
      </c>
      <c r="G358" s="73">
        <v>50000</v>
      </c>
      <c r="H358" s="73">
        <v>1854</v>
      </c>
      <c r="I358" s="73">
        <v>25</v>
      </c>
      <c r="J358" s="73">
        <f t="shared" si="130"/>
        <v>1435</v>
      </c>
      <c r="K358" s="72">
        <f t="shared" si="131"/>
        <v>1520</v>
      </c>
      <c r="L358" s="72">
        <f t="shared" si="132"/>
        <v>3545.0000000000005</v>
      </c>
      <c r="M358" s="73">
        <f t="shared" si="133"/>
        <v>3549.9999999999995</v>
      </c>
      <c r="N358" s="73">
        <f t="shared" si="134"/>
        <v>575</v>
      </c>
      <c r="O358" s="72">
        <v>19191.759999999998</v>
      </c>
      <c r="P358" s="72">
        <f t="shared" si="135"/>
        <v>24025.759999999998</v>
      </c>
      <c r="Q358" s="72">
        <f t="shared" si="136"/>
        <v>25974.240000000002</v>
      </c>
    </row>
    <row r="359" spans="2:17" s="3" customFormat="1" x14ac:dyDescent="0.2">
      <c r="B359" s="75" t="s">
        <v>38</v>
      </c>
      <c r="C359" s="74" t="s">
        <v>31</v>
      </c>
      <c r="D359" s="74" t="s">
        <v>22</v>
      </c>
      <c r="E359" s="74" t="s">
        <v>21</v>
      </c>
      <c r="F359" s="74" t="s">
        <v>34</v>
      </c>
      <c r="G359" s="73">
        <v>35791.870000000003</v>
      </c>
      <c r="H359" s="73">
        <v>0</v>
      </c>
      <c r="I359" s="73">
        <v>25</v>
      </c>
      <c r="J359" s="73">
        <f t="shared" si="130"/>
        <v>1027.2266690000001</v>
      </c>
      <c r="K359" s="72">
        <f t="shared" si="131"/>
        <v>1088.072848</v>
      </c>
      <c r="L359" s="72">
        <f t="shared" si="132"/>
        <v>2537.6435830000005</v>
      </c>
      <c r="M359" s="73">
        <f t="shared" si="133"/>
        <v>2541.2227699999999</v>
      </c>
      <c r="N359" s="73">
        <f t="shared" si="134"/>
        <v>411.60650500000003</v>
      </c>
      <c r="O359" s="72">
        <v>1815.46</v>
      </c>
      <c r="P359" s="72">
        <f t="shared" si="135"/>
        <v>3955.7595170000004</v>
      </c>
      <c r="Q359" s="72">
        <f t="shared" si="136"/>
        <v>31836.110483000004</v>
      </c>
    </row>
    <row r="360" spans="2:17" s="3" customFormat="1" x14ac:dyDescent="0.2">
      <c r="B360" s="75" t="s">
        <v>37</v>
      </c>
      <c r="C360" s="74" t="s">
        <v>31</v>
      </c>
      <c r="D360" s="74" t="s">
        <v>22</v>
      </c>
      <c r="E360" s="74" t="s">
        <v>21</v>
      </c>
      <c r="F360" s="74" t="s">
        <v>34</v>
      </c>
      <c r="G360" s="73">
        <v>40000</v>
      </c>
      <c r="H360" s="73">
        <v>442.65</v>
      </c>
      <c r="I360" s="73">
        <v>25</v>
      </c>
      <c r="J360" s="73">
        <f t="shared" si="130"/>
        <v>1148</v>
      </c>
      <c r="K360" s="72">
        <f t="shared" si="131"/>
        <v>1216</v>
      </c>
      <c r="L360" s="72">
        <f t="shared" si="132"/>
        <v>2836</v>
      </c>
      <c r="M360" s="73">
        <f t="shared" si="133"/>
        <v>2839.9999999999995</v>
      </c>
      <c r="N360" s="73">
        <f t="shared" si="134"/>
        <v>460</v>
      </c>
      <c r="O360" s="72">
        <v>100</v>
      </c>
      <c r="P360" s="72">
        <f t="shared" si="135"/>
        <v>2931.65</v>
      </c>
      <c r="Q360" s="72">
        <f t="shared" si="136"/>
        <v>37068.35</v>
      </c>
    </row>
    <row r="361" spans="2:17" s="3" customFormat="1" x14ac:dyDescent="0.2">
      <c r="B361" s="75" t="s">
        <v>36</v>
      </c>
      <c r="C361" s="74" t="s">
        <v>31</v>
      </c>
      <c r="D361" s="74" t="s">
        <v>22</v>
      </c>
      <c r="E361" s="74" t="s">
        <v>21</v>
      </c>
      <c r="F361" s="74" t="s">
        <v>34</v>
      </c>
      <c r="G361" s="73">
        <v>33000</v>
      </c>
      <c r="H361" s="73">
        <v>0</v>
      </c>
      <c r="I361" s="73">
        <v>25</v>
      </c>
      <c r="J361" s="73">
        <f t="shared" si="130"/>
        <v>947.1</v>
      </c>
      <c r="K361" s="72">
        <f t="shared" si="131"/>
        <v>1003.2</v>
      </c>
      <c r="L361" s="72">
        <f t="shared" si="132"/>
        <v>2339.7000000000003</v>
      </c>
      <c r="M361" s="73">
        <f t="shared" si="133"/>
        <v>2343</v>
      </c>
      <c r="N361" s="73">
        <f t="shared" si="134"/>
        <v>379.5</v>
      </c>
      <c r="O361" s="72">
        <v>16856.46</v>
      </c>
      <c r="P361" s="72">
        <f t="shared" si="135"/>
        <v>18831.759999999998</v>
      </c>
      <c r="Q361" s="72">
        <f t="shared" si="136"/>
        <v>14168.240000000002</v>
      </c>
    </row>
    <row r="362" spans="2:17" s="3" customFormat="1" x14ac:dyDescent="0.2">
      <c r="B362" s="75" t="s">
        <v>35</v>
      </c>
      <c r="C362" s="74" t="s">
        <v>31</v>
      </c>
      <c r="D362" s="74" t="s">
        <v>22</v>
      </c>
      <c r="E362" s="74" t="s">
        <v>21</v>
      </c>
      <c r="F362" s="74" t="s">
        <v>34</v>
      </c>
      <c r="G362" s="73">
        <v>35000</v>
      </c>
      <c r="H362" s="73">
        <v>0</v>
      </c>
      <c r="I362" s="73">
        <v>25</v>
      </c>
      <c r="J362" s="73">
        <f t="shared" si="130"/>
        <v>1004.5</v>
      </c>
      <c r="K362" s="72">
        <f t="shared" si="131"/>
        <v>1064</v>
      </c>
      <c r="L362" s="72">
        <f t="shared" si="132"/>
        <v>2481.5</v>
      </c>
      <c r="M362" s="73">
        <f t="shared" si="133"/>
        <v>2485</v>
      </c>
      <c r="N362" s="73">
        <f t="shared" si="134"/>
        <v>402.5</v>
      </c>
      <c r="O362" s="72">
        <v>5200</v>
      </c>
      <c r="P362" s="72">
        <f t="shared" si="135"/>
        <v>7293.5</v>
      </c>
      <c r="Q362" s="72">
        <f t="shared" si="136"/>
        <v>27706.5</v>
      </c>
    </row>
    <row r="363" spans="2:17" s="3" customFormat="1" x14ac:dyDescent="0.2">
      <c r="B363" s="75" t="s">
        <v>33</v>
      </c>
      <c r="C363" s="74" t="s">
        <v>31</v>
      </c>
      <c r="D363" s="74" t="s">
        <v>22</v>
      </c>
      <c r="E363" s="74" t="s">
        <v>21</v>
      </c>
      <c r="F363" s="74" t="s">
        <v>20</v>
      </c>
      <c r="G363" s="73">
        <v>39500.85</v>
      </c>
      <c r="H363" s="73">
        <v>114.88</v>
      </c>
      <c r="I363" s="73">
        <v>25</v>
      </c>
      <c r="J363" s="73">
        <f t="shared" si="130"/>
        <v>1133.674395</v>
      </c>
      <c r="K363" s="72">
        <f t="shared" si="131"/>
        <v>1200.82584</v>
      </c>
      <c r="L363" s="72">
        <f t="shared" si="132"/>
        <v>2800.6102650000003</v>
      </c>
      <c r="M363" s="73">
        <f t="shared" si="133"/>
        <v>2804.5603499999997</v>
      </c>
      <c r="N363" s="73">
        <f t="shared" si="134"/>
        <v>454.25977499999999</v>
      </c>
      <c r="O363" s="72">
        <v>1815.46</v>
      </c>
      <c r="P363" s="72">
        <f t="shared" si="135"/>
        <v>4289.8402349999997</v>
      </c>
      <c r="Q363" s="72">
        <f t="shared" si="136"/>
        <v>35211.009764999995</v>
      </c>
    </row>
    <row r="364" spans="2:17" s="3" customFormat="1" x14ac:dyDescent="0.2">
      <c r="B364" s="75" t="s">
        <v>32</v>
      </c>
      <c r="C364" s="74" t="s">
        <v>31</v>
      </c>
      <c r="D364" s="74" t="s">
        <v>22</v>
      </c>
      <c r="E364" s="74" t="s">
        <v>21</v>
      </c>
      <c r="F364" s="74" t="s">
        <v>20</v>
      </c>
      <c r="G364" s="73">
        <v>39410.86</v>
      </c>
      <c r="H364" s="73">
        <v>359.5</v>
      </c>
      <c r="I364" s="73">
        <v>25</v>
      </c>
      <c r="J364" s="73">
        <f t="shared" si="130"/>
        <v>1131.091682</v>
      </c>
      <c r="K364" s="72">
        <f t="shared" si="131"/>
        <v>1198.090144</v>
      </c>
      <c r="L364" s="72">
        <f t="shared" si="132"/>
        <v>2794.2299740000003</v>
      </c>
      <c r="M364" s="73">
        <f t="shared" si="133"/>
        <v>2798.1710599999997</v>
      </c>
      <c r="N364" s="73">
        <f t="shared" si="134"/>
        <v>453.22489000000002</v>
      </c>
      <c r="O364" s="72">
        <v>13445.72</v>
      </c>
      <c r="P364" s="72">
        <f t="shared" si="135"/>
        <v>16159.401825999999</v>
      </c>
      <c r="Q364" s="72">
        <f t="shared" si="136"/>
        <v>23251.458173999999</v>
      </c>
    </row>
    <row r="365" spans="2:17" s="3" customFormat="1" x14ac:dyDescent="0.2">
      <c r="B365" s="75" t="s">
        <v>30</v>
      </c>
      <c r="C365" s="74" t="s">
        <v>23</v>
      </c>
      <c r="D365" s="74" t="s">
        <v>29</v>
      </c>
      <c r="E365" s="74" t="s">
        <v>21</v>
      </c>
      <c r="F365" s="74" t="s">
        <v>20</v>
      </c>
      <c r="G365" s="73">
        <v>45000</v>
      </c>
      <c r="H365" s="73">
        <v>891.01</v>
      </c>
      <c r="I365" s="73">
        <v>25</v>
      </c>
      <c r="J365" s="73">
        <f t="shared" si="130"/>
        <v>1291.5</v>
      </c>
      <c r="K365" s="72">
        <f t="shared" si="131"/>
        <v>1368</v>
      </c>
      <c r="L365" s="72">
        <f t="shared" si="132"/>
        <v>3190.5</v>
      </c>
      <c r="M365" s="73">
        <f t="shared" si="133"/>
        <v>3194.9999999999995</v>
      </c>
      <c r="N365" s="73">
        <f t="shared" si="134"/>
        <v>517.5</v>
      </c>
      <c r="O365" s="72">
        <v>1815.46</v>
      </c>
      <c r="P365" s="72">
        <f t="shared" si="135"/>
        <v>5390.97</v>
      </c>
      <c r="Q365" s="72">
        <f t="shared" si="136"/>
        <v>39609.03</v>
      </c>
    </row>
    <row r="366" spans="2:17" s="3" customFormat="1" x14ac:dyDescent="0.2">
      <c r="B366" s="74" t="s">
        <v>28</v>
      </c>
      <c r="C366" s="74" t="s">
        <v>23</v>
      </c>
      <c r="D366" s="74" t="s">
        <v>22</v>
      </c>
      <c r="E366" s="74" t="s">
        <v>21</v>
      </c>
      <c r="F366" s="74" t="s">
        <v>20</v>
      </c>
      <c r="G366" s="73">
        <v>25000</v>
      </c>
      <c r="H366" s="73">
        <v>0</v>
      </c>
      <c r="I366" s="73">
        <v>25</v>
      </c>
      <c r="J366" s="73">
        <f t="shared" si="130"/>
        <v>717.5</v>
      </c>
      <c r="K366" s="72">
        <f t="shared" si="131"/>
        <v>760</v>
      </c>
      <c r="L366" s="72">
        <f t="shared" si="132"/>
        <v>1772.5000000000002</v>
      </c>
      <c r="M366" s="73">
        <f t="shared" si="133"/>
        <v>1774.9999999999998</v>
      </c>
      <c r="N366" s="73">
        <f t="shared" si="134"/>
        <v>287.5</v>
      </c>
      <c r="O366" s="72">
        <v>0</v>
      </c>
      <c r="P366" s="72">
        <f t="shared" si="135"/>
        <v>1502.5</v>
      </c>
      <c r="Q366" s="72">
        <f t="shared" si="136"/>
        <v>23497.5</v>
      </c>
    </row>
    <row r="367" spans="2:17" s="3" customFormat="1" x14ac:dyDescent="0.2">
      <c r="B367" s="74" t="s">
        <v>27</v>
      </c>
      <c r="C367" s="74" t="s">
        <v>23</v>
      </c>
      <c r="D367" s="74" t="s">
        <v>22</v>
      </c>
      <c r="E367" s="74" t="s">
        <v>21</v>
      </c>
      <c r="F367" s="74" t="s">
        <v>20</v>
      </c>
      <c r="G367" s="73">
        <v>35000</v>
      </c>
      <c r="H367" s="73">
        <v>0</v>
      </c>
      <c r="I367" s="73">
        <v>25</v>
      </c>
      <c r="J367" s="73">
        <f t="shared" si="130"/>
        <v>1004.5</v>
      </c>
      <c r="K367" s="72">
        <f t="shared" si="131"/>
        <v>1064</v>
      </c>
      <c r="L367" s="72">
        <f t="shared" si="132"/>
        <v>2481.5</v>
      </c>
      <c r="M367" s="73">
        <f t="shared" si="133"/>
        <v>2485</v>
      </c>
      <c r="N367" s="73">
        <f t="shared" si="134"/>
        <v>402.5</v>
      </c>
      <c r="O367" s="72">
        <v>9581.7999999999993</v>
      </c>
      <c r="P367" s="72">
        <f t="shared" si="135"/>
        <v>11675.3</v>
      </c>
      <c r="Q367" s="72">
        <f t="shared" si="136"/>
        <v>23324.7</v>
      </c>
    </row>
    <row r="368" spans="2:17" s="3" customFormat="1" ht="11.25" customHeight="1" x14ac:dyDescent="0.2">
      <c r="B368" s="75" t="s">
        <v>26</v>
      </c>
      <c r="C368" s="74" t="s">
        <v>23</v>
      </c>
      <c r="D368" s="74" t="s">
        <v>22</v>
      </c>
      <c r="E368" s="74" t="s">
        <v>21</v>
      </c>
      <c r="F368" s="74" t="s">
        <v>20</v>
      </c>
      <c r="G368" s="73">
        <v>30000</v>
      </c>
      <c r="H368" s="73">
        <v>0</v>
      </c>
      <c r="I368" s="73">
        <v>25</v>
      </c>
      <c r="J368" s="73">
        <f t="shared" si="130"/>
        <v>861</v>
      </c>
      <c r="K368" s="72">
        <f t="shared" si="131"/>
        <v>912</v>
      </c>
      <c r="L368" s="72">
        <f t="shared" si="132"/>
        <v>2127</v>
      </c>
      <c r="M368" s="73">
        <f t="shared" si="133"/>
        <v>2130</v>
      </c>
      <c r="N368" s="73">
        <f t="shared" si="134"/>
        <v>345</v>
      </c>
      <c r="O368" s="72">
        <v>10528.35</v>
      </c>
      <c r="P368" s="72">
        <f t="shared" si="135"/>
        <v>12326.35</v>
      </c>
      <c r="Q368" s="72">
        <f t="shared" si="136"/>
        <v>17673.650000000001</v>
      </c>
    </row>
    <row r="369" spans="2:17" s="3" customFormat="1" x14ac:dyDescent="0.2">
      <c r="B369" s="74" t="s">
        <v>25</v>
      </c>
      <c r="C369" s="74" t="s">
        <v>23</v>
      </c>
      <c r="D369" s="74" t="s">
        <v>22</v>
      </c>
      <c r="E369" s="74" t="s">
        <v>21</v>
      </c>
      <c r="F369" s="74" t="s">
        <v>20</v>
      </c>
      <c r="G369" s="73">
        <v>30000</v>
      </c>
      <c r="H369" s="73">
        <v>0</v>
      </c>
      <c r="I369" s="73">
        <v>25</v>
      </c>
      <c r="J369" s="73">
        <f t="shared" si="130"/>
        <v>861</v>
      </c>
      <c r="K369" s="72">
        <f t="shared" si="131"/>
        <v>912</v>
      </c>
      <c r="L369" s="72">
        <f t="shared" si="132"/>
        <v>2127</v>
      </c>
      <c r="M369" s="73">
        <f t="shared" si="133"/>
        <v>2130</v>
      </c>
      <c r="N369" s="73">
        <f t="shared" si="134"/>
        <v>345</v>
      </c>
      <c r="O369" s="72">
        <v>6633.34</v>
      </c>
      <c r="P369" s="72">
        <f t="shared" si="135"/>
        <v>8431.34</v>
      </c>
      <c r="Q369" s="72">
        <f t="shared" si="136"/>
        <v>21568.66</v>
      </c>
    </row>
    <row r="370" spans="2:17" s="3" customFormat="1" x14ac:dyDescent="0.2">
      <c r="B370" s="75" t="s">
        <v>24</v>
      </c>
      <c r="C370" s="74" t="s">
        <v>23</v>
      </c>
      <c r="D370" s="74" t="s">
        <v>22</v>
      </c>
      <c r="E370" s="74" t="s">
        <v>21</v>
      </c>
      <c r="F370" s="74" t="s">
        <v>20</v>
      </c>
      <c r="G370" s="73">
        <v>35150</v>
      </c>
      <c r="H370" s="73">
        <v>0</v>
      </c>
      <c r="I370" s="73">
        <v>25</v>
      </c>
      <c r="J370" s="73">
        <f t="shared" si="130"/>
        <v>1008.8049999999999</v>
      </c>
      <c r="K370" s="72">
        <f t="shared" si="131"/>
        <v>1068.56</v>
      </c>
      <c r="L370" s="72">
        <f t="shared" si="132"/>
        <v>2492.1350000000002</v>
      </c>
      <c r="M370" s="73">
        <f t="shared" si="133"/>
        <v>2495.6499999999996</v>
      </c>
      <c r="N370" s="73">
        <f t="shared" si="134"/>
        <v>404.22499999999997</v>
      </c>
      <c r="O370" s="72">
        <v>100</v>
      </c>
      <c r="P370" s="72">
        <f t="shared" si="135"/>
        <v>2202.3649999999998</v>
      </c>
      <c r="Q370" s="72">
        <f t="shared" si="136"/>
        <v>32947.635000000002</v>
      </c>
    </row>
    <row r="371" spans="2:17" s="3" customFormat="1" ht="19.5" customHeight="1" x14ac:dyDescent="0.2">
      <c r="G371" s="2"/>
      <c r="H371" s="2"/>
      <c r="I371" s="2"/>
      <c r="J371" s="2"/>
      <c r="K371" s="2"/>
      <c r="L371" s="2"/>
      <c r="M371" s="2"/>
      <c r="N371" s="2"/>
      <c r="O371" s="2"/>
      <c r="P371" s="2"/>
      <c r="Q371" s="2"/>
    </row>
    <row r="372" spans="2:17" s="3" customFormat="1" ht="93" customHeight="1" x14ac:dyDescent="0.2">
      <c r="G372" s="2"/>
      <c r="H372" s="2"/>
      <c r="I372" s="2"/>
      <c r="J372" s="2"/>
      <c r="K372" s="2"/>
      <c r="L372" s="2"/>
      <c r="M372" s="2"/>
      <c r="N372" s="2"/>
      <c r="O372" s="2"/>
      <c r="P372" s="2"/>
      <c r="Q372" s="2"/>
    </row>
    <row r="373" spans="2:17" s="3" customFormat="1" ht="97.5" customHeight="1" x14ac:dyDescent="0.2">
      <c r="G373" s="2"/>
      <c r="H373" s="2"/>
      <c r="I373" s="2"/>
      <c r="J373" s="2"/>
      <c r="K373" s="2"/>
      <c r="L373" s="2"/>
      <c r="M373" s="2"/>
      <c r="N373" s="2"/>
      <c r="O373" s="2"/>
      <c r="P373" s="2"/>
      <c r="Q373" s="2"/>
    </row>
    <row r="374" spans="2:17" s="3" customFormat="1" ht="27.75" hidden="1" customHeight="1" x14ac:dyDescent="0.2">
      <c r="G374" s="2"/>
      <c r="H374" s="2"/>
      <c r="I374" s="2"/>
      <c r="J374" s="2"/>
      <c r="K374" s="2"/>
      <c r="L374" s="2"/>
      <c r="M374" s="2"/>
      <c r="N374" s="2"/>
      <c r="O374" s="2"/>
      <c r="P374" s="2"/>
      <c r="Q374" s="2"/>
    </row>
    <row r="375" spans="2:17" s="3" customFormat="1" ht="23.25" hidden="1" customHeight="1" x14ac:dyDescent="0.2">
      <c r="C375" s="68"/>
      <c r="D375" s="68"/>
      <c r="E375" s="68"/>
      <c r="F375" s="68"/>
      <c r="G375" s="67"/>
      <c r="H375" s="122" t="s">
        <v>19</v>
      </c>
      <c r="I375" s="123"/>
      <c r="J375" s="123"/>
      <c r="K375" s="123"/>
      <c r="L375" s="124"/>
      <c r="M375" s="2"/>
      <c r="N375" s="2"/>
      <c r="O375" s="2"/>
      <c r="P375" s="2"/>
      <c r="Q375" s="2"/>
    </row>
    <row r="376" spans="2:17" s="3" customFormat="1" ht="27.75" hidden="1" customHeight="1" x14ac:dyDescent="0.25">
      <c r="B376" s="66" t="s">
        <v>18</v>
      </c>
      <c r="C376" s="65"/>
      <c r="D376" s="64"/>
      <c r="E376" s="64" t="s">
        <v>17</v>
      </c>
      <c r="F376" s="53"/>
      <c r="G376" s="53"/>
      <c r="H376" s="126" t="s">
        <v>16</v>
      </c>
      <c r="I376" s="63">
        <v>19352.5</v>
      </c>
      <c r="J376" s="62">
        <v>20</v>
      </c>
      <c r="K376" s="61">
        <v>387050</v>
      </c>
      <c r="L376" s="60" t="s">
        <v>12</v>
      </c>
      <c r="M376" s="2"/>
      <c r="N376" s="2"/>
      <c r="O376" s="2"/>
      <c r="P376" s="2"/>
      <c r="Q376" s="2"/>
    </row>
    <row r="377" spans="2:17" s="3" customFormat="1" ht="21.75" hidden="1" customHeight="1" x14ac:dyDescent="0.25">
      <c r="B377" s="6"/>
      <c r="C377" s="60" t="s">
        <v>15</v>
      </c>
      <c r="D377" s="59">
        <v>117000</v>
      </c>
      <c r="E377" s="58">
        <v>0</v>
      </c>
      <c r="F377" s="53"/>
      <c r="G377" s="53"/>
      <c r="H377" s="127"/>
      <c r="I377" s="63">
        <v>19352.5</v>
      </c>
      <c r="J377" s="62">
        <v>10</v>
      </c>
      <c r="K377" s="61">
        <v>193525</v>
      </c>
      <c r="L377" s="60" t="s">
        <v>10</v>
      </c>
      <c r="M377" s="2"/>
      <c r="N377" s="2"/>
      <c r="O377" s="2"/>
      <c r="P377" s="2"/>
      <c r="Q377" s="2"/>
    </row>
    <row r="378" spans="2:17" s="3" customFormat="1" ht="24.75" hidden="1" customHeight="1" x14ac:dyDescent="0.2">
      <c r="B378" s="6"/>
      <c r="C378" s="60" t="s">
        <v>14</v>
      </c>
      <c r="D378" s="59"/>
      <c r="E378" s="58">
        <v>0</v>
      </c>
      <c r="F378" s="53"/>
      <c r="G378" s="53"/>
      <c r="H378" s="6"/>
      <c r="I378" s="6"/>
      <c r="J378" s="57"/>
      <c r="K378" s="6"/>
      <c r="L378" s="6"/>
      <c r="M378" s="2"/>
      <c r="N378" s="2"/>
      <c r="O378" s="2"/>
      <c r="P378" s="2"/>
      <c r="Q378" s="2"/>
    </row>
    <row r="379" spans="2:17" s="3" customFormat="1" ht="24" hidden="1" customHeight="1" x14ac:dyDescent="0.2">
      <c r="B379" s="6"/>
      <c r="C379" s="56" t="s">
        <v>13</v>
      </c>
      <c r="D379" s="55">
        <f>SUM(D377:D378)</f>
        <v>117000</v>
      </c>
      <c r="E379" s="54">
        <v>0</v>
      </c>
      <c r="F379" s="53"/>
      <c r="G379" s="53"/>
      <c r="H379" s="6"/>
      <c r="I379" s="6"/>
      <c r="J379" s="6"/>
      <c r="K379" s="6"/>
      <c r="L379" s="6"/>
      <c r="M379" s="2"/>
      <c r="N379" s="2"/>
      <c r="O379" s="2"/>
      <c r="P379" s="2"/>
      <c r="Q379" s="2"/>
    </row>
    <row r="380" spans="2:17" s="3" customFormat="1" ht="22.5" hidden="1" customHeight="1" x14ac:dyDescent="0.2">
      <c r="B380" s="6"/>
      <c r="C380" s="125"/>
      <c r="D380" s="125"/>
      <c r="E380" s="125"/>
      <c r="F380" s="53"/>
      <c r="G380" s="53"/>
      <c r="H380" s="6"/>
      <c r="I380" s="6"/>
      <c r="J380" s="6"/>
      <c r="K380" s="6"/>
      <c r="L380" s="6"/>
      <c r="M380" s="2"/>
      <c r="N380" s="2"/>
      <c r="O380" s="2"/>
      <c r="P380" s="2"/>
      <c r="Q380" s="2"/>
    </row>
    <row r="381" spans="2:17" s="3" customFormat="1" ht="26.25" hidden="1" customHeight="1" thickBot="1" x14ac:dyDescent="0.25">
      <c r="B381" s="6"/>
      <c r="C381" s="6"/>
      <c r="D381" s="6"/>
      <c r="E381" s="6"/>
      <c r="F381" s="6"/>
      <c r="G381" s="6"/>
      <c r="H381" s="6"/>
      <c r="I381" s="6"/>
      <c r="J381" s="6"/>
      <c r="K381" s="52"/>
      <c r="L381" s="6"/>
      <c r="M381" s="2"/>
      <c r="N381" s="2"/>
      <c r="O381" s="2"/>
      <c r="P381" s="2"/>
      <c r="Q381" s="2"/>
    </row>
    <row r="382" spans="2:17" s="3" customFormat="1" ht="13.5" hidden="1" customHeight="1" thickBot="1" x14ac:dyDescent="0.3">
      <c r="B382" s="6"/>
      <c r="C382" s="51" t="s">
        <v>12</v>
      </c>
      <c r="D382" s="50">
        <f>IF(D377&lt;=I376*J376,D377*F383,(I376*J376)*F383)</f>
        <v>3357.9</v>
      </c>
      <c r="E382" s="49">
        <f>D382/2</f>
        <v>1678.95</v>
      </c>
      <c r="F382" s="48" t="s">
        <v>11</v>
      </c>
      <c r="G382" s="47"/>
      <c r="H382" s="46"/>
      <c r="I382" s="6"/>
      <c r="J382" s="6"/>
      <c r="K382" s="6"/>
      <c r="L382" s="6"/>
      <c r="M382" s="2"/>
      <c r="N382" s="2"/>
      <c r="O382" s="2"/>
      <c r="P382" s="2"/>
      <c r="Q382" s="2"/>
    </row>
    <row r="383" spans="2:17" s="3" customFormat="1" ht="22.5" hidden="1" customHeight="1" x14ac:dyDescent="0.25">
      <c r="B383" s="45"/>
      <c r="C383" s="39" t="s">
        <v>10</v>
      </c>
      <c r="D383" s="38">
        <f>IF(D377&lt;=I377*J377,D377*F384,(I377*J377)*F384)</f>
        <v>3556.8</v>
      </c>
      <c r="E383" s="29">
        <f>D383/2</f>
        <v>1778.4</v>
      </c>
      <c r="F383" s="41">
        <v>2.87E-2</v>
      </c>
      <c r="G383" s="40"/>
      <c r="H383" s="44"/>
      <c r="I383" s="6"/>
      <c r="J383" s="6"/>
      <c r="K383" s="6"/>
      <c r="L383" s="6"/>
      <c r="M383" s="2"/>
      <c r="N383" s="2"/>
      <c r="O383" s="2"/>
      <c r="P383" s="2"/>
      <c r="Q383" s="2"/>
    </row>
    <row r="384" spans="2:17" s="3" customFormat="1" ht="18.75" hidden="1" customHeight="1" thickBot="1" x14ac:dyDescent="0.3">
      <c r="B384" s="9"/>
      <c r="C384" s="43" t="s">
        <v>9</v>
      </c>
      <c r="D384" s="42"/>
      <c r="E384" s="29">
        <v>1715.46</v>
      </c>
      <c r="F384" s="41">
        <v>3.04E-2</v>
      </c>
      <c r="G384" s="40"/>
      <c r="H384" s="6"/>
      <c r="I384" s="6"/>
      <c r="J384" s="6"/>
      <c r="K384" s="6"/>
      <c r="L384" s="6"/>
      <c r="M384" s="2"/>
      <c r="N384" s="2"/>
      <c r="O384" s="2"/>
      <c r="P384" s="2"/>
      <c r="Q384" s="2"/>
    </row>
    <row r="385" spans="2:17" s="3" customFormat="1" ht="18.75" hidden="1" customHeight="1" thickBot="1" x14ac:dyDescent="0.3">
      <c r="B385" s="9"/>
      <c r="C385" s="39" t="s">
        <v>8</v>
      </c>
      <c r="D385" s="38">
        <f>+D377-(SUM(D382:D384))+D378</f>
        <v>110085.3</v>
      </c>
      <c r="E385" s="29">
        <f>D385/2</f>
        <v>55042.65</v>
      </c>
      <c r="F385" s="37">
        <v>0</v>
      </c>
      <c r="G385" s="36"/>
      <c r="H385" s="10" t="s">
        <v>7</v>
      </c>
      <c r="I385" s="6"/>
      <c r="J385" s="6"/>
      <c r="K385" s="6"/>
      <c r="L385" s="6"/>
      <c r="M385" s="2"/>
      <c r="N385" s="2"/>
      <c r="O385" s="2"/>
      <c r="P385" s="2"/>
      <c r="Q385" s="2"/>
    </row>
    <row r="386" spans="2:17" s="3" customFormat="1" ht="18" hidden="1" customHeight="1" x14ac:dyDescent="0.25">
      <c r="B386" s="9"/>
      <c r="C386" s="28"/>
      <c r="D386" s="10"/>
      <c r="E386" s="27"/>
      <c r="F386" s="10"/>
      <c r="G386" s="19"/>
      <c r="H386" s="10"/>
      <c r="I386" s="5"/>
      <c r="J386" s="5"/>
      <c r="K386" s="5"/>
      <c r="L386" s="5"/>
      <c r="M386" s="2"/>
      <c r="N386" s="2"/>
      <c r="O386" s="2"/>
      <c r="P386" s="2"/>
      <c r="Q386" s="2"/>
    </row>
    <row r="387" spans="2:17" s="3" customFormat="1" ht="18.75" hidden="1" customHeight="1" x14ac:dyDescent="0.3">
      <c r="B387" s="9"/>
      <c r="C387" s="35" t="s">
        <v>6</v>
      </c>
      <c r="D387" s="20">
        <f>IF(D385*12&lt;=D395,0,(IF(D385*12&lt;=D396,((((D385*12)-C396)*F396)/12),IF(D385*12&lt;=D397,(((((D385*12)-C397)*F397)+E397))/12,IF(D385*12&gt;=C398,((((D385*12)-C398)*F398)+E398)/12,0)))))</f>
        <v>16104.262291666668</v>
      </c>
      <c r="E387" s="34">
        <v>0</v>
      </c>
      <c r="F387" s="33">
        <f>SUM(D382:D384)</f>
        <v>6914.7000000000007</v>
      </c>
      <c r="G387" s="15"/>
      <c r="H387" s="10"/>
      <c r="I387" s="5"/>
      <c r="J387" s="5"/>
      <c r="K387" s="5"/>
      <c r="L387" s="5"/>
      <c r="M387" s="2"/>
      <c r="N387" s="2"/>
      <c r="O387" s="2"/>
      <c r="P387" s="2"/>
      <c r="Q387" s="2"/>
    </row>
    <row r="388" spans="2:17" s="3" customFormat="1" ht="16.5" hidden="1" customHeight="1" x14ac:dyDescent="0.25">
      <c r="B388" s="9"/>
      <c r="C388" s="28"/>
      <c r="D388" s="32"/>
      <c r="E388" s="27"/>
      <c r="F388" s="10"/>
      <c r="G388" s="19"/>
      <c r="H388" s="6">
        <v>9949.67</v>
      </c>
      <c r="I388" s="5"/>
      <c r="J388" s="5"/>
      <c r="K388" s="5"/>
      <c r="L388" s="5"/>
      <c r="M388" s="2"/>
      <c r="N388" s="2"/>
      <c r="O388" s="2"/>
      <c r="P388" s="2"/>
      <c r="Q388" s="2"/>
    </row>
    <row r="389" spans="2:17" s="3" customFormat="1" ht="15" hidden="1" customHeight="1" x14ac:dyDescent="0.25">
      <c r="B389" s="9"/>
      <c r="C389" s="31" t="s">
        <v>5</v>
      </c>
      <c r="D389" s="30"/>
      <c r="E389" s="29"/>
      <c r="F389" s="6"/>
      <c r="G389" s="15"/>
      <c r="H389" s="10"/>
      <c r="I389" s="5"/>
      <c r="J389" s="5"/>
      <c r="K389" s="5"/>
      <c r="L389" s="5"/>
      <c r="M389" s="2"/>
      <c r="N389" s="2"/>
      <c r="O389" s="2"/>
      <c r="P389" s="2"/>
      <c r="Q389" s="2"/>
    </row>
    <row r="390" spans="2:17" s="3" customFormat="1" ht="16.5" hidden="1" customHeight="1" x14ac:dyDescent="0.25">
      <c r="B390" s="9"/>
      <c r="C390" s="28"/>
      <c r="D390" s="10"/>
      <c r="E390" s="27"/>
      <c r="F390" s="6"/>
      <c r="G390" s="15"/>
      <c r="H390" s="26">
        <f>D387-H388</f>
        <v>6154.5922916666677</v>
      </c>
      <c r="I390" s="5"/>
      <c r="J390" s="5"/>
      <c r="K390" s="5"/>
      <c r="L390" s="5"/>
      <c r="M390" s="2"/>
      <c r="N390" s="2"/>
      <c r="O390" s="2"/>
      <c r="P390" s="2"/>
      <c r="Q390" s="2"/>
    </row>
    <row r="391" spans="2:17" s="3" customFormat="1" ht="20.25" hidden="1" customHeight="1" x14ac:dyDescent="0.3">
      <c r="B391" s="9"/>
      <c r="C391" s="25" t="s">
        <v>4</v>
      </c>
      <c r="D391" s="24">
        <f>SUM(D382:D384)+D387+D389</f>
        <v>23018.96229166667</v>
      </c>
      <c r="E391" s="23">
        <v>0</v>
      </c>
      <c r="F391" s="6"/>
      <c r="G391" s="15"/>
      <c r="H391" s="10"/>
      <c r="I391" s="5"/>
      <c r="J391" s="5"/>
      <c r="K391" s="5"/>
      <c r="L391" s="5"/>
      <c r="M391" s="2"/>
      <c r="N391" s="2"/>
      <c r="O391" s="2"/>
      <c r="P391" s="2"/>
      <c r="Q391" s="2"/>
    </row>
    <row r="392" spans="2:17" s="3" customFormat="1" ht="16.5" hidden="1" customHeight="1" x14ac:dyDescent="0.3">
      <c r="B392" s="9"/>
      <c r="C392" s="22" t="s">
        <v>3</v>
      </c>
      <c r="D392" s="21">
        <f>D379-D391</f>
        <v>93981.03770833333</v>
      </c>
      <c r="E392" s="20">
        <v>0</v>
      </c>
      <c r="F392" s="10"/>
      <c r="G392" s="19"/>
      <c r="H392" s="6"/>
      <c r="I392" s="5"/>
      <c r="J392" s="5"/>
      <c r="K392" s="5"/>
      <c r="L392" s="5"/>
      <c r="M392" s="2"/>
      <c r="N392" s="2"/>
      <c r="O392" s="2"/>
      <c r="P392" s="2"/>
      <c r="Q392" s="2"/>
    </row>
    <row r="393" spans="2:17" s="3" customFormat="1" ht="18.75" hidden="1" customHeight="1" x14ac:dyDescent="0.25">
      <c r="B393" s="9"/>
      <c r="C393" s="6"/>
      <c r="D393" s="6"/>
      <c r="E393" s="6"/>
      <c r="F393" s="6"/>
      <c r="G393" s="15"/>
      <c r="H393" s="6"/>
      <c r="I393" s="5"/>
      <c r="J393" s="5"/>
      <c r="K393" s="5"/>
      <c r="L393" s="5"/>
      <c r="M393" s="2"/>
      <c r="N393" s="2"/>
      <c r="O393" s="2"/>
      <c r="P393" s="2"/>
      <c r="Q393" s="2"/>
    </row>
    <row r="394" spans="2:17" s="3" customFormat="1" ht="25.5" hidden="1" customHeight="1" x14ac:dyDescent="0.25">
      <c r="B394" s="9"/>
      <c r="C394" s="18" t="s">
        <v>2</v>
      </c>
      <c r="D394" s="18" t="s">
        <v>1</v>
      </c>
      <c r="E394" s="17"/>
      <c r="F394" s="6"/>
      <c r="G394" s="15"/>
      <c r="H394" s="10"/>
      <c r="I394" s="5"/>
      <c r="J394" s="5"/>
      <c r="K394" s="5"/>
      <c r="L394" s="5"/>
      <c r="M394" s="2"/>
      <c r="N394" s="2"/>
      <c r="O394" s="2"/>
      <c r="P394" s="2"/>
      <c r="Q394" s="2"/>
    </row>
    <row r="395" spans="2:17" s="3" customFormat="1" ht="46.5" hidden="1" customHeight="1" x14ac:dyDescent="0.25">
      <c r="B395" s="9"/>
      <c r="C395" s="13">
        <v>0</v>
      </c>
      <c r="D395" s="13">
        <v>416220</v>
      </c>
      <c r="E395" s="13"/>
      <c r="F395" s="16" t="s">
        <v>0</v>
      </c>
      <c r="G395" s="15"/>
      <c r="H395" s="6"/>
      <c r="I395" s="5"/>
      <c r="J395" s="5"/>
      <c r="K395" s="5"/>
      <c r="L395" s="5"/>
      <c r="M395" s="2"/>
      <c r="N395" s="2"/>
      <c r="O395" s="2"/>
      <c r="P395" s="2"/>
      <c r="Q395" s="2"/>
    </row>
    <row r="396" spans="2:17" s="3" customFormat="1" ht="56.25" hidden="1" customHeight="1" x14ac:dyDescent="0.25">
      <c r="B396" s="9"/>
      <c r="C396" s="13">
        <v>416220.01</v>
      </c>
      <c r="D396" s="13">
        <v>624329</v>
      </c>
      <c r="E396" s="13">
        <v>0</v>
      </c>
      <c r="F396" s="12">
        <v>0.15</v>
      </c>
      <c r="G396" s="14"/>
      <c r="H396" s="6"/>
      <c r="I396" s="5"/>
      <c r="J396" s="5"/>
      <c r="K396" s="5"/>
      <c r="L396" s="5"/>
      <c r="M396" s="2"/>
      <c r="N396" s="2"/>
      <c r="O396" s="2"/>
      <c r="P396" s="2"/>
      <c r="Q396" s="2"/>
    </row>
    <row r="397" spans="2:17" s="3" customFormat="1" ht="50.25" hidden="1" customHeight="1" x14ac:dyDescent="0.25">
      <c r="B397" s="9"/>
      <c r="C397" s="13">
        <v>624329.01</v>
      </c>
      <c r="D397" s="13">
        <v>867123</v>
      </c>
      <c r="E397" s="13">
        <v>31216</v>
      </c>
      <c r="F397" s="12">
        <v>0.2</v>
      </c>
      <c r="G397" s="11"/>
      <c r="H397" s="10"/>
      <c r="I397" s="5"/>
      <c r="J397" s="5"/>
      <c r="K397" s="5"/>
      <c r="L397" s="5"/>
      <c r="M397" s="2"/>
      <c r="N397" s="2"/>
      <c r="O397" s="2"/>
      <c r="P397" s="2"/>
      <c r="Q397" s="2"/>
    </row>
    <row r="398" spans="2:17" s="3" customFormat="1" ht="45.75" hidden="1" customHeight="1" x14ac:dyDescent="0.25">
      <c r="B398" s="9"/>
      <c r="C398" s="13">
        <v>867123.01</v>
      </c>
      <c r="D398" s="13"/>
      <c r="E398" s="13">
        <v>79776</v>
      </c>
      <c r="F398" s="12">
        <v>0.25</v>
      </c>
      <c r="G398" s="11"/>
      <c r="H398" s="10"/>
      <c r="I398" s="5"/>
      <c r="J398" s="5"/>
      <c r="K398" s="5"/>
      <c r="L398" s="5"/>
      <c r="M398" s="2"/>
      <c r="N398" s="2"/>
      <c r="O398" s="2"/>
      <c r="P398" s="2"/>
      <c r="Q398" s="2"/>
    </row>
    <row r="399" spans="2:17" s="3" customFormat="1" ht="46.5" hidden="1" customHeight="1" thickBot="1" x14ac:dyDescent="0.3">
      <c r="B399" s="9"/>
      <c r="C399" s="8"/>
      <c r="D399" s="8"/>
      <c r="E399" s="8"/>
      <c r="F399" s="8"/>
      <c r="G399" s="7"/>
      <c r="H399" s="6"/>
      <c r="I399" s="5"/>
      <c r="J399" s="5"/>
      <c r="K399" s="5"/>
      <c r="L399" s="5"/>
      <c r="M399" s="2"/>
      <c r="N399" s="2"/>
      <c r="O399" s="2"/>
      <c r="P399" s="2"/>
      <c r="Q399" s="2"/>
    </row>
    <row r="400" spans="2:17" s="3" customFormat="1" ht="45.75" hidden="1" customHeight="1" thickBot="1" x14ac:dyDescent="0.25">
      <c r="B400" s="4"/>
      <c r="M400" s="2"/>
      <c r="N400" s="2"/>
      <c r="O400" s="2"/>
      <c r="P400" s="2"/>
      <c r="Q400" s="2"/>
    </row>
    <row r="401" spans="13:17" s="3" customFormat="1" ht="59.25" hidden="1" customHeight="1" x14ac:dyDescent="0.2">
      <c r="M401" s="2"/>
      <c r="N401" s="2"/>
      <c r="O401" s="2"/>
      <c r="P401" s="2"/>
      <c r="Q401" s="2"/>
    </row>
    <row r="402" spans="13:17" s="3" customFormat="1" ht="61.5" hidden="1" customHeight="1" x14ac:dyDescent="0.2">
      <c r="M402" s="2"/>
      <c r="N402" s="2"/>
      <c r="O402" s="2"/>
      <c r="P402" s="2"/>
      <c r="Q402" s="2"/>
    </row>
    <row r="403" spans="13:17" s="3" customFormat="1" ht="55.5" hidden="1" customHeight="1" x14ac:dyDescent="0.2">
      <c r="M403" s="2"/>
      <c r="N403" s="2"/>
      <c r="O403" s="2"/>
      <c r="P403" s="2"/>
      <c r="Q403" s="2"/>
    </row>
    <row r="404" spans="13:17" s="3" customFormat="1" ht="88.5" hidden="1" customHeight="1" x14ac:dyDescent="0.2">
      <c r="M404" s="2"/>
      <c r="N404" s="2"/>
      <c r="O404" s="2"/>
      <c r="P404" s="2"/>
      <c r="Q404" s="2"/>
    </row>
    <row r="405" spans="13:17" s="3" customFormat="1" ht="12.75" hidden="1" customHeight="1" x14ac:dyDescent="0.2">
      <c r="M405" s="2"/>
      <c r="N405" s="2"/>
      <c r="O405" s="2"/>
      <c r="P405" s="2"/>
      <c r="Q405" s="2"/>
    </row>
    <row r="406" spans="13:17" s="3" customFormat="1" ht="12.75" hidden="1" customHeight="1" x14ac:dyDescent="0.2">
      <c r="M406" s="2"/>
      <c r="N406" s="2"/>
      <c r="O406" s="2"/>
      <c r="P406" s="2"/>
      <c r="Q406" s="2"/>
    </row>
    <row r="407" spans="13:17" s="3" customFormat="1" ht="15" hidden="1" customHeight="1" x14ac:dyDescent="0.2">
      <c r="M407" s="2"/>
      <c r="N407" s="2"/>
      <c r="O407" s="2"/>
      <c r="P407" s="2"/>
      <c r="Q407" s="2"/>
    </row>
    <row r="408" spans="13:17" s="3" customFormat="1" ht="9.75" hidden="1" customHeight="1" x14ac:dyDescent="0.2">
      <c r="M408" s="2"/>
      <c r="N408" s="2"/>
      <c r="O408" s="2"/>
      <c r="P408" s="2"/>
      <c r="Q408" s="2"/>
    </row>
    <row r="409" spans="13:17" s="3" customFormat="1" ht="13.5" hidden="1" customHeight="1" x14ac:dyDescent="0.2">
      <c r="M409" s="2"/>
      <c r="N409" s="2"/>
      <c r="O409" s="2"/>
      <c r="P409" s="2"/>
      <c r="Q409" s="2"/>
    </row>
    <row r="410" spans="13:17" s="3" customFormat="1" hidden="1" x14ac:dyDescent="0.2">
      <c r="M410" s="2"/>
      <c r="N410" s="2"/>
      <c r="O410" s="2"/>
      <c r="P410" s="2"/>
      <c r="Q410" s="2"/>
    </row>
    <row r="411" spans="13:17" s="3" customFormat="1" x14ac:dyDescent="0.2">
      <c r="M411" s="2"/>
      <c r="N411" s="2"/>
      <c r="O411" s="2"/>
      <c r="P411" s="2"/>
      <c r="Q411" s="2"/>
    </row>
    <row r="414" spans="13:17" ht="82.5" customHeight="1" x14ac:dyDescent="0.2"/>
  </sheetData>
  <dataConsolidate/>
  <mergeCells count="19">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 ref="H375:L375"/>
    <mergeCell ref="C380:E380"/>
    <mergeCell ref="H376:H377"/>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2:I64 G294:I296 I13:I14 I309:I310 I39 M43 G43:I43 G298:I306 G75:I75 G54:I55 G52:I52 G282:I292 G159:I189 M9:M23 G149:I153 G80:I90 G10:I12 G312:I322 M38:M41 G40:I41 G324:I370 M282:M370 M29:M36 G32:I38 G193:I198 G200:I207 G112:I146 M45:M137 N9:N137 M138:N198 J10:J198 G211:I280 N214:N370 M200:N213 M214:M280 J200:J370">
    <cfRule type="expression" dxfId="18" priority="19">
      <formula>ISNA(D9)</formula>
    </cfRule>
  </conditionalFormatting>
  <conditionalFormatting sqref="G45 I45 G46:I46 G47 I47 G48:I49 G53:I53 G71:I71 G56:I59">
    <cfRule type="expression" dxfId="17" priority="16">
      <formula>ISNA(G45)</formula>
    </cfRule>
  </conditionalFormatting>
  <conditionalFormatting sqref="G66 I66 G67:I68">
    <cfRule type="expression" dxfId="16" priority="15">
      <formula>ISNA(G66)</formula>
    </cfRule>
  </conditionalFormatting>
  <conditionalFormatting sqref="G20:I20 G31:I31 G25:I29 L28:M28 G23:I23 G21:G22 I21:I22">
    <cfRule type="expression" dxfId="15" priority="17">
      <formula>ISNA(G20)</formula>
    </cfRule>
  </conditionalFormatting>
  <conditionalFormatting sqref="G155:I157 G297:I297 G293:I293">
    <cfRule type="expression" dxfId="14" priority="11">
      <formula>ISNA(G155)</formula>
    </cfRule>
  </conditionalFormatting>
  <conditionalFormatting sqref="G311:I311">
    <cfRule type="expression" dxfId="13" priority="18">
      <formula>ISNA(G311)</formula>
    </cfRule>
  </conditionalFormatting>
  <conditionalFormatting sqref="G15:I19 G154:I154 G14:H14">
    <cfRule type="expression" dxfId="12" priority="12">
      <formula>ISNA(G14)</formula>
    </cfRule>
  </conditionalFormatting>
  <conditionalFormatting sqref="H44:I44 G50:I51 G60:I61 G69:I69 G94:I94 G109:I111 G308:I308">
    <cfRule type="expression" dxfId="11" priority="20">
      <formula>ISNA(G44)</formula>
    </cfRule>
  </conditionalFormatting>
  <conditionalFormatting sqref="G72:I74 G77:I78 G93:I93">
    <cfRule type="expression" dxfId="10" priority="14">
      <formula>ISNA(G72)</formula>
    </cfRule>
  </conditionalFormatting>
  <conditionalFormatting sqref="G96:I100">
    <cfRule type="expression" dxfId="9" priority="8">
      <formula>ISNA(G96)</formula>
    </cfRule>
  </conditionalFormatting>
  <conditionalFormatting sqref="G102:I104">
    <cfRule type="expression" dxfId="8" priority="13">
      <formula>ISNA(G102)</formula>
    </cfRule>
  </conditionalFormatting>
  <conditionalFormatting sqref="H190:I192">
    <cfRule type="expression" dxfId="7" priority="9">
      <formula>ISNA(H190)</formula>
    </cfRule>
  </conditionalFormatting>
  <conditionalFormatting sqref="I76 H309:H310 D323 G323:I323">
    <cfRule type="expression" dxfId="6" priority="10">
      <formula>ISNA(D76)</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7:M37">
    <cfRule type="expression" dxfId="4" priority="6">
      <formula>ISNA(L37)</formula>
    </cfRule>
  </conditionalFormatting>
  <conditionalFormatting sqref="L42:M42">
    <cfRule type="expression" dxfId="3" priority="5">
      <formula>ISNA(L42)</formula>
    </cfRule>
  </conditionalFormatting>
  <conditionalFormatting sqref="L44:M44">
    <cfRule type="expression" dxfId="2" priority="4">
      <formula>ISNA(L44)</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6" fitToHeight="0" orientation="landscape" r:id="rId1"/>
  <rowBreaks count="5" manualBreakCount="5">
    <brk id="69" min="1" max="16" man="1"/>
    <brk id="140" min="1" max="16" man="1"/>
    <brk id="216" min="1" max="16" man="1"/>
    <brk id="293" min="1" max="16" man="1"/>
    <brk id="363"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Stalin Rivera</cp:lastModifiedBy>
  <cp:lastPrinted>2025-11-20T16:30:34Z</cp:lastPrinted>
  <dcterms:created xsi:type="dcterms:W3CDTF">2025-02-19T16:55:38Z</dcterms:created>
  <dcterms:modified xsi:type="dcterms:W3CDTF">2025-11-20T16:30:54Z</dcterms:modified>
</cp:coreProperties>
</file>