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omina01\Desktop\"/>
    </mc:Choice>
  </mc:AlternateContent>
  <bookViews>
    <workbookView xWindow="0" yWindow="0" windowWidth="20325" windowHeight="9735"/>
  </bookViews>
  <sheets>
    <sheet name="NOMINA FIJA" sheetId="2" r:id="rId1"/>
  </sheets>
  <definedNames>
    <definedName name="_xlnm._FilterDatabase" localSheetId="0" hidden="1">'NOMINA FIJA'!$B$3:$B$419</definedName>
    <definedName name="_xlnm.Print_Area" localSheetId="0">'NOMINA FIJA'!$B$1:$Q$408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5" i="2" l="1"/>
  <c r="K35" i="2"/>
  <c r="L35" i="2"/>
  <c r="M35" i="2"/>
  <c r="N35" i="2"/>
  <c r="P35" i="2" l="1"/>
  <c r="Q35" i="2" s="1"/>
  <c r="J224" i="2"/>
  <c r="K224" i="2"/>
  <c r="L224" i="2"/>
  <c r="M224" i="2"/>
  <c r="N224" i="2"/>
  <c r="P224" i="2" l="1"/>
  <c r="Q224" i="2" s="1"/>
  <c r="J305" i="2"/>
  <c r="K305" i="2"/>
  <c r="L305" i="2"/>
  <c r="M305" i="2"/>
  <c r="N305" i="2"/>
  <c r="P305" i="2" l="1"/>
  <c r="Q305" i="2" s="1"/>
  <c r="J158" i="2"/>
  <c r="K158" i="2"/>
  <c r="L158" i="2"/>
  <c r="M158" i="2"/>
  <c r="N158" i="2"/>
  <c r="J218" i="2"/>
  <c r="K218" i="2"/>
  <c r="L218" i="2"/>
  <c r="M218" i="2"/>
  <c r="N218" i="2"/>
  <c r="J197" i="2"/>
  <c r="K197" i="2"/>
  <c r="L197" i="2"/>
  <c r="M197" i="2"/>
  <c r="N197" i="2"/>
  <c r="P218" i="2" l="1"/>
  <c r="Q218" i="2" s="1"/>
  <c r="P197" i="2"/>
  <c r="Q197" i="2" s="1"/>
  <c r="P158" i="2"/>
  <c r="Q158" i="2" s="1"/>
  <c r="J210" i="2"/>
  <c r="K210" i="2"/>
  <c r="L210" i="2"/>
  <c r="M210" i="2"/>
  <c r="N210" i="2"/>
  <c r="J157" i="2"/>
  <c r="K157" i="2"/>
  <c r="L157" i="2"/>
  <c r="M157" i="2"/>
  <c r="N157" i="2"/>
  <c r="J99" i="2"/>
  <c r="K99" i="2"/>
  <c r="L99" i="2"/>
  <c r="M99" i="2"/>
  <c r="N99" i="2"/>
  <c r="P210" i="2" l="1"/>
  <c r="Q210" i="2" s="1"/>
  <c r="P157" i="2"/>
  <c r="Q157" i="2" s="1"/>
  <c r="P99" i="2"/>
  <c r="Q99" i="2" s="1"/>
  <c r="J22" i="2"/>
  <c r="K22" i="2"/>
  <c r="L22" i="2"/>
  <c r="M22" i="2"/>
  <c r="N22" i="2"/>
  <c r="J21" i="2"/>
  <c r="K21" i="2"/>
  <c r="L21" i="2"/>
  <c r="M21" i="2"/>
  <c r="N21" i="2"/>
  <c r="J139" i="2"/>
  <c r="K139" i="2"/>
  <c r="L139" i="2"/>
  <c r="M139" i="2"/>
  <c r="N139" i="2"/>
  <c r="P139" i="2" l="1"/>
  <c r="Q139" i="2" s="1"/>
  <c r="P22" i="2"/>
  <c r="Q22" i="2" s="1"/>
  <c r="P21" i="2"/>
  <c r="Q21" i="2" s="1"/>
  <c r="N73" i="2"/>
  <c r="N74" i="2"/>
  <c r="N75" i="2"/>
  <c r="N76" i="2"/>
  <c r="N77" i="2"/>
  <c r="N78" i="2"/>
  <c r="N79" i="2"/>
  <c r="N80" i="2"/>
  <c r="N81" i="2"/>
  <c r="N82" i="2"/>
  <c r="N83" i="2"/>
  <c r="N84" i="2"/>
  <c r="N85" i="2"/>
  <c r="N86" i="2"/>
  <c r="N87" i="2"/>
  <c r="N88" i="2"/>
  <c r="N89" i="2"/>
  <c r="N90" i="2"/>
  <c r="N91" i="2"/>
  <c r="N92" i="2"/>
  <c r="N93" i="2"/>
  <c r="N94" i="2"/>
  <c r="N95" i="2"/>
  <c r="N96" i="2"/>
  <c r="N97" i="2"/>
  <c r="N98" i="2"/>
  <c r="N101" i="2"/>
  <c r="N102" i="2"/>
  <c r="N103" i="2"/>
  <c r="N104" i="2"/>
  <c r="N105" i="2"/>
  <c r="N106" i="2"/>
  <c r="N108" i="2"/>
  <c r="N109" i="2"/>
  <c r="N110" i="2"/>
  <c r="N111" i="2"/>
  <c r="N112" i="2"/>
  <c r="N114" i="2"/>
  <c r="N115" i="2"/>
  <c r="N116" i="2"/>
  <c r="N117" i="2"/>
  <c r="N118" i="2"/>
  <c r="N120" i="2"/>
  <c r="N121" i="2"/>
  <c r="N122" i="2"/>
  <c r="N123" i="2"/>
  <c r="N124" i="2"/>
  <c r="N125" i="2"/>
  <c r="N126" i="2"/>
  <c r="N127" i="2"/>
  <c r="N128" i="2"/>
  <c r="N129" i="2"/>
  <c r="N132" i="2"/>
  <c r="N133" i="2"/>
  <c r="N134" i="2"/>
  <c r="N135" i="2"/>
  <c r="N136" i="2"/>
  <c r="N137" i="2"/>
  <c r="N138" i="2"/>
  <c r="N140" i="2"/>
  <c r="N143" i="2"/>
  <c r="N144" i="2"/>
  <c r="N145" i="2"/>
  <c r="N146" i="2"/>
  <c r="N147" i="2"/>
  <c r="N148" i="2"/>
  <c r="N150" i="2"/>
  <c r="N151" i="2"/>
  <c r="N154" i="2"/>
  <c r="N155" i="2"/>
  <c r="N156" i="2"/>
  <c r="N159" i="2"/>
  <c r="N160" i="2"/>
  <c r="N161" i="2"/>
  <c r="N164" i="2"/>
  <c r="N165" i="2"/>
  <c r="N167" i="2"/>
  <c r="N168" i="2"/>
  <c r="N169" i="2"/>
  <c r="N171" i="2"/>
  <c r="N172" i="2"/>
  <c r="N173" i="2"/>
  <c r="N174" i="2"/>
  <c r="N176" i="2"/>
  <c r="N177" i="2"/>
  <c r="N178" i="2"/>
  <c r="N179" i="2"/>
  <c r="N181" i="2"/>
  <c r="N182" i="2"/>
  <c r="N183" i="2"/>
  <c r="N184" i="2"/>
  <c r="N185" i="2"/>
  <c r="N186" i="2"/>
  <c r="N188" i="2"/>
  <c r="N189" i="2"/>
  <c r="N190" i="2"/>
  <c r="N191" i="2"/>
  <c r="N192" i="2"/>
  <c r="N193" i="2"/>
  <c r="N195" i="2"/>
  <c r="N196" i="2"/>
  <c r="N198" i="2"/>
  <c r="N199" i="2"/>
  <c r="N200" i="2"/>
  <c r="N201" i="2"/>
  <c r="N202" i="2"/>
  <c r="N203" i="2"/>
  <c r="N204" i="2"/>
  <c r="N205" i="2"/>
  <c r="N206" i="2"/>
  <c r="N207" i="2"/>
  <c r="N208" i="2"/>
  <c r="N209" i="2"/>
  <c r="N211" i="2"/>
  <c r="N212" i="2"/>
  <c r="N213" i="2"/>
  <c r="N214" i="2"/>
  <c r="N215" i="2"/>
  <c r="N216" i="2"/>
  <c r="N217" i="2"/>
  <c r="N219" i="2"/>
  <c r="N220" i="2"/>
  <c r="N221" i="2"/>
  <c r="N222" i="2"/>
  <c r="N223" i="2"/>
  <c r="N225" i="2"/>
  <c r="N226" i="2"/>
  <c r="N228" i="2"/>
  <c r="N229" i="2"/>
  <c r="N230" i="2"/>
  <c r="N231" i="2"/>
  <c r="N232" i="2"/>
  <c r="N235" i="2"/>
  <c r="N237" i="2"/>
  <c r="N238" i="2"/>
  <c r="N239" i="2"/>
  <c r="N240" i="2"/>
  <c r="N241" i="2"/>
  <c r="N242" i="2"/>
  <c r="N244" i="2"/>
  <c r="N245" i="2"/>
  <c r="N246" i="2"/>
  <c r="N247" i="2"/>
  <c r="N248" i="2"/>
  <c r="N250" i="2"/>
  <c r="N251" i="2"/>
  <c r="N252" i="2"/>
  <c r="N253" i="2"/>
  <c r="N254" i="2"/>
  <c r="N255" i="2"/>
  <c r="N256" i="2"/>
  <c r="N257" i="2"/>
  <c r="N259" i="2"/>
  <c r="N260" i="2"/>
  <c r="N261" i="2"/>
  <c r="N262" i="2"/>
  <c r="N263" i="2"/>
  <c r="N264" i="2"/>
  <c r="N265" i="2"/>
  <c r="N266" i="2"/>
  <c r="N267" i="2"/>
  <c r="N268" i="2"/>
  <c r="N269" i="2"/>
  <c r="N270" i="2"/>
  <c r="N271" i="2"/>
  <c r="N272" i="2"/>
  <c r="N273" i="2"/>
  <c r="N274" i="2"/>
  <c r="N275" i="2"/>
  <c r="N277" i="2"/>
  <c r="N278" i="2"/>
  <c r="N279" i="2"/>
  <c r="N280" i="2"/>
  <c r="N281" i="2"/>
  <c r="N283" i="2"/>
  <c r="N285" i="2"/>
  <c r="N286" i="2"/>
  <c r="N287" i="2"/>
  <c r="N288" i="2"/>
  <c r="N289" i="2"/>
  <c r="N290" i="2"/>
  <c r="N292" i="2"/>
  <c r="N293" i="2"/>
  <c r="N294" i="2"/>
  <c r="N295" i="2"/>
  <c r="N296" i="2"/>
  <c r="N297" i="2"/>
  <c r="N298" i="2"/>
  <c r="N299" i="2"/>
  <c r="N300" i="2"/>
  <c r="N301" i="2"/>
  <c r="N302" i="2"/>
  <c r="N303" i="2"/>
  <c r="N304" i="2"/>
  <c r="N306" i="2"/>
  <c r="N307" i="2"/>
  <c r="N308" i="2"/>
  <c r="N309" i="2"/>
  <c r="N310" i="2"/>
  <c r="N311"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72" i="2"/>
  <c r="N66" i="2"/>
  <c r="N67" i="2"/>
  <c r="N68" i="2"/>
  <c r="N69" i="2"/>
  <c r="N70" i="2"/>
  <c r="N65" i="2"/>
  <c r="N62" i="2"/>
  <c r="N63" i="2"/>
  <c r="N61" i="2"/>
  <c r="N45" i="2"/>
  <c r="N46" i="2"/>
  <c r="N47" i="2"/>
  <c r="N48" i="2"/>
  <c r="N49" i="2"/>
  <c r="N50" i="2"/>
  <c r="N51" i="2"/>
  <c r="N52" i="2"/>
  <c r="N53" i="2"/>
  <c r="N54" i="2"/>
  <c r="N55" i="2"/>
  <c r="N56" i="2"/>
  <c r="N57" i="2"/>
  <c r="N58" i="2"/>
  <c r="N59" i="2"/>
  <c r="N38" i="2"/>
  <c r="N39" i="2"/>
  <c r="N40" i="2"/>
  <c r="N30" i="2"/>
  <c r="N31" i="2"/>
  <c r="N32" i="2"/>
  <c r="N34" i="2"/>
  <c r="N33"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4" i="2"/>
  <c r="K34" i="2"/>
  <c r="L34" i="2"/>
  <c r="M34" i="2"/>
  <c r="J33" i="2"/>
  <c r="K33" i="2"/>
  <c r="L33" i="2"/>
  <c r="M33" i="2"/>
  <c r="J37" i="2"/>
  <c r="K37" i="2"/>
  <c r="L37" i="2"/>
  <c r="M37" i="2"/>
  <c r="J38" i="2"/>
  <c r="K38" i="2"/>
  <c r="L38" i="2"/>
  <c r="M38" i="2"/>
  <c r="J39" i="2"/>
  <c r="K39" i="2"/>
  <c r="L39" i="2"/>
  <c r="M39" i="2"/>
  <c r="J40" i="2"/>
  <c r="K40" i="2"/>
  <c r="L40" i="2"/>
  <c r="M40" i="2"/>
  <c r="J42" i="2"/>
  <c r="K42" i="2"/>
  <c r="L42" i="2"/>
  <c r="M42" i="2"/>
  <c r="J44" i="2"/>
  <c r="K44" i="2"/>
  <c r="L44" i="2"/>
  <c r="M44"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1" i="2"/>
  <c r="K61" i="2"/>
  <c r="L61" i="2"/>
  <c r="M61" i="2"/>
  <c r="J62" i="2"/>
  <c r="K62" i="2"/>
  <c r="L62" i="2"/>
  <c r="M62" i="2"/>
  <c r="J63" i="2"/>
  <c r="K63" i="2"/>
  <c r="L63" i="2"/>
  <c r="M63" i="2"/>
  <c r="J65" i="2"/>
  <c r="K65" i="2"/>
  <c r="L65" i="2"/>
  <c r="M65" i="2"/>
  <c r="J66" i="2"/>
  <c r="K66" i="2"/>
  <c r="L66" i="2"/>
  <c r="M66" i="2"/>
  <c r="J67" i="2"/>
  <c r="K67" i="2"/>
  <c r="L67" i="2"/>
  <c r="M67" i="2"/>
  <c r="J68" i="2"/>
  <c r="K68" i="2"/>
  <c r="L68" i="2"/>
  <c r="M68" i="2"/>
  <c r="J69" i="2"/>
  <c r="K69" i="2"/>
  <c r="L69" i="2"/>
  <c r="M69" i="2"/>
  <c r="J70" i="2"/>
  <c r="K70" i="2"/>
  <c r="L70" i="2"/>
  <c r="M70"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101" i="2"/>
  <c r="K101" i="2"/>
  <c r="L101" i="2"/>
  <c r="M101" i="2"/>
  <c r="J102" i="2"/>
  <c r="K102" i="2"/>
  <c r="L102" i="2"/>
  <c r="M102" i="2"/>
  <c r="J103" i="2"/>
  <c r="K103" i="2"/>
  <c r="L103" i="2"/>
  <c r="M103" i="2"/>
  <c r="J104" i="2"/>
  <c r="K104" i="2"/>
  <c r="L104" i="2"/>
  <c r="M104" i="2"/>
  <c r="J105" i="2"/>
  <c r="K105" i="2"/>
  <c r="L105" i="2"/>
  <c r="M105" i="2"/>
  <c r="J106" i="2"/>
  <c r="K106" i="2"/>
  <c r="L106" i="2"/>
  <c r="M106" i="2"/>
  <c r="J108" i="2"/>
  <c r="K108" i="2"/>
  <c r="L108" i="2"/>
  <c r="M108" i="2"/>
  <c r="J109" i="2"/>
  <c r="K109" i="2"/>
  <c r="L109" i="2"/>
  <c r="M109" i="2"/>
  <c r="J110" i="2"/>
  <c r="K110" i="2"/>
  <c r="L110" i="2"/>
  <c r="M110" i="2"/>
  <c r="J111" i="2"/>
  <c r="K111" i="2"/>
  <c r="L111" i="2"/>
  <c r="M111" i="2"/>
  <c r="J112" i="2"/>
  <c r="K112" i="2"/>
  <c r="L112" i="2"/>
  <c r="M112" i="2"/>
  <c r="J114" i="2"/>
  <c r="K114" i="2"/>
  <c r="L114" i="2"/>
  <c r="M114" i="2"/>
  <c r="J115" i="2"/>
  <c r="K115" i="2"/>
  <c r="L115" i="2"/>
  <c r="M115" i="2"/>
  <c r="J116" i="2"/>
  <c r="K116" i="2"/>
  <c r="L116" i="2"/>
  <c r="M116" i="2"/>
  <c r="J117" i="2"/>
  <c r="K117" i="2"/>
  <c r="L117" i="2"/>
  <c r="M117" i="2"/>
  <c r="J118" i="2"/>
  <c r="K118" i="2"/>
  <c r="L118" i="2"/>
  <c r="M118"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8" i="2"/>
  <c r="K138" i="2"/>
  <c r="L138" i="2"/>
  <c r="M138" i="2"/>
  <c r="J140" i="2"/>
  <c r="K140" i="2"/>
  <c r="L140" i="2"/>
  <c r="M140" i="2"/>
  <c r="J142" i="2"/>
  <c r="K142" i="2"/>
  <c r="L142" i="2"/>
  <c r="M142" i="2"/>
  <c r="J143" i="2"/>
  <c r="K143" i="2"/>
  <c r="L143" i="2"/>
  <c r="M143" i="2"/>
  <c r="J144" i="2"/>
  <c r="K144" i="2"/>
  <c r="L144" i="2"/>
  <c r="M144" i="2"/>
  <c r="J145" i="2"/>
  <c r="K145" i="2"/>
  <c r="L145" i="2"/>
  <c r="M145" i="2"/>
  <c r="J146" i="2"/>
  <c r="K146" i="2"/>
  <c r="L146" i="2"/>
  <c r="M146" i="2"/>
  <c r="J147" i="2"/>
  <c r="K147" i="2"/>
  <c r="L147" i="2"/>
  <c r="M147" i="2"/>
  <c r="J148" i="2"/>
  <c r="K148" i="2"/>
  <c r="L148" i="2"/>
  <c r="M148" i="2"/>
  <c r="J150" i="2"/>
  <c r="K150" i="2"/>
  <c r="L150" i="2"/>
  <c r="M150" i="2"/>
  <c r="J151" i="2"/>
  <c r="K151" i="2"/>
  <c r="L151" i="2"/>
  <c r="M151" i="2"/>
  <c r="J153" i="2"/>
  <c r="K153" i="2"/>
  <c r="L153" i="2"/>
  <c r="M153" i="2"/>
  <c r="J154" i="2"/>
  <c r="K154" i="2"/>
  <c r="L154" i="2"/>
  <c r="M154" i="2"/>
  <c r="J155" i="2"/>
  <c r="K155" i="2"/>
  <c r="L155" i="2"/>
  <c r="M155" i="2"/>
  <c r="J156" i="2"/>
  <c r="K156" i="2"/>
  <c r="L156" i="2"/>
  <c r="M156" i="2"/>
  <c r="J159" i="2"/>
  <c r="K159" i="2"/>
  <c r="L159" i="2"/>
  <c r="M159" i="2"/>
  <c r="J160" i="2"/>
  <c r="K160" i="2"/>
  <c r="L160" i="2"/>
  <c r="M160" i="2"/>
  <c r="J161" i="2"/>
  <c r="K161" i="2"/>
  <c r="L161" i="2"/>
  <c r="M161" i="2"/>
  <c r="J163" i="2"/>
  <c r="K163" i="2"/>
  <c r="L163" i="2"/>
  <c r="M163" i="2"/>
  <c r="J164" i="2"/>
  <c r="K164" i="2"/>
  <c r="L164" i="2"/>
  <c r="M164" i="2"/>
  <c r="J165" i="2"/>
  <c r="K165" i="2"/>
  <c r="L165" i="2"/>
  <c r="M165" i="2"/>
  <c r="J167" i="2"/>
  <c r="K167" i="2"/>
  <c r="L167" i="2"/>
  <c r="M167" i="2"/>
  <c r="J168" i="2"/>
  <c r="K168" i="2"/>
  <c r="L168" i="2"/>
  <c r="M168" i="2"/>
  <c r="J169" i="2"/>
  <c r="K169" i="2"/>
  <c r="L169" i="2"/>
  <c r="M169" i="2"/>
  <c r="J171" i="2"/>
  <c r="K171" i="2"/>
  <c r="L171" i="2"/>
  <c r="M171" i="2"/>
  <c r="J172" i="2"/>
  <c r="K172" i="2"/>
  <c r="L172" i="2"/>
  <c r="M172" i="2"/>
  <c r="J173" i="2"/>
  <c r="K173" i="2"/>
  <c r="L173" i="2"/>
  <c r="M173" i="2"/>
  <c r="J174" i="2"/>
  <c r="K174" i="2"/>
  <c r="L174" i="2"/>
  <c r="M174" i="2"/>
  <c r="J176" i="2"/>
  <c r="K176" i="2"/>
  <c r="L176" i="2"/>
  <c r="M176" i="2"/>
  <c r="J177" i="2"/>
  <c r="K177" i="2"/>
  <c r="L177" i="2"/>
  <c r="M177" i="2"/>
  <c r="J178" i="2"/>
  <c r="K178" i="2"/>
  <c r="L178" i="2"/>
  <c r="M178" i="2"/>
  <c r="J179" i="2"/>
  <c r="K179" i="2"/>
  <c r="L179" i="2"/>
  <c r="M179" i="2"/>
  <c r="J181" i="2"/>
  <c r="K181" i="2"/>
  <c r="L181" i="2"/>
  <c r="M181" i="2"/>
  <c r="J182" i="2"/>
  <c r="K182" i="2"/>
  <c r="L182" i="2"/>
  <c r="M182" i="2"/>
  <c r="J183" i="2"/>
  <c r="K183" i="2"/>
  <c r="L183" i="2"/>
  <c r="M183" i="2"/>
  <c r="J184" i="2"/>
  <c r="K184" i="2"/>
  <c r="L184" i="2"/>
  <c r="M184" i="2"/>
  <c r="J185" i="2"/>
  <c r="K185" i="2"/>
  <c r="L185" i="2"/>
  <c r="M185" i="2"/>
  <c r="J186" i="2"/>
  <c r="K186" i="2"/>
  <c r="L186" i="2"/>
  <c r="M186" i="2"/>
  <c r="J188" i="2"/>
  <c r="K188" i="2"/>
  <c r="L188" i="2"/>
  <c r="M188" i="2"/>
  <c r="J189" i="2"/>
  <c r="K189" i="2"/>
  <c r="L189" i="2"/>
  <c r="M189" i="2"/>
  <c r="J190" i="2"/>
  <c r="K190" i="2"/>
  <c r="L190" i="2"/>
  <c r="M190" i="2"/>
  <c r="J191" i="2"/>
  <c r="K191" i="2"/>
  <c r="L191" i="2"/>
  <c r="M191" i="2"/>
  <c r="J192" i="2"/>
  <c r="K192" i="2"/>
  <c r="L192" i="2"/>
  <c r="M192" i="2"/>
  <c r="J193" i="2"/>
  <c r="K193" i="2"/>
  <c r="L193" i="2"/>
  <c r="M193" i="2"/>
  <c r="J195" i="2"/>
  <c r="K195" i="2"/>
  <c r="L195" i="2"/>
  <c r="M195" i="2"/>
  <c r="J196" i="2"/>
  <c r="K196" i="2"/>
  <c r="L196" i="2"/>
  <c r="M196"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1" i="2"/>
  <c r="K211" i="2"/>
  <c r="L211" i="2"/>
  <c r="M211" i="2"/>
  <c r="J212" i="2"/>
  <c r="K212" i="2"/>
  <c r="L212" i="2"/>
  <c r="M212" i="2"/>
  <c r="J213" i="2"/>
  <c r="K213" i="2"/>
  <c r="L213" i="2"/>
  <c r="M213" i="2"/>
  <c r="J214" i="2"/>
  <c r="K214" i="2"/>
  <c r="L214" i="2"/>
  <c r="M214" i="2"/>
  <c r="J215" i="2"/>
  <c r="K215" i="2"/>
  <c r="L215" i="2"/>
  <c r="M215" i="2"/>
  <c r="J216" i="2"/>
  <c r="K216" i="2"/>
  <c r="L216" i="2"/>
  <c r="M216" i="2"/>
  <c r="J217" i="2"/>
  <c r="K217" i="2"/>
  <c r="L217" i="2"/>
  <c r="M217" i="2"/>
  <c r="J219" i="2"/>
  <c r="K219" i="2"/>
  <c r="L219" i="2"/>
  <c r="M219" i="2"/>
  <c r="J220" i="2"/>
  <c r="K220" i="2"/>
  <c r="L220" i="2"/>
  <c r="M220" i="2"/>
  <c r="J221" i="2"/>
  <c r="K221" i="2"/>
  <c r="L221" i="2"/>
  <c r="M221" i="2"/>
  <c r="J222" i="2"/>
  <c r="K222" i="2"/>
  <c r="L222" i="2"/>
  <c r="M222" i="2"/>
  <c r="J223" i="2"/>
  <c r="K223" i="2"/>
  <c r="L223" i="2"/>
  <c r="M223" i="2"/>
  <c r="J225" i="2"/>
  <c r="K225" i="2"/>
  <c r="L225" i="2"/>
  <c r="M225" i="2"/>
  <c r="J226" i="2"/>
  <c r="K226" i="2"/>
  <c r="L226" i="2"/>
  <c r="M226" i="2"/>
  <c r="J228" i="2"/>
  <c r="K228" i="2"/>
  <c r="L228" i="2"/>
  <c r="M228" i="2"/>
  <c r="J229" i="2"/>
  <c r="K229" i="2"/>
  <c r="L229" i="2"/>
  <c r="M229" i="2"/>
  <c r="J230" i="2"/>
  <c r="K230" i="2"/>
  <c r="L230" i="2"/>
  <c r="M230" i="2"/>
  <c r="J231" i="2"/>
  <c r="K231" i="2"/>
  <c r="L231" i="2"/>
  <c r="M231" i="2"/>
  <c r="J232" i="2"/>
  <c r="K232" i="2"/>
  <c r="L232" i="2"/>
  <c r="M232" i="2"/>
  <c r="J234" i="2"/>
  <c r="K234" i="2"/>
  <c r="L234" i="2"/>
  <c r="M234" i="2"/>
  <c r="J235" i="2"/>
  <c r="K235" i="2"/>
  <c r="L235" i="2"/>
  <c r="M235" i="2"/>
  <c r="J237" i="2"/>
  <c r="K237" i="2"/>
  <c r="L237" i="2"/>
  <c r="M237" i="2"/>
  <c r="J238" i="2"/>
  <c r="K238" i="2"/>
  <c r="L238" i="2"/>
  <c r="M238" i="2"/>
  <c r="J239" i="2"/>
  <c r="K239" i="2"/>
  <c r="L239" i="2"/>
  <c r="M239" i="2"/>
  <c r="J240" i="2"/>
  <c r="K240" i="2"/>
  <c r="L240" i="2"/>
  <c r="M240" i="2"/>
  <c r="J241" i="2"/>
  <c r="K241" i="2"/>
  <c r="L241" i="2"/>
  <c r="M241" i="2"/>
  <c r="J242" i="2"/>
  <c r="K242" i="2"/>
  <c r="L242" i="2"/>
  <c r="M242" i="2"/>
  <c r="J244" i="2"/>
  <c r="K244" i="2"/>
  <c r="L244" i="2"/>
  <c r="M244" i="2"/>
  <c r="J245" i="2"/>
  <c r="K245" i="2"/>
  <c r="L245" i="2"/>
  <c r="M245" i="2"/>
  <c r="J246" i="2"/>
  <c r="K246" i="2"/>
  <c r="L246" i="2"/>
  <c r="M246" i="2"/>
  <c r="J247" i="2"/>
  <c r="K247" i="2"/>
  <c r="L247" i="2"/>
  <c r="M247" i="2"/>
  <c r="J248" i="2"/>
  <c r="K248" i="2"/>
  <c r="L248" i="2"/>
  <c r="M248" i="2"/>
  <c r="J250" i="2"/>
  <c r="K250" i="2"/>
  <c r="L250" i="2"/>
  <c r="M250" i="2"/>
  <c r="J251" i="2"/>
  <c r="K251" i="2"/>
  <c r="L251" i="2"/>
  <c r="M251" i="2"/>
  <c r="J252" i="2"/>
  <c r="K252" i="2"/>
  <c r="L252" i="2"/>
  <c r="M252" i="2"/>
  <c r="J253" i="2"/>
  <c r="K253" i="2"/>
  <c r="L253" i="2"/>
  <c r="M253" i="2"/>
  <c r="J254" i="2"/>
  <c r="K254" i="2"/>
  <c r="L254" i="2"/>
  <c r="M254" i="2"/>
  <c r="J255" i="2"/>
  <c r="K255" i="2"/>
  <c r="L255" i="2"/>
  <c r="M255" i="2"/>
  <c r="J256" i="2"/>
  <c r="K256" i="2"/>
  <c r="L256" i="2"/>
  <c r="M256" i="2"/>
  <c r="J257" i="2"/>
  <c r="K257" i="2"/>
  <c r="L257" i="2"/>
  <c r="M257"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4" i="2"/>
  <c r="K274" i="2"/>
  <c r="L274" i="2"/>
  <c r="M274" i="2"/>
  <c r="J275" i="2"/>
  <c r="K275" i="2"/>
  <c r="L275" i="2"/>
  <c r="M275" i="2"/>
  <c r="J277" i="2"/>
  <c r="K277" i="2"/>
  <c r="L277" i="2"/>
  <c r="M277" i="2"/>
  <c r="J278" i="2"/>
  <c r="K278" i="2"/>
  <c r="L278" i="2"/>
  <c r="M278" i="2"/>
  <c r="J279" i="2"/>
  <c r="K279" i="2"/>
  <c r="L279" i="2"/>
  <c r="M279" i="2"/>
  <c r="J280" i="2"/>
  <c r="K280" i="2"/>
  <c r="L280" i="2"/>
  <c r="M280" i="2"/>
  <c r="J281" i="2"/>
  <c r="K281" i="2"/>
  <c r="L281" i="2"/>
  <c r="M281" i="2"/>
  <c r="J283" i="2"/>
  <c r="K283" i="2"/>
  <c r="L283" i="2"/>
  <c r="M283" i="2"/>
  <c r="J285" i="2"/>
  <c r="K285" i="2"/>
  <c r="L285" i="2"/>
  <c r="M285" i="2"/>
  <c r="J286" i="2"/>
  <c r="K286" i="2"/>
  <c r="L286" i="2"/>
  <c r="M286" i="2"/>
  <c r="J287" i="2"/>
  <c r="K287" i="2"/>
  <c r="L287" i="2"/>
  <c r="M287" i="2"/>
  <c r="J288" i="2"/>
  <c r="K288" i="2"/>
  <c r="L288" i="2"/>
  <c r="M288" i="2"/>
  <c r="J289" i="2"/>
  <c r="K289" i="2"/>
  <c r="L289" i="2"/>
  <c r="M289" i="2"/>
  <c r="J290" i="2"/>
  <c r="K290" i="2"/>
  <c r="L290" i="2"/>
  <c r="M290"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4" i="2"/>
  <c r="K304" i="2"/>
  <c r="L304" i="2"/>
  <c r="M304" i="2"/>
  <c r="J306" i="2"/>
  <c r="K306" i="2"/>
  <c r="L306" i="2"/>
  <c r="M306" i="2"/>
  <c r="J307" i="2"/>
  <c r="K307" i="2"/>
  <c r="L307" i="2"/>
  <c r="M307" i="2"/>
  <c r="J308" i="2"/>
  <c r="K308" i="2"/>
  <c r="L308" i="2"/>
  <c r="M308" i="2"/>
  <c r="J309" i="2"/>
  <c r="K309" i="2"/>
  <c r="L309" i="2"/>
  <c r="M309" i="2"/>
  <c r="J310" i="2"/>
  <c r="K310" i="2"/>
  <c r="L310" i="2"/>
  <c r="M310" i="2"/>
  <c r="J311" i="2"/>
  <c r="K311" i="2"/>
  <c r="L311" i="2"/>
  <c r="M311"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J371" i="2"/>
  <c r="K371" i="2"/>
  <c r="L371" i="2"/>
  <c r="M371" i="2"/>
  <c r="J372" i="2"/>
  <c r="K372" i="2"/>
  <c r="L372" i="2"/>
  <c r="M372" i="2"/>
  <c r="D384" i="2"/>
  <c r="D387" i="2"/>
  <c r="E387" i="2" s="1"/>
  <c r="D388" i="2"/>
  <c r="P110" i="2" l="1"/>
  <c r="Q110" i="2" s="1"/>
  <c r="P59" i="2"/>
  <c r="Q59" i="2" s="1"/>
  <c r="P57" i="2"/>
  <c r="Q57" i="2" s="1"/>
  <c r="P46" i="2"/>
  <c r="Q46" i="2" s="1"/>
  <c r="P366" i="2"/>
  <c r="Q366" i="2" s="1"/>
  <c r="P354" i="2"/>
  <c r="Q354" i="2" s="1"/>
  <c r="P350" i="2"/>
  <c r="Q350" i="2" s="1"/>
  <c r="P343" i="2"/>
  <c r="Q343" i="2" s="1"/>
  <c r="P307" i="2"/>
  <c r="Q307" i="2" s="1"/>
  <c r="P232" i="2"/>
  <c r="Q232" i="2" s="1"/>
  <c r="P9" i="2"/>
  <c r="P93" i="2"/>
  <c r="Q93" i="2" s="1"/>
  <c r="P367" i="2"/>
  <c r="Q367" i="2" s="1"/>
  <c r="P357" i="2"/>
  <c r="Q357" i="2" s="1"/>
  <c r="P355" i="2"/>
  <c r="Q355" i="2" s="1"/>
  <c r="P351" i="2"/>
  <c r="Q351" i="2" s="1"/>
  <c r="P349" i="2"/>
  <c r="Q349" i="2" s="1"/>
  <c r="P345" i="2"/>
  <c r="Q345" i="2" s="1"/>
  <c r="P338" i="2"/>
  <c r="Q338" i="2" s="1"/>
  <c r="P308" i="2"/>
  <c r="Q308" i="2" s="1"/>
  <c r="P287" i="2"/>
  <c r="Q287" i="2" s="1"/>
  <c r="P285" i="2"/>
  <c r="Q285" i="2" s="1"/>
  <c r="P275" i="2"/>
  <c r="Q275" i="2" s="1"/>
  <c r="P263" i="2"/>
  <c r="Q263" i="2" s="1"/>
  <c r="P254" i="2"/>
  <c r="Q254" i="2" s="1"/>
  <c r="P253" i="2"/>
  <c r="Q253" i="2" s="1"/>
  <c r="P244" i="2"/>
  <c r="Q244" i="2" s="1"/>
  <c r="P231" i="2"/>
  <c r="Q231" i="2" s="1"/>
  <c r="P229" i="2"/>
  <c r="Q229" i="2" s="1"/>
  <c r="P226" i="2"/>
  <c r="Q226" i="2" s="1"/>
  <c r="P225" i="2"/>
  <c r="Q225" i="2" s="1"/>
  <c r="P222" i="2"/>
  <c r="Q222" i="2" s="1"/>
  <c r="P213" i="2"/>
  <c r="Q213" i="2" s="1"/>
  <c r="P201" i="2"/>
  <c r="Q201" i="2" s="1"/>
  <c r="P196" i="2"/>
  <c r="Q196" i="2" s="1"/>
  <c r="P189" i="2"/>
  <c r="Q189" i="2" s="1"/>
  <c r="P171" i="2"/>
  <c r="Q171" i="2" s="1"/>
  <c r="P165" i="2"/>
  <c r="Q165" i="2" s="1"/>
  <c r="P148" i="2"/>
  <c r="Q148" i="2" s="1"/>
  <c r="P146" i="2"/>
  <c r="Q146" i="2" s="1"/>
  <c r="P138" i="2"/>
  <c r="Q138" i="2" s="1"/>
  <c r="P132" i="2"/>
  <c r="Q132" i="2" s="1"/>
  <c r="P129" i="2"/>
  <c r="Q129" i="2" s="1"/>
  <c r="P128" i="2"/>
  <c r="Q128" i="2" s="1"/>
  <c r="P104" i="2"/>
  <c r="Q104" i="2" s="1"/>
  <c r="P94" i="2"/>
  <c r="Q94" i="2" s="1"/>
  <c r="P92" i="2"/>
  <c r="Q92" i="2" s="1"/>
  <c r="P90" i="2"/>
  <c r="Q90" i="2" s="1"/>
  <c r="P86" i="2"/>
  <c r="Q86" i="2" s="1"/>
  <c r="P82" i="2"/>
  <c r="Q82" i="2" s="1"/>
  <c r="P78" i="2"/>
  <c r="Q78" i="2" s="1"/>
  <c r="P76" i="2"/>
  <c r="Q76" i="2" s="1"/>
  <c r="P58" i="2"/>
  <c r="Q58" i="2" s="1"/>
  <c r="P332" i="2"/>
  <c r="Q332" i="2" s="1"/>
  <c r="P320" i="2"/>
  <c r="Q320" i="2" s="1"/>
  <c r="P281" i="2"/>
  <c r="Q281" i="2" s="1"/>
  <c r="P223" i="2"/>
  <c r="Q223" i="2" s="1"/>
  <c r="P77" i="2"/>
  <c r="Q77" i="2" s="1"/>
  <c r="P40" i="2"/>
  <c r="Q40" i="2" s="1"/>
  <c r="P322" i="2"/>
  <c r="Q322" i="2" s="1"/>
  <c r="P240" i="2"/>
  <c r="Q240" i="2" s="1"/>
  <c r="P230" i="2"/>
  <c r="Q230" i="2" s="1"/>
  <c r="P190" i="2"/>
  <c r="Q190" i="2" s="1"/>
  <c r="P133" i="2"/>
  <c r="Q133" i="2" s="1"/>
  <c r="P335" i="2"/>
  <c r="Q335" i="2" s="1"/>
  <c r="P319" i="2"/>
  <c r="Q319" i="2" s="1"/>
  <c r="P316" i="2"/>
  <c r="Q316" i="2" s="1"/>
  <c r="P302" i="2"/>
  <c r="Q302" i="2" s="1"/>
  <c r="P298" i="2"/>
  <c r="Q298" i="2" s="1"/>
  <c r="P294" i="2"/>
  <c r="Q294" i="2" s="1"/>
  <c r="P289" i="2"/>
  <c r="Q289" i="2" s="1"/>
  <c r="P286" i="2"/>
  <c r="Q286" i="2" s="1"/>
  <c r="P174" i="2"/>
  <c r="Q174" i="2" s="1"/>
  <c r="P109" i="2"/>
  <c r="Q109" i="2" s="1"/>
  <c r="P55" i="2"/>
  <c r="Q55" i="2" s="1"/>
  <c r="P29" i="2"/>
  <c r="Q29" i="2" s="1"/>
  <c r="P17" i="2"/>
  <c r="Q17" i="2" s="1"/>
  <c r="P10" i="2"/>
  <c r="Q10" i="2" s="1"/>
  <c r="P321" i="2"/>
  <c r="Q321" i="2" s="1"/>
  <c r="P292" i="2"/>
  <c r="Q292" i="2" s="1"/>
  <c r="P172" i="2"/>
  <c r="Q172" i="2" s="1"/>
  <c r="P116" i="2"/>
  <c r="Q116" i="2" s="1"/>
  <c r="P111" i="2"/>
  <c r="Q111" i="2" s="1"/>
  <c r="P106" i="2"/>
  <c r="Q106" i="2" s="1"/>
  <c r="P103" i="2"/>
  <c r="Q103" i="2" s="1"/>
  <c r="P39" i="2"/>
  <c r="Q39" i="2" s="1"/>
  <c r="P31" i="2"/>
  <c r="Q31" i="2" s="1"/>
  <c r="P310" i="2"/>
  <c r="Q310" i="2" s="1"/>
  <c r="P199" i="2"/>
  <c r="Q199" i="2" s="1"/>
  <c r="P168" i="2"/>
  <c r="Q168" i="2" s="1"/>
  <c r="P69" i="2"/>
  <c r="Q69" i="2" s="1"/>
  <c r="P353" i="2"/>
  <c r="Q353" i="2" s="1"/>
  <c r="P327" i="2"/>
  <c r="Q327" i="2" s="1"/>
  <c r="P280" i="2"/>
  <c r="Q280" i="2" s="1"/>
  <c r="P145" i="2"/>
  <c r="Q145" i="2" s="1"/>
  <c r="P84" i="2"/>
  <c r="Q84" i="2" s="1"/>
  <c r="P364" i="2"/>
  <c r="Q364" i="2" s="1"/>
  <c r="P352" i="2"/>
  <c r="Q352" i="2" s="1"/>
  <c r="P348" i="2"/>
  <c r="Q348" i="2" s="1"/>
  <c r="P341" i="2"/>
  <c r="Q341" i="2" s="1"/>
  <c r="P330" i="2"/>
  <c r="Q330" i="2" s="1"/>
  <c r="P326" i="2"/>
  <c r="Q326" i="2" s="1"/>
  <c r="P295" i="2"/>
  <c r="Q295" i="2" s="1"/>
  <c r="P283" i="2"/>
  <c r="Q283" i="2" s="1"/>
  <c r="P279" i="2"/>
  <c r="Q279" i="2" s="1"/>
  <c r="P266" i="2"/>
  <c r="Q266" i="2" s="1"/>
  <c r="P235" i="2"/>
  <c r="Q235" i="2" s="1"/>
  <c r="P221" i="2"/>
  <c r="Q221" i="2" s="1"/>
  <c r="P216" i="2"/>
  <c r="Q216" i="2" s="1"/>
  <c r="P204" i="2"/>
  <c r="Q204" i="2" s="1"/>
  <c r="P200" i="2"/>
  <c r="Q200" i="2" s="1"/>
  <c r="P176" i="2"/>
  <c r="Q176" i="2" s="1"/>
  <c r="P169" i="2"/>
  <c r="Q169" i="2" s="1"/>
  <c r="P153" i="2"/>
  <c r="Q153" i="2" s="1"/>
  <c r="P144" i="2"/>
  <c r="Q144" i="2" s="1"/>
  <c r="P127" i="2"/>
  <c r="Q127" i="2" s="1"/>
  <c r="P102" i="2"/>
  <c r="Q102" i="2" s="1"/>
  <c r="P98" i="2"/>
  <c r="Q98" i="2" s="1"/>
  <c r="P83" i="2"/>
  <c r="Q83" i="2" s="1"/>
  <c r="P75" i="2"/>
  <c r="Q75" i="2" s="1"/>
  <c r="P54" i="2"/>
  <c r="Q54" i="2" s="1"/>
  <c r="P50" i="2"/>
  <c r="Q50" i="2" s="1"/>
  <c r="P20" i="2"/>
  <c r="Q20" i="2" s="1"/>
  <c r="P16" i="2"/>
  <c r="Q16" i="2" s="1"/>
  <c r="P26" i="2"/>
  <c r="Q26" i="2" s="1"/>
  <c r="P324" i="2"/>
  <c r="Q324" i="2" s="1"/>
  <c r="P313" i="2"/>
  <c r="Q313" i="2" s="1"/>
  <c r="P301" i="2"/>
  <c r="Q301" i="2" s="1"/>
  <c r="P297" i="2"/>
  <c r="Q297" i="2" s="1"/>
  <c r="P272" i="2"/>
  <c r="Q272" i="2" s="1"/>
  <c r="P268" i="2"/>
  <c r="Q268" i="2" s="1"/>
  <c r="P264" i="2"/>
  <c r="Q264" i="2" s="1"/>
  <c r="P260" i="2"/>
  <c r="Q260" i="2" s="1"/>
  <c r="P255" i="2"/>
  <c r="Q255" i="2" s="1"/>
  <c r="P252" i="2"/>
  <c r="Q252" i="2" s="1"/>
  <c r="P247" i="2"/>
  <c r="Q247" i="2" s="1"/>
  <c r="P238" i="2"/>
  <c r="Q238" i="2" s="1"/>
  <c r="P209" i="2"/>
  <c r="Q209" i="2" s="1"/>
  <c r="P198" i="2"/>
  <c r="Q198" i="2" s="1"/>
  <c r="P183" i="2"/>
  <c r="Q183" i="2" s="1"/>
  <c r="P178" i="2"/>
  <c r="Q178" i="2" s="1"/>
  <c r="P155" i="2"/>
  <c r="Q155" i="2" s="1"/>
  <c r="P142" i="2"/>
  <c r="Q142" i="2" s="1"/>
  <c r="P89" i="2"/>
  <c r="Q89" i="2" s="1"/>
  <c r="P68" i="2"/>
  <c r="Q68" i="2" s="1"/>
  <c r="P63" i="2"/>
  <c r="Q63" i="2" s="1"/>
  <c r="P34" i="2"/>
  <c r="Q34" i="2" s="1"/>
  <c r="P358" i="2"/>
  <c r="Q358" i="2" s="1"/>
  <c r="P347" i="2"/>
  <c r="Q347" i="2" s="1"/>
  <c r="P344" i="2"/>
  <c r="Q344" i="2" s="1"/>
  <c r="P340" i="2"/>
  <c r="Q340" i="2" s="1"/>
  <c r="P336" i="2"/>
  <c r="Q336" i="2" s="1"/>
  <c r="P333" i="2"/>
  <c r="Q333" i="2" s="1"/>
  <c r="P318" i="2"/>
  <c r="Q318" i="2" s="1"/>
  <c r="P293" i="2"/>
  <c r="Q293" i="2" s="1"/>
  <c r="P288" i="2"/>
  <c r="Q288" i="2" s="1"/>
  <c r="P265" i="2"/>
  <c r="Q265" i="2" s="1"/>
  <c r="P262" i="2"/>
  <c r="Q262" i="2" s="1"/>
  <c r="P257" i="2"/>
  <c r="Q257" i="2" s="1"/>
  <c r="P250" i="2"/>
  <c r="Q250" i="2" s="1"/>
  <c r="P246" i="2"/>
  <c r="Q246" i="2" s="1"/>
  <c r="P237" i="2"/>
  <c r="Q237" i="2" s="1"/>
  <c r="P228" i="2"/>
  <c r="Q228" i="2" s="1"/>
  <c r="P211" i="2"/>
  <c r="Q211" i="2" s="1"/>
  <c r="P193" i="2"/>
  <c r="Q193" i="2" s="1"/>
  <c r="P185" i="2"/>
  <c r="Q185" i="2" s="1"/>
  <c r="P182" i="2"/>
  <c r="Q182" i="2" s="1"/>
  <c r="P177" i="2"/>
  <c r="Q177" i="2" s="1"/>
  <c r="P156" i="2"/>
  <c r="Q156" i="2" s="1"/>
  <c r="P151" i="2"/>
  <c r="Q151" i="2" s="1"/>
  <c r="P147" i="2"/>
  <c r="Q147" i="2" s="1"/>
  <c r="P137" i="2"/>
  <c r="Q137" i="2" s="1"/>
  <c r="P117" i="2"/>
  <c r="Q117" i="2" s="1"/>
  <c r="P108" i="2"/>
  <c r="Q108" i="2" s="1"/>
  <c r="P97" i="2"/>
  <c r="Q97" i="2" s="1"/>
  <c r="P91" i="2"/>
  <c r="Q91" i="2" s="1"/>
  <c r="P81" i="2"/>
  <c r="Q81" i="2" s="1"/>
  <c r="P65" i="2"/>
  <c r="Q65" i="2" s="1"/>
  <c r="P51" i="2"/>
  <c r="Q51" i="2" s="1"/>
  <c r="P42" i="2"/>
  <c r="Q42" i="2" s="1"/>
  <c r="P32" i="2"/>
  <c r="Q32" i="2" s="1"/>
  <c r="P25" i="2"/>
  <c r="Q25" i="2" s="1"/>
  <c r="P18" i="2"/>
  <c r="Q18" i="2" s="1"/>
  <c r="P342" i="2"/>
  <c r="Q342" i="2" s="1"/>
  <c r="P277" i="2"/>
  <c r="Q277" i="2" s="1"/>
  <c r="P267" i="2"/>
  <c r="Q267" i="2" s="1"/>
  <c r="P248" i="2"/>
  <c r="Q248" i="2" s="1"/>
  <c r="P184" i="2"/>
  <c r="Q184" i="2" s="1"/>
  <c r="P49" i="2"/>
  <c r="Q49" i="2" s="1"/>
  <c r="P27" i="2"/>
  <c r="Q27" i="2" s="1"/>
  <c r="P370" i="2"/>
  <c r="Q370" i="2" s="1"/>
  <c r="P363" i="2"/>
  <c r="Q363" i="2" s="1"/>
  <c r="P359" i="2"/>
  <c r="Q359" i="2" s="1"/>
  <c r="P242" i="2"/>
  <c r="Q242" i="2" s="1"/>
  <c r="P239" i="2"/>
  <c r="Q239" i="2" s="1"/>
  <c r="P234" i="2"/>
  <c r="Q234" i="2" s="1"/>
  <c r="P212" i="2"/>
  <c r="Q212" i="2" s="1"/>
  <c r="P74" i="2"/>
  <c r="Q74" i="2" s="1"/>
  <c r="P70" i="2"/>
  <c r="Q70" i="2" s="1"/>
  <c r="P360" i="2"/>
  <c r="Q360" i="2" s="1"/>
  <c r="P339" i="2"/>
  <c r="Q339" i="2" s="1"/>
  <c r="P328" i="2"/>
  <c r="Q328" i="2" s="1"/>
  <c r="P325" i="2"/>
  <c r="Q325" i="2" s="1"/>
  <c r="P314" i="2"/>
  <c r="Q314" i="2" s="1"/>
  <c r="P303" i="2"/>
  <c r="Q303" i="2" s="1"/>
  <c r="P300" i="2"/>
  <c r="Q300" i="2" s="1"/>
  <c r="P278" i="2"/>
  <c r="Q278" i="2" s="1"/>
  <c r="P274" i="2"/>
  <c r="Q274" i="2" s="1"/>
  <c r="P270" i="2"/>
  <c r="Q270" i="2" s="1"/>
  <c r="P245" i="2"/>
  <c r="Q245" i="2" s="1"/>
  <c r="P219" i="2"/>
  <c r="Q219" i="2" s="1"/>
  <c r="P214" i="2"/>
  <c r="Q214" i="2" s="1"/>
  <c r="P208" i="2"/>
  <c r="Q208" i="2" s="1"/>
  <c r="P206" i="2"/>
  <c r="Q206" i="2" s="1"/>
  <c r="P195" i="2"/>
  <c r="Q195" i="2" s="1"/>
  <c r="P186" i="2"/>
  <c r="Q186" i="2" s="1"/>
  <c r="P164" i="2"/>
  <c r="Q164" i="2" s="1"/>
  <c r="P154" i="2"/>
  <c r="Q154" i="2" s="1"/>
  <c r="P143" i="2"/>
  <c r="Q143" i="2" s="1"/>
  <c r="P118" i="2"/>
  <c r="Q118" i="2" s="1"/>
  <c r="P95" i="2"/>
  <c r="Q95" i="2" s="1"/>
  <c r="P85" i="2"/>
  <c r="Q85" i="2" s="1"/>
  <c r="P66" i="2"/>
  <c r="Q66" i="2" s="1"/>
  <c r="P37" i="2"/>
  <c r="Q37" i="2" s="1"/>
  <c r="P30" i="2"/>
  <c r="Q30" i="2" s="1"/>
  <c r="P23" i="2"/>
  <c r="Q23" i="2" s="1"/>
  <c r="P11" i="2"/>
  <c r="Q11" i="2" s="1"/>
  <c r="P365" i="2"/>
  <c r="Q365" i="2" s="1"/>
  <c r="P362" i="2"/>
  <c r="Q362" i="2" s="1"/>
  <c r="P334" i="2"/>
  <c r="Q334" i="2" s="1"/>
  <c r="P331" i="2"/>
  <c r="Q331" i="2" s="1"/>
  <c r="P309" i="2"/>
  <c r="Q309" i="2" s="1"/>
  <c r="P306" i="2"/>
  <c r="Q306" i="2" s="1"/>
  <c r="P296" i="2"/>
  <c r="Q296" i="2" s="1"/>
  <c r="P256" i="2"/>
  <c r="Q256" i="2" s="1"/>
  <c r="P241" i="2"/>
  <c r="Q241" i="2" s="1"/>
  <c r="P131" i="2"/>
  <c r="Q131" i="2" s="1"/>
  <c r="P87" i="2"/>
  <c r="Q87" i="2" s="1"/>
  <c r="P62" i="2"/>
  <c r="Q62" i="2" s="1"/>
  <c r="P47" i="2"/>
  <c r="Q47" i="2" s="1"/>
  <c r="P371" i="2"/>
  <c r="Q371" i="2" s="1"/>
  <c r="P361" i="2"/>
  <c r="Q361" i="2" s="1"/>
  <c r="P346" i="2"/>
  <c r="Q346" i="2" s="1"/>
  <c r="P323" i="2"/>
  <c r="Q323" i="2" s="1"/>
  <c r="P315" i="2"/>
  <c r="Q315" i="2" s="1"/>
  <c r="P311" i="2"/>
  <c r="Q311" i="2" s="1"/>
  <c r="P304" i="2"/>
  <c r="Q304" i="2" s="1"/>
  <c r="P188" i="2"/>
  <c r="Q188" i="2" s="1"/>
  <c r="P120" i="2"/>
  <c r="Q120" i="2" s="1"/>
  <c r="P96" i="2"/>
  <c r="Q96" i="2" s="1"/>
  <c r="P67" i="2"/>
  <c r="Q67" i="2" s="1"/>
  <c r="P372" i="2"/>
  <c r="Q372" i="2" s="1"/>
  <c r="P368" i="2"/>
  <c r="Q368" i="2" s="1"/>
  <c r="P337" i="2"/>
  <c r="Q337" i="2" s="1"/>
  <c r="P317" i="2"/>
  <c r="Q317" i="2" s="1"/>
  <c r="P369" i="2"/>
  <c r="Q369" i="2" s="1"/>
  <c r="P356" i="2"/>
  <c r="Q356" i="2" s="1"/>
  <c r="P329" i="2"/>
  <c r="Q329" i="2" s="1"/>
  <c r="P299" i="2"/>
  <c r="Q299" i="2" s="1"/>
  <c r="P273" i="2"/>
  <c r="Q273" i="2" s="1"/>
  <c r="P271" i="2"/>
  <c r="Q271" i="2" s="1"/>
  <c r="P269" i="2"/>
  <c r="Q269" i="2" s="1"/>
  <c r="P220" i="2"/>
  <c r="Q220" i="2" s="1"/>
  <c r="P217" i="2"/>
  <c r="Q217" i="2" s="1"/>
  <c r="P215" i="2"/>
  <c r="Q215" i="2" s="1"/>
  <c r="P202" i="2"/>
  <c r="Q202" i="2" s="1"/>
  <c r="P192" i="2"/>
  <c r="P181" i="2"/>
  <c r="Q181" i="2" s="1"/>
  <c r="P173" i="2"/>
  <c r="Q173" i="2" s="1"/>
  <c r="P163" i="2"/>
  <c r="Q163" i="2" s="1"/>
  <c r="P159" i="2"/>
  <c r="Q159" i="2" s="1"/>
  <c r="P150" i="2"/>
  <c r="Q150" i="2" s="1"/>
  <c r="P136" i="2"/>
  <c r="Q136" i="2" s="1"/>
  <c r="P134" i="2"/>
  <c r="Q134" i="2" s="1"/>
  <c r="P126" i="2"/>
  <c r="Q126" i="2" s="1"/>
  <c r="P123" i="2"/>
  <c r="Q123" i="2" s="1"/>
  <c r="P122" i="2"/>
  <c r="P115" i="2"/>
  <c r="Q115" i="2" s="1"/>
  <c r="P114" i="2"/>
  <c r="Q114" i="2" s="1"/>
  <c r="P101" i="2"/>
  <c r="Q101" i="2" s="1"/>
  <c r="P80" i="2"/>
  <c r="Q80" i="2" s="1"/>
  <c r="P73" i="2"/>
  <c r="Q73" i="2" s="1"/>
  <c r="P53" i="2"/>
  <c r="Q53" i="2" s="1"/>
  <c r="P44" i="2"/>
  <c r="Q44" i="2" s="1"/>
  <c r="P38" i="2"/>
  <c r="Q38" i="2" s="1"/>
  <c r="P33" i="2"/>
  <c r="Q33" i="2" s="1"/>
  <c r="P52" i="2"/>
  <c r="Q52" i="2" s="1"/>
  <c r="P48" i="2"/>
  <c r="Q48" i="2" s="1"/>
  <c r="P290" i="2"/>
  <c r="Q290" i="2" s="1"/>
  <c r="P261" i="2"/>
  <c r="Q261" i="2" s="1"/>
  <c r="P259" i="2"/>
  <c r="Q259" i="2" s="1"/>
  <c r="P251" i="2"/>
  <c r="Q251" i="2" s="1"/>
  <c r="P207" i="2"/>
  <c r="Q207" i="2" s="1"/>
  <c r="P205" i="2"/>
  <c r="Q205" i="2" s="1"/>
  <c r="P203" i="2"/>
  <c r="Q203" i="2" s="1"/>
  <c r="P191" i="2"/>
  <c r="Q191" i="2" s="1"/>
  <c r="P179" i="2"/>
  <c r="Q179" i="2" s="1"/>
  <c r="P167" i="2"/>
  <c r="Q167" i="2" s="1"/>
  <c r="P161" i="2"/>
  <c r="Q161" i="2" s="1"/>
  <c r="P160" i="2"/>
  <c r="Q160" i="2" s="1"/>
  <c r="P140" i="2"/>
  <c r="Q140" i="2" s="1"/>
  <c r="P135" i="2"/>
  <c r="P125" i="2"/>
  <c r="Q125" i="2" s="1"/>
  <c r="P124" i="2"/>
  <c r="P121" i="2"/>
  <c r="Q121" i="2" s="1"/>
  <c r="P112" i="2"/>
  <c r="Q112" i="2" s="1"/>
  <c r="P105" i="2"/>
  <c r="Q105" i="2" s="1"/>
  <c r="P88" i="2"/>
  <c r="Q88" i="2" s="1"/>
  <c r="P79" i="2"/>
  <c r="Q79" i="2" s="1"/>
  <c r="P72" i="2"/>
  <c r="Q72" i="2" s="1"/>
  <c r="P61" i="2"/>
  <c r="Q61" i="2" s="1"/>
  <c r="P56" i="2"/>
  <c r="Q56" i="2" s="1"/>
  <c r="P45" i="2"/>
  <c r="Q45" i="2" s="1"/>
  <c r="P19" i="2"/>
  <c r="Q19" i="2" s="1"/>
  <c r="P14" i="2"/>
  <c r="Q14" i="2" s="1"/>
  <c r="P12" i="2"/>
  <c r="Q12" i="2" s="1"/>
  <c r="E388" i="2"/>
  <c r="F392" i="2"/>
  <c r="D390" i="2"/>
  <c r="Q122" i="2" l="1"/>
  <c r="Q124" i="2"/>
  <c r="Q135" i="2"/>
  <c r="Q9" i="2"/>
  <c r="Q192" i="2"/>
  <c r="E390" i="2"/>
  <c r="D392" i="2"/>
  <c r="H395" i="2" l="1"/>
  <c r="D396" i="2"/>
  <c r="D397" i="2" s="1"/>
</calcChain>
</file>

<file path=xl/sharedStrings.xml><?xml version="1.0" encoding="utf-8"?>
<sst xmlns="http://schemas.openxmlformats.org/spreadsheetml/2006/main" count="1689" uniqueCount="593">
  <si>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</si>
  <si>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</si>
  <si>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</si>
  <si>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</si>
  <si>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</si>
  <si>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</si>
  <si>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</si>
  <si>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</si>
  <si>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</si>
  <si>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</si>
  <si>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</si>
  <si>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</si>
  <si>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</si>
  <si>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</si>
  <si>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</si>
  <si>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</si>
  <si>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</si>
  <si>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</si>
  <si>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</si>
  <si>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</si>
  <si>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</si>
  <si>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</si>
  <si>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</si>
  <si>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</si>
  <si>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</si>
  <si>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</si>
  <si>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</si>
  <si>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</si>
  <si>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</si>
  <si>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</si>
  <si>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</si>
  <si>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</si>
  <si>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</si>
  <si>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</si>
  <si>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</si>
  <si>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</si>
  <si>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</si>
  <si>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</si>
  <si>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</si>
  <si>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</si>
  <si>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</si>
  <si>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</si>
  <si>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</si>
  <si>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</si>
  <si>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</si>
  <si>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</si>
  <si>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</si>
  <si>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</si>
  <si>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</si>
  <si>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</si>
  <si>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</si>
  <si>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</si>
  <si>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</si>
  <si>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</si>
  <si>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</si>
  <si>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</si>
  <si>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</si>
  <si>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</si>
  <si>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</si>
  <si>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</si>
  <si>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</si>
  <si>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</si>
  <si>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</si>
  <si>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</si>
  <si>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</si>
  <si>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</si>
  <si>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</si>
  <si>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</si>
  <si>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</si>
  <si>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</si>
  <si>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</si>
  <si>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</si>
  <si>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</si>
  <si>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</si>
  <si>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</si>
  <si>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</si>
  <si>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</si>
  <si>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</si>
  <si>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</si>
  <si>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</si>
  <si>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</si>
  <si>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</si>
  <si>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</si>
  <si>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</si>
  <si>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</si>
  <si>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</si>
  <si>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</si>
  <si>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</si>
  <si>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</si>
  <si>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</si>
  <si>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</si>
  <si>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</si>
  <si>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</si>
  <si>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</si>
  <si>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</si>
  <si>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</si>
  <si>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</si>
  <si>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</si>
  <si>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</si>
  <si>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</si>
  <si>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</si>
  <si>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</si>
  <si>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</si>
  <si>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</si>
  <si>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</si>
  <si>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</si>
  <si>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</si>
  <si>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</si>
  <si>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</si>
  <si>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</si>
  <si>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</si>
  <si>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</si>
  <si>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</si>
  <si>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</si>
  <si>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</si>
  <si>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</si>
  <si>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</si>
  <si>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</si>
  <si>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</si>
  <si>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</si>
  <si>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</si>
  <si>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</si>
  <si>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</si>
  <si>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</si>
  <si>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</si>
  <si>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</si>
  <si>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</si>
  <si>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</si>
  <si>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</si>
  <si>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</si>
  <si>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</si>
  <si>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</si>
  <si>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</si>
  <si>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</si>
  <si>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</si>
  <si>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</si>
  <si>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</si>
  <si>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</si>
  <si>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</si>
  <si>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</si>
  <si>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</si>
  <si>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</si>
  <si>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</si>
  <si>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</si>
  <si>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</si>
  <si>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</si>
  <si>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</si>
  <si>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</si>
  <si>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</si>
  <si>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</si>
  <si>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</si>
  <si>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</si>
  <si>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</si>
  <si>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</si>
  <si>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</si>
  <si>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</si>
  <si>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</si>
  <si>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</si>
  <si>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</si>
  <si>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</si>
  <si>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</si>
  <si>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</si>
  <si>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</si>
  <si>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</si>
  <si>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</si>
  <si>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</si>
  <si>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</si>
  <si>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</si>
  <si>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</si>
  <si>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</si>
  <si>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</si>
  <si>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</si>
  <si>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</si>
  <si>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</si>
  <si>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</si>
  <si>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</si>
  <si>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</si>
  <si>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</si>
  <si>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</si>
  <si>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</si>
  <si>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</si>
  <si>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</si>
  <si>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</si>
  <si>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</si>
  <si>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</si>
  <si>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</si>
  <si>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</si>
  <si>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</si>
  <si>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</si>
  <si>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</si>
  <si>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</si>
  <si>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</si>
  <si>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</si>
  <si>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</si>
  <si>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</si>
  <si>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</si>
  <si>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</si>
  <si>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</si>
  <si>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</si>
  <si>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</si>
  <si>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</si>
  <si>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</si>
  <si>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</si>
  <si>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</si>
  <si>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</si>
  <si>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</si>
  <si>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</si>
  <si>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</si>
  <si>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</si>
  <si>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</si>
  <si>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</si>
  <si>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</si>
  <si>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</si>
  <si>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</si>
  <si>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</si>
  <si>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</si>
  <si>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</si>
  <si>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</si>
  <si>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</si>
  <si>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</si>
  <si>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</si>
  <si>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</si>
  <si>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</si>
  <si>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</si>
  <si>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</si>
  <si>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</si>
  <si>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</si>
  <si>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</si>
  <si>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</si>
  <si>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</si>
  <si>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</si>
  <si>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</si>
  <si>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</si>
  <si>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</si>
  <si>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</si>
  <si>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</si>
  <si>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</si>
  <si>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</si>
  <si>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</si>
  <si>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</si>
  <si>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</si>
  <si>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</si>
  <si>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</si>
  <si>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</si>
  <si>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</si>
  <si>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</si>
  <si>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</si>
  <si>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</si>
  <si>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</si>
  <si>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</si>
  <si>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</si>
  <si>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</si>
  <si>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</si>
  <si>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</si>
  <si>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</si>
  <si>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</si>
  <si>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</si>
  <si>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</si>
  <si>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</si>
  <si>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</si>
  <si>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</si>
  <si>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</si>
  <si>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</si>
  <si>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</si>
  <si>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</si>
  <si>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</si>
  <si>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</si>
  <si>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</si>
  <si>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</si>
  <si>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</si>
  <si>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</si>
  <si>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</si>
  <si>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</si>
  <si>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</si>
  <si>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</si>
  <si>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</si>
  <si>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</si>
  <si>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</si>
  <si>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</si>
  <si>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</si>
  <si>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</si>
  <si>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</si>
  <si>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</si>
  <si>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</si>
  <si>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</si>
  <si>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</si>
  <si>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</si>
  <si>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</si>
  <si>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</si>
  <si>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</si>
  <si>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</si>
  <si>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</si>
  <si>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</si>
  <si>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</si>
  <si>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</si>
  <si>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</si>
  <si>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</si>
  <si>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</si>
  <si>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</si>
  <si>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</si>
  <si>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</si>
  <si>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</si>
  <si>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</si>
  <si>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</si>
  <si>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</si>
  <si>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</si>
  <si>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</si>
  <si>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</si>
  <si>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</si>
  <si>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</si>
  <si>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</si>
  <si>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</si>
  <si>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</si>
  <si>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</si>
  <si>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</si>
  <si>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</si>
  <si>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</si>
  <si>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</si>
  <si>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</si>
  <si>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</si>
  <si>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</si>
  <si>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</si>
  <si>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</si>
  <si>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</si>
  <si>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</si>
  <si>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</si>
  <si>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</si>
  <si>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</si>
  <si>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</si>
  <si>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</si>
  <si>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</si>
  <si>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</si>
  <si>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</si>
  <si>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</si>
  <si>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</si>
  <si>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</si>
  <si>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</si>
  <si>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</si>
  <si>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</si>
  <si>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</si>
  <si>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</si>
  <si>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</si>
  <si>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</si>
  <si>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</si>
  <si>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</si>
  <si>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</si>
  <si>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</si>
  <si>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</si>
  <si>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</si>
  <si>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</si>
  <si>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</si>
  <si>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</si>
  <si>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</si>
  <si>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</si>
  <si>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</si>
  <si>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</si>
  <si>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</si>
  <si>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</si>
  <si>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</si>
  <si>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</si>
  <si>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</si>
  <si>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</si>
  <si>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</si>
  <si>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</si>
  <si>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</si>
  <si>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</si>
  <si>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</si>
  <si>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</si>
  <si>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</si>
  <si>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</si>
  <si>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</si>
  <si>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</si>
  <si>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</si>
  <si>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</si>
  <si>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</si>
  <si>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</si>
  <si>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</si>
  <si>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</si>
  <si>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</si>
  <si>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</si>
  <si>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</si>
  <si>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</si>
  <si>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</si>
  <si>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</si>
  <si>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</si>
  <si>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</si>
  <si>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</si>
  <si>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</si>
  <si>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</si>
  <si>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</si>
  <si>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</si>
  <si>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</si>
  <si>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</si>
  <si>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</si>
  <si>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</si>
  <si>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</si>
  <si>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</si>
  <si>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</si>
  <si>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</si>
  <si>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</si>
  <si>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</si>
  <si>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</si>
  <si>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</si>
  <si>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ELVIO ANDRES BATISTA FERRERAS</t>
  </si>
  <si>
    <t>ELADIO ANTONIO SANTOS FRIAS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</si>
  <si>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</si>
  <si>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</si>
  <si>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</si>
  <si>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</si>
  <si>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</si>
  <si>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</si>
  <si>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</si>
  <si>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</si>
  <si>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</si>
  <si>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</si>
  <si>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</si>
  <si>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</si>
  <si>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</si>
  <si>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</si>
  <si>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</si>
  <si>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</si>
  <si>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</si>
  <si>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</si>
  <si>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</si>
  <si>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</si>
  <si>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</si>
  <si>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</si>
  <si>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</si>
  <si>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</si>
  <si>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</si>
  <si>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</si>
  <si>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</si>
  <si>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</si>
  <si>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</si>
  <si>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</si>
  <si>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</si>
  <si>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</si>
  <si>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</si>
  <si>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</si>
  <si>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</si>
  <si>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</si>
  <si>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</si>
  <si>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</si>
  <si>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</si>
  <si>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</si>
  <si>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</si>
  <si>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</si>
  <si>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</si>
  <si>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</si>
  <si>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</si>
  <si>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</si>
  <si>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</si>
  <si>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</si>
  <si>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</si>
  <si>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</si>
  <si>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</si>
  <si>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</si>
  <si>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</si>
  <si>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</si>
  <si>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</si>
  <si>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</si>
  <si>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</si>
  <si>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</si>
  <si>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</si>
  <si>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</si>
  <si>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</si>
  <si>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</si>
  <si>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</si>
  <si>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</si>
  <si>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</si>
  <si>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</si>
  <si>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</si>
  <si>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</si>
  <si>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</si>
  <si>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</si>
  <si>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</si>
  <si>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</si>
  <si>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</si>
  <si>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</si>
  <si>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</si>
  <si>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</si>
  <si>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</si>
  <si>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</si>
  <si>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</si>
  <si>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</si>
  <si>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</si>
  <si>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</si>
  <si>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</si>
  <si>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</si>
  <si>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</si>
  <si>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</si>
  <si>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</si>
  <si>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</si>
  <si>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</si>
  <si>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</si>
  <si>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</si>
  <si>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</si>
  <si>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</si>
  <si>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</si>
  <si>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</si>
  <si>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</si>
  <si>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</si>
  <si>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</si>
  <si>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</si>
  <si>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</si>
  <si>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</si>
  <si>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</si>
  <si>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</si>
  <si>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</si>
  <si>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</si>
  <si>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</si>
  <si>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</si>
  <si>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</si>
  <si>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</si>
  <si>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</si>
  <si>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</si>
  <si>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</si>
  <si>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</si>
  <si>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</si>
  <si>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</si>
  <si>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</si>
  <si>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</si>
  <si>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</si>
  <si>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</si>
  <si>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</si>
  <si>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</si>
  <si>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</si>
  <si>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</si>
  <si>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CARMEN MARIA HEREDIA MOTA</t>
  </si>
  <si>
    <t>DEPTO. RECURSOS HUMANOS, SEDE</t>
  </si>
  <si>
    <t>PAOLA MERCEDES PEREZ</t>
  </si>
  <si>
    <t>ANALISTA DE RECURSOS HUMANOS</t>
  </si>
  <si>
    <t>VIRTUDES JIMENEZ MINYETI</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</si>
  <si>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</si>
  <si>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</si>
  <si>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</si>
  <si>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</si>
  <si>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</si>
  <si>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</si>
  <si>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</si>
  <si>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</si>
  <si>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</si>
  <si>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</si>
  <si>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</si>
  <si>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</si>
  <si>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</si>
  <si>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</si>
  <si>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</si>
  <si>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</si>
  <si>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</si>
  <si>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</si>
  <si>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</si>
  <si>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</si>
  <si>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</si>
  <si>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</si>
  <si>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</si>
  <si>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</si>
  <si>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</si>
  <si>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</si>
  <si>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</si>
  <si>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</si>
  <si>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</si>
  <si>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</si>
  <si>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</si>
  <si>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</si>
  <si>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</si>
  <si>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</si>
  <si>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</si>
  <si>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</si>
  <si>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</si>
  <si>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</si>
  <si>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</si>
  <si>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</si>
  <si>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</si>
  <si>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</si>
  <si>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</si>
  <si>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</si>
  <si>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</si>
  <si>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</si>
  <si>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</si>
  <si>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</si>
  <si>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</si>
  <si>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</si>
  <si>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</si>
  <si>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</si>
  <si>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</si>
  <si>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</si>
  <si>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EDWIN ALBERTO LORENZO</t>
  </si>
  <si>
    <t>JULIO RAFAEL MOREL TATIS</t>
  </si>
  <si>
    <t>SHEILA MARISOL GOMEZ SANTANA</t>
  </si>
  <si>
    <t>NOMINA DE EMPLEADOS FIJOS: CORRESPONDIENTE AL MES DE AGOSTO DEL AÑO 2025</t>
  </si>
  <si>
    <t>CRISBERLIN SANTANA EMETERIO</t>
  </si>
  <si>
    <t>SEC. REGISTRO, CONTRO Y NOMINA, SEDE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</si>
</sst>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1">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34">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4" fontId="10" fillId="0" borderId="6" xfId="1" applyNumberFormat="1" applyFont="1" applyFill="1" applyBorder="1"/>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164" fontId="11" fillId="0" borderId="0" xfId="1" applyNumberFormat="1" applyFont="1" applyFill="1"/>
    <xf numFmtId="0" fontId="4" fillId="0" borderId="0" xfId="1" applyFill="1" applyAlignment="1">
      <alignment horizontal="right"/>
    </xf>
    <xf numFmtId="164" fontId="11" fillId="0" borderId="6" xfId="1" applyNumberFormat="1" applyFont="1" applyFill="1" applyBorder="1"/>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164"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4" fontId="11" fillId="0" borderId="12" xfId="1" applyNumberFormat="1" applyFont="1" applyFill="1" applyBorder="1"/>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43" fontId="5" fillId="0" borderId="0" xfId="2" applyFont="1" applyFill="1" applyAlignment="1">
      <alignment horizontal="left"/>
    </xf>
    <xf numFmtId="43" fontId="17" fillId="0" borderId="0" xfId="2" applyFont="1" applyFill="1" applyAlignment="1">
      <alignment horizontal="left"/>
    </xf>
    <xf numFmtId="0" fontId="5" fillId="0" borderId="0" xfId="1" applyFont="1" applyFill="1" applyAlignment="1">
      <alignment horizontal="left"/>
    </xf>
    <xf numFmtId="43" fontId="5" fillId="0" borderId="6" xfId="2" applyFont="1" applyFill="1" applyBorder="1" applyAlignment="1">
      <alignment horizontal="left"/>
    </xf>
    <xf numFmtId="43"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5" fillId="0" borderId="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4" fontId="20" fillId="2" borderId="6" xfId="2" applyNumberFormat="1" applyFont="1" applyFill="1" applyBorder="1" applyAlignment="1">
      <alignment horizontal="center" vertical="center"/>
    </xf>
    <xf numFmtId="4" fontId="20" fillId="2" borderId="6" xfId="2" applyNumberFormat="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2381250</xdr:colOff>
      <xdr:row>0</xdr:row>
      <xdr:rowOff>110218</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791575" y="110218"/>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9"/>
  <sheetViews>
    <sheetView showGridLines="0" tabSelected="1" topLeftCell="F362" zoomScale="124" zoomScaleNormal="124" zoomScaleSheetLayoutView="106" zoomScalePageLayoutView="80" workbookViewId="0">
      <selection activeCell="N376" sqref="N376"/>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30" t="s">
        <v>590</v>
      </c>
      <c r="C4" s="130"/>
      <c r="D4" s="130"/>
      <c r="E4" s="130"/>
      <c r="F4" s="130"/>
      <c r="G4" s="130"/>
      <c r="H4" s="130"/>
      <c r="I4" s="130"/>
      <c r="J4" s="130"/>
      <c r="K4" s="130"/>
      <c r="L4" s="130"/>
      <c r="M4" s="130"/>
      <c r="N4" s="130"/>
      <c r="O4" s="130"/>
      <c r="P4" s="130"/>
      <c r="Q4" s="130"/>
    </row>
    <row r="5" spans="1:19" ht="11.25" customHeight="1" x14ac:dyDescent="0.2">
      <c r="B5" s="131"/>
      <c r="C5" s="131"/>
      <c r="D5" s="131"/>
      <c r="E5" s="131"/>
      <c r="F5" s="131"/>
      <c r="G5" s="131"/>
      <c r="H5" s="131"/>
      <c r="I5" s="131"/>
      <c r="J5" s="131"/>
      <c r="K5" s="131"/>
      <c r="L5" s="131"/>
      <c r="M5" s="131"/>
      <c r="N5" s="131"/>
      <c r="O5" s="131"/>
      <c r="P5" s="131"/>
      <c r="Q5" s="131"/>
    </row>
    <row r="6" spans="1:19" ht="15.75" customHeight="1" x14ac:dyDescent="0.2">
      <c r="B6" s="132" t="s">
        <v>566</v>
      </c>
      <c r="C6" s="132" t="s">
        <v>576</v>
      </c>
      <c r="D6" s="132" t="s">
        <v>575</v>
      </c>
      <c r="E6" s="132" t="s">
        <v>574</v>
      </c>
      <c r="F6" s="132" t="s">
        <v>573</v>
      </c>
      <c r="G6" s="119" t="s">
        <v>572</v>
      </c>
      <c r="H6" s="119" t="s">
        <v>6</v>
      </c>
      <c r="I6" s="119" t="s">
        <v>571</v>
      </c>
      <c r="J6" s="119" t="s">
        <v>570</v>
      </c>
      <c r="K6" s="120"/>
      <c r="L6" s="120"/>
      <c r="M6" s="120"/>
      <c r="N6" s="120"/>
      <c r="O6" s="121" t="s">
        <v>569</v>
      </c>
      <c r="P6" s="121" t="s">
        <v>568</v>
      </c>
      <c r="Q6" s="121" t="s">
        <v>567</v>
      </c>
    </row>
    <row r="7" spans="1:19" ht="17.25" customHeight="1" x14ac:dyDescent="0.2">
      <c r="B7" s="133"/>
      <c r="C7" s="133"/>
      <c r="D7" s="133"/>
      <c r="E7" s="133"/>
      <c r="F7" s="133"/>
      <c r="G7" s="120"/>
      <c r="H7" s="120"/>
      <c r="I7" s="120"/>
      <c r="J7" s="119" t="s">
        <v>566</v>
      </c>
      <c r="K7" s="120"/>
      <c r="L7" s="119" t="s">
        <v>565</v>
      </c>
      <c r="M7" s="120"/>
      <c r="N7" s="120"/>
      <c r="O7" s="122"/>
      <c r="P7" s="122"/>
      <c r="Q7" s="122"/>
    </row>
    <row r="8" spans="1:19" ht="16.5" customHeight="1" x14ac:dyDescent="0.2">
      <c r="B8" s="133"/>
      <c r="C8" s="133"/>
      <c r="D8" s="133"/>
      <c r="E8" s="133"/>
      <c r="F8" s="133"/>
      <c r="G8" s="120"/>
      <c r="H8" s="120"/>
      <c r="I8" s="120"/>
      <c r="J8" s="114" t="s">
        <v>564</v>
      </c>
      <c r="K8" s="114" t="s">
        <v>10</v>
      </c>
      <c r="L8" s="114" t="s">
        <v>10</v>
      </c>
      <c r="M8" s="114" t="s">
        <v>564</v>
      </c>
      <c r="N8" s="114" t="s">
        <v>563</v>
      </c>
      <c r="O8" s="123"/>
      <c r="P8" s="123"/>
      <c r="Q8" s="123"/>
      <c r="S8" s="86"/>
    </row>
    <row r="9" spans="1:19" s="3" customFormat="1" x14ac:dyDescent="0.2">
      <c r="B9" s="75" t="s">
        <v>562</v>
      </c>
      <c r="C9" s="74" t="s">
        <v>557</v>
      </c>
      <c r="D9" s="74" t="s">
        <v>561</v>
      </c>
      <c r="E9" s="74" t="s">
        <v>21</v>
      </c>
      <c r="F9" s="74" t="s">
        <v>34</v>
      </c>
      <c r="G9" s="73">
        <v>250000</v>
      </c>
      <c r="H9" s="72">
        <v>47641.9</v>
      </c>
      <c r="I9" s="73">
        <v>25</v>
      </c>
      <c r="J9" s="73">
        <f t="shared" ref="J9:J14" si="0">IF(G9&lt;=$I$381*$J$381,G9*$F$388,($I$381*$J$381)*$F$388)</f>
        <v>7175</v>
      </c>
      <c r="K9" s="72">
        <v>6589.14</v>
      </c>
      <c r="L9" s="72">
        <v>15367.43</v>
      </c>
      <c r="M9" s="73">
        <f t="shared" ref="M9:M14" si="1">G9*7.1%</f>
        <v>17750</v>
      </c>
      <c r="N9" s="73">
        <v>997.04</v>
      </c>
      <c r="O9" s="72">
        <v>100</v>
      </c>
      <c r="P9" s="72">
        <f t="shared" ref="P9:P14" si="2">H9+I9+J9+K9+O9</f>
        <v>61531.040000000001</v>
      </c>
      <c r="Q9" s="72">
        <f t="shared" ref="Q9:Q14" si="3">G9-P9</f>
        <v>188468.96</v>
      </c>
    </row>
    <row r="10" spans="1:19" s="3" customFormat="1" x14ac:dyDescent="0.2">
      <c r="B10" s="75" t="s">
        <v>560</v>
      </c>
      <c r="C10" s="74" t="s">
        <v>557</v>
      </c>
      <c r="D10" s="74" t="s">
        <v>510</v>
      </c>
      <c r="E10" s="74" t="s">
        <v>21</v>
      </c>
      <c r="F10" s="74" t="s">
        <v>34</v>
      </c>
      <c r="G10" s="73">
        <v>50000</v>
      </c>
      <c r="H10" s="73">
        <v>1596.68</v>
      </c>
      <c r="I10" s="73">
        <v>25</v>
      </c>
      <c r="J10" s="73">
        <f t="shared" si="0"/>
        <v>1435</v>
      </c>
      <c r="K10" s="72">
        <f>IF(G10&lt;=$I$382*$J$382,G10*$F$389,($I$382*$J$382)*$F$389)</f>
        <v>1520</v>
      </c>
      <c r="L10" s="72">
        <f>G10*7.09%</f>
        <v>3545.0000000000005</v>
      </c>
      <c r="M10" s="73">
        <f t="shared" si="1"/>
        <v>3549.9999999999995</v>
      </c>
      <c r="N10" s="73">
        <f>IF(G10&gt;77410,890.22,G10*1.15%)</f>
        <v>575</v>
      </c>
      <c r="O10" s="72">
        <v>12807.57</v>
      </c>
      <c r="P10" s="72">
        <f t="shared" si="2"/>
        <v>17384.25</v>
      </c>
      <c r="Q10" s="72">
        <f t="shared" si="3"/>
        <v>32615.75</v>
      </c>
    </row>
    <row r="11" spans="1:19" s="3" customFormat="1" x14ac:dyDescent="0.2">
      <c r="B11" s="74" t="s">
        <v>559</v>
      </c>
      <c r="C11" s="74" t="s">
        <v>557</v>
      </c>
      <c r="D11" s="74" t="s">
        <v>104</v>
      </c>
      <c r="E11" s="74" t="s">
        <v>21</v>
      </c>
      <c r="F11" s="74" t="s">
        <v>34</v>
      </c>
      <c r="G11" s="73">
        <v>28000</v>
      </c>
      <c r="H11" s="73">
        <v>0</v>
      </c>
      <c r="I11" s="73">
        <v>25</v>
      </c>
      <c r="J11" s="73">
        <f t="shared" si="0"/>
        <v>803.6</v>
      </c>
      <c r="K11" s="72">
        <f>IF(G11&lt;=$I$382*$J$382,G11*$F$389,($I$382*$J$382)*$F$389)</f>
        <v>851.2</v>
      </c>
      <c r="L11" s="72">
        <f>G11*7.09%</f>
        <v>1985.2</v>
      </c>
      <c r="M11" s="73">
        <f t="shared" si="1"/>
        <v>1987.9999999999998</v>
      </c>
      <c r="N11" s="73">
        <f>IF(G11&gt;77410,890.22,G11*1.15%)</f>
        <v>322</v>
      </c>
      <c r="O11" s="72">
        <v>5100</v>
      </c>
      <c r="P11" s="72">
        <f t="shared" si="2"/>
        <v>6779.8</v>
      </c>
      <c r="Q11" s="72">
        <f t="shared" si="3"/>
        <v>21220.2</v>
      </c>
    </row>
    <row r="12" spans="1:19" s="3" customFormat="1" x14ac:dyDescent="0.2">
      <c r="A12" s="76"/>
      <c r="B12" s="74" t="s">
        <v>558</v>
      </c>
      <c r="C12" s="74" t="s">
        <v>557</v>
      </c>
      <c r="D12" s="74" t="s">
        <v>556</v>
      </c>
      <c r="E12" s="74" t="s">
        <v>21</v>
      </c>
      <c r="F12" s="74" t="s">
        <v>20</v>
      </c>
      <c r="G12" s="73">
        <v>85000</v>
      </c>
      <c r="H12" s="73">
        <v>8577.06</v>
      </c>
      <c r="I12" s="73">
        <v>25</v>
      </c>
      <c r="J12" s="73">
        <f t="shared" si="0"/>
        <v>2439.5</v>
      </c>
      <c r="K12" s="72">
        <f>IF(G12&lt;=$I$382*$J$382,G12*$F$389,($I$382*$J$382)*$F$389)</f>
        <v>2584</v>
      </c>
      <c r="L12" s="72">
        <f>G12*7.09%</f>
        <v>6026.5</v>
      </c>
      <c r="M12" s="73">
        <f t="shared" si="1"/>
        <v>6034.9999999999991</v>
      </c>
      <c r="N12" s="73">
        <v>997.04</v>
      </c>
      <c r="O12" s="72">
        <v>32868.58</v>
      </c>
      <c r="P12" s="72">
        <f t="shared" si="2"/>
        <v>46494.14</v>
      </c>
      <c r="Q12" s="72">
        <f t="shared" si="3"/>
        <v>38505.86</v>
      </c>
    </row>
    <row r="13" spans="1:19" s="3" customFormat="1" x14ac:dyDescent="0.2">
      <c r="B13" s="75" t="s">
        <v>555</v>
      </c>
      <c r="C13" s="74" t="s">
        <v>552</v>
      </c>
      <c r="D13" s="74" t="s">
        <v>554</v>
      </c>
      <c r="E13" s="74" t="s">
        <v>21</v>
      </c>
      <c r="F13" s="74" t="s">
        <v>20</v>
      </c>
      <c r="G13" s="73">
        <v>190000</v>
      </c>
      <c r="H13" s="72">
        <v>32846.82</v>
      </c>
      <c r="I13" s="73">
        <v>25</v>
      </c>
      <c r="J13" s="73">
        <f t="shared" si="0"/>
        <v>5453</v>
      </c>
      <c r="K13" s="72">
        <v>5776</v>
      </c>
      <c r="L13" s="72">
        <v>13471</v>
      </c>
      <c r="M13" s="73">
        <f t="shared" si="1"/>
        <v>13489.999999999998</v>
      </c>
      <c r="N13" s="73">
        <v>997.04</v>
      </c>
      <c r="O13" s="72">
        <v>1815.46</v>
      </c>
      <c r="P13" s="72">
        <f t="shared" si="2"/>
        <v>45916.28</v>
      </c>
      <c r="Q13" s="72">
        <f t="shared" si="3"/>
        <v>144083.72</v>
      </c>
    </row>
    <row r="14" spans="1:19" s="3" customFormat="1" x14ac:dyDescent="0.2">
      <c r="B14" s="74" t="s">
        <v>553</v>
      </c>
      <c r="C14" s="74" t="s">
        <v>552</v>
      </c>
      <c r="D14" s="74" t="s">
        <v>207</v>
      </c>
      <c r="E14" s="74" t="s">
        <v>21</v>
      </c>
      <c r="F14" s="74" t="s">
        <v>34</v>
      </c>
      <c r="G14" s="73">
        <v>27000</v>
      </c>
      <c r="H14" s="73">
        <v>0</v>
      </c>
      <c r="I14" s="73">
        <v>25</v>
      </c>
      <c r="J14" s="73">
        <f t="shared" si="0"/>
        <v>774.9</v>
      </c>
      <c r="K14" s="72">
        <f>IF(G14&lt;=$I$382*$J$382,G14*$F$389,($I$382*$J$382)*$F$389)</f>
        <v>820.8</v>
      </c>
      <c r="L14" s="90">
        <f>G14*7.09%</f>
        <v>1914.3000000000002</v>
      </c>
      <c r="M14" s="89">
        <f t="shared" si="1"/>
        <v>1916.9999999999998</v>
      </c>
      <c r="N14" s="73">
        <f>IF(G14&gt;77410,890.22,G14*1.15%)</f>
        <v>310.5</v>
      </c>
      <c r="O14" s="72">
        <v>11912.5</v>
      </c>
      <c r="P14" s="72">
        <f t="shared" si="2"/>
        <v>13533.2</v>
      </c>
      <c r="Q14" s="72">
        <f t="shared" si="3"/>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551</v>
      </c>
      <c r="C16" s="74" t="s">
        <v>543</v>
      </c>
      <c r="D16" s="74" t="s">
        <v>22</v>
      </c>
      <c r="E16" s="74" t="s">
        <v>21</v>
      </c>
      <c r="F16" s="74" t="s">
        <v>20</v>
      </c>
      <c r="G16" s="73">
        <v>70000</v>
      </c>
      <c r="H16" s="73">
        <v>5368.45</v>
      </c>
      <c r="I16" s="78">
        <v>25</v>
      </c>
      <c r="J16" s="73">
        <f t="shared" ref="J16:J23" si="4">IF(G16&lt;=$I$381*$J$381,G16*$F$388,($I$381*$J$381)*$F$388)</f>
        <v>2009</v>
      </c>
      <c r="K16" s="72">
        <f t="shared" ref="K16:K23" si="5">IF(G16&lt;=$I$382*$J$382,G16*$F$389,($I$382*$J$382)*$F$389)</f>
        <v>2128</v>
      </c>
      <c r="L16" s="79">
        <f t="shared" ref="L16:L23" si="6">G16*7.09%</f>
        <v>4963</v>
      </c>
      <c r="M16" s="78">
        <f t="shared" ref="M16:M23" si="7">G16*7.1%</f>
        <v>4970</v>
      </c>
      <c r="N16" s="73">
        <f>IF(G16&gt;77410,890.22,G16*1.15%)</f>
        <v>805</v>
      </c>
      <c r="O16" s="72">
        <v>26558.84</v>
      </c>
      <c r="P16" s="72">
        <f t="shared" ref="P16:P23" si="8">H16+I16+J16+K16+O16</f>
        <v>36089.29</v>
      </c>
      <c r="Q16" s="72">
        <f t="shared" ref="Q16:Q23" si="9">G16-P16</f>
        <v>33910.71</v>
      </c>
    </row>
    <row r="17" spans="1:16382" s="3" customFormat="1" x14ac:dyDescent="0.2">
      <c r="B17" s="75" t="s">
        <v>550</v>
      </c>
      <c r="C17" s="74" t="s">
        <v>543</v>
      </c>
      <c r="D17" s="74" t="s">
        <v>87</v>
      </c>
      <c r="E17" s="74" t="s">
        <v>21</v>
      </c>
      <c r="F17" s="74" t="s">
        <v>34</v>
      </c>
      <c r="G17" s="73">
        <v>29000</v>
      </c>
      <c r="H17" s="73">
        <v>0</v>
      </c>
      <c r="I17" s="73">
        <v>25</v>
      </c>
      <c r="J17" s="73">
        <f t="shared" si="4"/>
        <v>832.3</v>
      </c>
      <c r="K17" s="72">
        <f t="shared" si="5"/>
        <v>881.6</v>
      </c>
      <c r="L17" s="72">
        <f t="shared" si="6"/>
        <v>2056.1</v>
      </c>
      <c r="M17" s="73">
        <f t="shared" si="7"/>
        <v>2059</v>
      </c>
      <c r="N17" s="73">
        <f t="shared" ref="N17:N23" si="10">IF(G17&gt;77410,890.22,G17*1.15%)</f>
        <v>333.5</v>
      </c>
      <c r="O17" s="72">
        <v>100</v>
      </c>
      <c r="P17" s="72">
        <f t="shared" si="8"/>
        <v>1838.9</v>
      </c>
      <c r="Q17" s="72">
        <f t="shared" si="9"/>
        <v>27161.1</v>
      </c>
    </row>
    <row r="18" spans="1:16382" s="3" customFormat="1" x14ac:dyDescent="0.2">
      <c r="B18" s="74" t="s">
        <v>549</v>
      </c>
      <c r="C18" s="74" t="s">
        <v>543</v>
      </c>
      <c r="D18" s="74" t="s">
        <v>548</v>
      </c>
      <c r="E18" s="74" t="s">
        <v>21</v>
      </c>
      <c r="F18" s="74" t="s">
        <v>34</v>
      </c>
      <c r="G18" s="73">
        <v>45000</v>
      </c>
      <c r="H18" s="73">
        <v>1148.33</v>
      </c>
      <c r="I18" s="73">
        <v>25</v>
      </c>
      <c r="J18" s="73">
        <f t="shared" si="4"/>
        <v>1291.5</v>
      </c>
      <c r="K18" s="72">
        <f t="shared" si="5"/>
        <v>1368</v>
      </c>
      <c r="L18" s="72">
        <f t="shared" si="6"/>
        <v>3190.5</v>
      </c>
      <c r="M18" s="73">
        <f t="shared" si="7"/>
        <v>3194.9999999999995</v>
      </c>
      <c r="N18" s="73">
        <f t="shared" si="10"/>
        <v>517.5</v>
      </c>
      <c r="O18" s="72">
        <v>22581.919999999998</v>
      </c>
      <c r="P18" s="72">
        <f t="shared" si="8"/>
        <v>26414.75</v>
      </c>
      <c r="Q18" s="72">
        <f t="shared" si="9"/>
        <v>18585.25</v>
      </c>
    </row>
    <row r="19" spans="1:16382" s="3" customFormat="1" x14ac:dyDescent="0.2">
      <c r="B19" s="74" t="s">
        <v>547</v>
      </c>
      <c r="C19" s="74" t="s">
        <v>543</v>
      </c>
      <c r="D19" s="74" t="s">
        <v>104</v>
      </c>
      <c r="E19" s="74" t="s">
        <v>21</v>
      </c>
      <c r="F19" s="74" t="s">
        <v>34</v>
      </c>
      <c r="G19" s="73">
        <v>25900</v>
      </c>
      <c r="H19" s="73">
        <v>0</v>
      </c>
      <c r="I19" s="73">
        <v>25</v>
      </c>
      <c r="J19" s="73">
        <f t="shared" si="4"/>
        <v>743.33</v>
      </c>
      <c r="K19" s="72">
        <f t="shared" si="5"/>
        <v>787.36</v>
      </c>
      <c r="L19" s="72">
        <f t="shared" si="6"/>
        <v>1836.3100000000002</v>
      </c>
      <c r="M19" s="73">
        <f t="shared" si="7"/>
        <v>1838.8999999999999</v>
      </c>
      <c r="N19" s="73">
        <f t="shared" si="10"/>
        <v>297.85000000000002</v>
      </c>
      <c r="O19" s="72">
        <v>12057.5</v>
      </c>
      <c r="P19" s="72">
        <f t="shared" si="8"/>
        <v>13613.19</v>
      </c>
      <c r="Q19" s="72">
        <f t="shared" si="9"/>
        <v>12286.81</v>
      </c>
    </row>
    <row r="20" spans="1:16382" s="3" customFormat="1" x14ac:dyDescent="0.2">
      <c r="B20" s="74" t="s">
        <v>546</v>
      </c>
      <c r="C20" s="74" t="s">
        <v>543</v>
      </c>
      <c r="D20" s="74" t="s">
        <v>545</v>
      </c>
      <c r="E20" s="74" t="s">
        <v>21</v>
      </c>
      <c r="F20" s="74" t="s">
        <v>20</v>
      </c>
      <c r="G20" s="73">
        <v>30000</v>
      </c>
      <c r="H20" s="73">
        <v>0</v>
      </c>
      <c r="I20" s="73">
        <v>25</v>
      </c>
      <c r="J20" s="73">
        <f t="shared" si="4"/>
        <v>861</v>
      </c>
      <c r="K20" s="72">
        <f t="shared" si="5"/>
        <v>912</v>
      </c>
      <c r="L20" s="72">
        <f t="shared" si="6"/>
        <v>2127</v>
      </c>
      <c r="M20" s="73">
        <f t="shared" si="7"/>
        <v>2130</v>
      </c>
      <c r="N20" s="73">
        <f t="shared" si="10"/>
        <v>345</v>
      </c>
      <c r="O20" s="72">
        <v>1815.46</v>
      </c>
      <c r="P20" s="72">
        <f t="shared" si="8"/>
        <v>3613.46</v>
      </c>
      <c r="Q20" s="72">
        <f t="shared" si="9"/>
        <v>26386.54</v>
      </c>
    </row>
    <row r="21" spans="1:16382" s="3" customFormat="1" x14ac:dyDescent="0.2">
      <c r="B21" s="74" t="s">
        <v>578</v>
      </c>
      <c r="C21" s="74" t="s">
        <v>543</v>
      </c>
      <c r="D21" s="74" t="s">
        <v>580</v>
      </c>
      <c r="E21" s="74" t="s">
        <v>21</v>
      </c>
      <c r="F21" s="74" t="s">
        <v>20</v>
      </c>
      <c r="G21" s="73">
        <v>45000</v>
      </c>
      <c r="H21" s="73">
        <v>1148.33</v>
      </c>
      <c r="I21" s="73">
        <v>25</v>
      </c>
      <c r="J21" s="73">
        <f t="shared" si="4"/>
        <v>1291.5</v>
      </c>
      <c r="K21" s="72">
        <f t="shared" si="5"/>
        <v>1368</v>
      </c>
      <c r="L21" s="72">
        <f t="shared" si="6"/>
        <v>3190.5</v>
      </c>
      <c r="M21" s="73">
        <f t="shared" si="7"/>
        <v>3194.9999999999995</v>
      </c>
      <c r="N21" s="73">
        <f t="shared" si="10"/>
        <v>517.5</v>
      </c>
      <c r="O21" s="72">
        <v>0</v>
      </c>
      <c r="P21" s="72">
        <f t="shared" si="8"/>
        <v>3832.83</v>
      </c>
      <c r="Q21" s="72">
        <f t="shared" si="9"/>
        <v>41167.17</v>
      </c>
    </row>
    <row r="22" spans="1:16382" s="3" customFormat="1" x14ac:dyDescent="0.2">
      <c r="B22" s="74" t="s">
        <v>579</v>
      </c>
      <c r="C22" s="74" t="s">
        <v>543</v>
      </c>
      <c r="D22" s="74" t="s">
        <v>581</v>
      </c>
      <c r="E22" s="74" t="s">
        <v>21</v>
      </c>
      <c r="F22" s="74" t="s">
        <v>34</v>
      </c>
      <c r="G22" s="73">
        <v>45000</v>
      </c>
      <c r="H22" s="73">
        <v>1148.33</v>
      </c>
      <c r="I22" s="73">
        <v>25</v>
      </c>
      <c r="J22" s="73">
        <f t="shared" si="4"/>
        <v>1291.5</v>
      </c>
      <c r="K22" s="72">
        <f t="shared" si="5"/>
        <v>1368</v>
      </c>
      <c r="L22" s="72">
        <f t="shared" si="6"/>
        <v>3190.5</v>
      </c>
      <c r="M22" s="73">
        <f t="shared" si="7"/>
        <v>3194.9999999999995</v>
      </c>
      <c r="N22" s="73">
        <f t="shared" si="10"/>
        <v>517.5</v>
      </c>
      <c r="O22" s="72">
        <v>0</v>
      </c>
      <c r="P22" s="72">
        <f t="shared" si="8"/>
        <v>3832.83</v>
      </c>
      <c r="Q22" s="72">
        <f t="shared" si="9"/>
        <v>41167.17</v>
      </c>
    </row>
    <row r="23" spans="1:16382" s="3" customFormat="1" x14ac:dyDescent="0.2">
      <c r="B23" s="74" t="s">
        <v>544</v>
      </c>
      <c r="C23" s="74" t="s">
        <v>543</v>
      </c>
      <c r="D23" s="74" t="s">
        <v>104</v>
      </c>
      <c r="E23" s="74" t="s">
        <v>21</v>
      </c>
      <c r="F23" s="74" t="s">
        <v>34</v>
      </c>
      <c r="G23" s="73">
        <v>25000</v>
      </c>
      <c r="H23" s="73">
        <v>0</v>
      </c>
      <c r="I23" s="73">
        <v>25</v>
      </c>
      <c r="J23" s="73">
        <f t="shared" si="4"/>
        <v>717.5</v>
      </c>
      <c r="K23" s="72">
        <f t="shared" si="5"/>
        <v>760</v>
      </c>
      <c r="L23" s="72">
        <f t="shared" si="6"/>
        <v>1772.5000000000002</v>
      </c>
      <c r="M23" s="73">
        <f t="shared" si="7"/>
        <v>1774.9999999999998</v>
      </c>
      <c r="N23" s="73">
        <f t="shared" si="10"/>
        <v>287.5</v>
      </c>
      <c r="O23" s="72">
        <v>3000</v>
      </c>
      <c r="P23" s="72">
        <f t="shared" si="8"/>
        <v>4502.5</v>
      </c>
      <c r="Q23" s="72">
        <f t="shared" si="9"/>
        <v>20497.5</v>
      </c>
    </row>
    <row r="24" spans="1:16382" s="69" customFormat="1" x14ac:dyDescent="0.2">
      <c r="A24" s="82"/>
      <c r="B24" s="82"/>
      <c r="C24" s="82"/>
      <c r="D24" s="82"/>
      <c r="E24" s="86"/>
      <c r="F24" s="86"/>
      <c r="G24" s="82"/>
      <c r="H24" s="86"/>
      <c r="I24" s="82"/>
      <c r="J24" s="82"/>
      <c r="K24" s="86"/>
      <c r="L24" s="82"/>
      <c r="M24" s="82"/>
      <c r="N24" s="82"/>
      <c r="O24" s="86"/>
      <c r="P24" s="86"/>
      <c r="Q24" s="86"/>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3" t="s">
        <v>542</v>
      </c>
      <c r="C25" s="74" t="s">
        <v>538</v>
      </c>
      <c r="D25" s="74" t="s">
        <v>541</v>
      </c>
      <c r="E25" s="74" t="s">
        <v>21</v>
      </c>
      <c r="F25" s="74" t="s">
        <v>20</v>
      </c>
      <c r="G25" s="73">
        <v>90000</v>
      </c>
      <c r="H25" s="73">
        <v>9753.19</v>
      </c>
      <c r="I25" s="73">
        <v>25</v>
      </c>
      <c r="J25" s="73">
        <f>IF(G25&lt;=$I$381*$J$381,G25*$F$388,($I$381*$J$381)*$F$388)</f>
        <v>2583</v>
      </c>
      <c r="K25" s="72">
        <f>IF(G25&lt;=$I$382*$J$382,G25*$F$389,($I$382*$J$382)*$F$389)</f>
        <v>2736</v>
      </c>
      <c r="L25" s="72">
        <f>G25*7.09%</f>
        <v>6381</v>
      </c>
      <c r="M25" s="73">
        <f>G25*7.1%</f>
        <v>6389.9999999999991</v>
      </c>
      <c r="N25" s="73">
        <v>997.04</v>
      </c>
      <c r="O25" s="72">
        <v>21828.75</v>
      </c>
      <c r="P25" s="72">
        <f>H25+I25+J25+K25+O25</f>
        <v>36925.94</v>
      </c>
      <c r="Q25" s="72">
        <f>G25-P25</f>
        <v>53074.06</v>
      </c>
    </row>
    <row r="26" spans="1:16382" s="3" customFormat="1" x14ac:dyDescent="0.2">
      <c r="B26" s="74" t="s">
        <v>540</v>
      </c>
      <c r="C26" s="74" t="s">
        <v>538</v>
      </c>
      <c r="D26" s="74" t="s">
        <v>207</v>
      </c>
      <c r="E26" s="74" t="s">
        <v>21</v>
      </c>
      <c r="F26" s="74" t="s">
        <v>34</v>
      </c>
      <c r="G26" s="73">
        <v>42000</v>
      </c>
      <c r="H26" s="73">
        <v>724.92</v>
      </c>
      <c r="I26" s="73">
        <v>25</v>
      </c>
      <c r="J26" s="73">
        <f>IF(G26&lt;=$I$381*$J$381,G26*$F$388,($I$381*$J$381)*$F$388)</f>
        <v>1205.4000000000001</v>
      </c>
      <c r="K26" s="72">
        <f>IF(G26&lt;=$I$382*$J$382,G26*$F$389,($I$382*$J$382)*$F$389)</f>
        <v>1276.8</v>
      </c>
      <c r="L26" s="72">
        <f>G26*7.09%</f>
        <v>2977.8</v>
      </c>
      <c r="M26" s="73">
        <f>G26*7.1%</f>
        <v>2981.9999999999995</v>
      </c>
      <c r="N26" s="73">
        <f>IF(G26&gt;77410,890.22,G26*1.15%)</f>
        <v>483</v>
      </c>
      <c r="O26" s="72">
        <v>5900</v>
      </c>
      <c r="P26" s="72">
        <f>H26+I26+J26+K26+O26</f>
        <v>9132.119999999999</v>
      </c>
      <c r="Q26" s="72">
        <f>G26-P26</f>
        <v>32867.880000000005</v>
      </c>
    </row>
    <row r="27" spans="1:16382" s="3" customFormat="1" x14ac:dyDescent="0.2">
      <c r="B27" s="74" t="s">
        <v>539</v>
      </c>
      <c r="C27" s="74" t="s">
        <v>538</v>
      </c>
      <c r="D27" s="74" t="s">
        <v>225</v>
      </c>
      <c r="E27" s="74" t="s">
        <v>21</v>
      </c>
      <c r="F27" s="74" t="s">
        <v>20</v>
      </c>
      <c r="G27" s="73">
        <v>60000</v>
      </c>
      <c r="H27" s="73">
        <v>3486.65</v>
      </c>
      <c r="I27" s="73">
        <v>25</v>
      </c>
      <c r="J27" s="73">
        <f>IF(G27&lt;=$I$381*$J$381,G27*$F$388,($I$381*$J$381)*$F$388)</f>
        <v>1722</v>
      </c>
      <c r="K27" s="72">
        <f>IF(G27&lt;=$I$382*$J$382,G27*$F$389,($I$382*$J$382)*$F$389)</f>
        <v>1824</v>
      </c>
      <c r="L27" s="72">
        <f>G27*7.09%</f>
        <v>4254</v>
      </c>
      <c r="M27" s="73">
        <f>G27*7.1%</f>
        <v>4260</v>
      </c>
      <c r="N27" s="73">
        <f>IF(G27&gt;77410,890.22,G27*1.15%)</f>
        <v>690</v>
      </c>
      <c r="O27" s="72">
        <v>2879.6</v>
      </c>
      <c r="P27" s="72">
        <f>H27+I27+J27+K27+O27</f>
        <v>9937.25</v>
      </c>
      <c r="Q27" s="72">
        <f>G27-P27</f>
        <v>50062.75</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537</v>
      </c>
      <c r="C29" s="74" t="s">
        <v>529</v>
      </c>
      <c r="D29" s="74" t="s">
        <v>536</v>
      </c>
      <c r="E29" s="74" t="s">
        <v>21</v>
      </c>
      <c r="F29" s="74" t="s">
        <v>34</v>
      </c>
      <c r="G29" s="73">
        <v>100000</v>
      </c>
      <c r="H29" s="73">
        <v>11676.57</v>
      </c>
      <c r="I29" s="73">
        <v>25</v>
      </c>
      <c r="J29" s="73">
        <f t="shared" ref="J29:J35" si="11">IF(G29&lt;=$I$381*$J$381,G29*$F$388,($I$381*$J$381)*$F$388)</f>
        <v>2870</v>
      </c>
      <c r="K29" s="72">
        <f t="shared" ref="K29:K35" si="12">IF(G29&lt;=$I$382*$J$382,G29*$F$389,($I$382*$J$382)*$F$389)</f>
        <v>3040</v>
      </c>
      <c r="L29" s="72">
        <f t="shared" ref="L29:L33" si="13">G29*7.09%</f>
        <v>7090.0000000000009</v>
      </c>
      <c r="M29" s="73">
        <f t="shared" ref="M29:M33" si="14">G29*7.1%</f>
        <v>7099.9999999999991</v>
      </c>
      <c r="N29" s="73">
        <v>997.04</v>
      </c>
      <c r="O29" s="72">
        <v>1815.46</v>
      </c>
      <c r="P29" s="72">
        <f t="shared" ref="P29:P33" si="15">H29+I29+J29+K29+O29</f>
        <v>19427.03</v>
      </c>
      <c r="Q29" s="72">
        <f t="shared" ref="Q29:Q33" si="16">G29-P29</f>
        <v>80572.97</v>
      </c>
    </row>
    <row r="30" spans="1:16382" s="3" customFormat="1" x14ac:dyDescent="0.2">
      <c r="B30" s="76" t="s">
        <v>535</v>
      </c>
      <c r="C30" s="76" t="s">
        <v>534</v>
      </c>
      <c r="D30" s="76" t="s">
        <v>416</v>
      </c>
      <c r="E30" s="74" t="s">
        <v>21</v>
      </c>
      <c r="F30" s="74" t="s">
        <v>34</v>
      </c>
      <c r="G30" s="72">
        <v>20000</v>
      </c>
      <c r="H30" s="72">
        <v>0</v>
      </c>
      <c r="I30" s="72">
        <v>25</v>
      </c>
      <c r="J30" s="73">
        <f t="shared" si="11"/>
        <v>574</v>
      </c>
      <c r="K30" s="72">
        <f t="shared" si="12"/>
        <v>608</v>
      </c>
      <c r="L30" s="72">
        <f t="shared" si="13"/>
        <v>1418</v>
      </c>
      <c r="M30" s="73">
        <f t="shared" si="14"/>
        <v>1419.9999999999998</v>
      </c>
      <c r="N30" s="73">
        <f t="shared" ref="N30:N33" si="17">IF(G30&gt;77410,890.22,G30*1.15%)</f>
        <v>230</v>
      </c>
      <c r="O30" s="72">
        <v>4400</v>
      </c>
      <c r="P30" s="72">
        <f t="shared" si="15"/>
        <v>5607</v>
      </c>
      <c r="Q30" s="72">
        <f t="shared" si="16"/>
        <v>14393</v>
      </c>
    </row>
    <row r="31" spans="1:16382" s="3" customFormat="1" x14ac:dyDescent="0.2">
      <c r="B31" s="74" t="s">
        <v>533</v>
      </c>
      <c r="C31" s="74" t="s">
        <v>529</v>
      </c>
      <c r="D31" s="74" t="s">
        <v>104</v>
      </c>
      <c r="E31" s="74" t="s">
        <v>21</v>
      </c>
      <c r="F31" s="74" t="s">
        <v>34</v>
      </c>
      <c r="G31" s="73">
        <v>26000</v>
      </c>
      <c r="H31" s="73">
        <v>0</v>
      </c>
      <c r="I31" s="73">
        <v>25</v>
      </c>
      <c r="J31" s="73">
        <f t="shared" si="11"/>
        <v>746.2</v>
      </c>
      <c r="K31" s="72">
        <f t="shared" si="12"/>
        <v>790.4</v>
      </c>
      <c r="L31" s="72">
        <f t="shared" si="13"/>
        <v>1843.4</v>
      </c>
      <c r="M31" s="73">
        <f t="shared" si="14"/>
        <v>1845.9999999999998</v>
      </c>
      <c r="N31" s="73">
        <f t="shared" si="17"/>
        <v>299</v>
      </c>
      <c r="O31" s="72">
        <v>6518.56</v>
      </c>
      <c r="P31" s="72">
        <f t="shared" si="15"/>
        <v>8080.16</v>
      </c>
      <c r="Q31" s="72">
        <f t="shared" si="16"/>
        <v>17919.84</v>
      </c>
    </row>
    <row r="32" spans="1:16382" s="3" customFormat="1" x14ac:dyDescent="0.2">
      <c r="B32" s="74" t="s">
        <v>532</v>
      </c>
      <c r="C32" s="74" t="s">
        <v>529</v>
      </c>
      <c r="D32" s="74" t="s">
        <v>531</v>
      </c>
      <c r="E32" s="74" t="s">
        <v>21</v>
      </c>
      <c r="F32" s="74" t="s">
        <v>34</v>
      </c>
      <c r="G32" s="73">
        <v>47050</v>
      </c>
      <c r="H32" s="73">
        <v>1437.65</v>
      </c>
      <c r="I32" s="73">
        <v>25</v>
      </c>
      <c r="J32" s="73">
        <f t="shared" si="11"/>
        <v>1350.335</v>
      </c>
      <c r="K32" s="72">
        <f t="shared" si="12"/>
        <v>1430.32</v>
      </c>
      <c r="L32" s="72">
        <f t="shared" si="13"/>
        <v>3335.8450000000003</v>
      </c>
      <c r="M32" s="73">
        <f t="shared" si="14"/>
        <v>3340.5499999999997</v>
      </c>
      <c r="N32" s="73">
        <f t="shared" si="17"/>
        <v>541.07500000000005</v>
      </c>
      <c r="O32" s="72">
        <v>7100</v>
      </c>
      <c r="P32" s="72">
        <f t="shared" si="15"/>
        <v>11343.305</v>
      </c>
      <c r="Q32" s="72">
        <f t="shared" si="16"/>
        <v>35706.695</v>
      </c>
    </row>
    <row r="33" spans="2:17" s="3" customFormat="1" x14ac:dyDescent="0.2">
      <c r="B33" s="75" t="s">
        <v>528</v>
      </c>
      <c r="C33" s="74" t="s">
        <v>592</v>
      </c>
      <c r="D33" s="74" t="s">
        <v>527</v>
      </c>
      <c r="E33" s="74" t="s">
        <v>21</v>
      </c>
      <c r="F33" s="74" t="s">
        <v>34</v>
      </c>
      <c r="G33" s="73">
        <v>60000</v>
      </c>
      <c r="H33" s="73">
        <v>3486.65</v>
      </c>
      <c r="I33" s="73">
        <v>25</v>
      </c>
      <c r="J33" s="73">
        <f t="shared" si="11"/>
        <v>1722</v>
      </c>
      <c r="K33" s="72">
        <f t="shared" si="12"/>
        <v>1824</v>
      </c>
      <c r="L33" s="72">
        <f t="shared" si="13"/>
        <v>4254</v>
      </c>
      <c r="M33" s="73">
        <f t="shared" si="14"/>
        <v>4260</v>
      </c>
      <c r="N33" s="73">
        <f t="shared" si="17"/>
        <v>690</v>
      </c>
      <c r="O33" s="72">
        <v>100</v>
      </c>
      <c r="P33" s="72">
        <f t="shared" si="15"/>
        <v>7157.65</v>
      </c>
      <c r="Q33" s="72">
        <f t="shared" si="16"/>
        <v>52842.35</v>
      </c>
    </row>
    <row r="34" spans="2:17" s="3" customFormat="1" x14ac:dyDescent="0.2">
      <c r="B34" s="74" t="s">
        <v>530</v>
      </c>
      <c r="C34" s="74" t="s">
        <v>592</v>
      </c>
      <c r="D34" s="74" t="s">
        <v>104</v>
      </c>
      <c r="E34" s="74" t="s">
        <v>21</v>
      </c>
      <c r="F34" s="74" t="s">
        <v>34</v>
      </c>
      <c r="G34" s="73">
        <v>23000</v>
      </c>
      <c r="H34" s="73">
        <v>0</v>
      </c>
      <c r="I34" s="73">
        <v>25</v>
      </c>
      <c r="J34" s="73">
        <f t="shared" si="11"/>
        <v>660.1</v>
      </c>
      <c r="K34" s="72">
        <f t="shared" si="12"/>
        <v>699.2</v>
      </c>
      <c r="L34" s="72">
        <f>G34*7.09%</f>
        <v>1630.7</v>
      </c>
      <c r="M34" s="73">
        <f>G34*7.1%</f>
        <v>1632.9999999999998</v>
      </c>
      <c r="N34" s="73">
        <f>IF(G34&gt;77410,890.22,G34*1.15%)</f>
        <v>264.5</v>
      </c>
      <c r="O34" s="72">
        <v>3100</v>
      </c>
      <c r="P34" s="72">
        <f>H34+I34+J34+K34+O34</f>
        <v>4484.3</v>
      </c>
      <c r="Q34" s="72">
        <f>G34-P34</f>
        <v>18515.7</v>
      </c>
    </row>
    <row r="35" spans="2:17" s="3" customFormat="1" x14ac:dyDescent="0.2">
      <c r="B35" s="74" t="s">
        <v>591</v>
      </c>
      <c r="C35" s="74" t="s">
        <v>592</v>
      </c>
      <c r="D35" s="74" t="s">
        <v>104</v>
      </c>
      <c r="E35" s="74" t="s">
        <v>21</v>
      </c>
      <c r="F35" s="74" t="s">
        <v>34</v>
      </c>
      <c r="G35" s="73">
        <v>20000</v>
      </c>
      <c r="H35" s="73">
        <v>0</v>
      </c>
      <c r="I35" s="73">
        <v>25</v>
      </c>
      <c r="J35" s="73">
        <f t="shared" si="11"/>
        <v>574</v>
      </c>
      <c r="K35" s="72">
        <f t="shared" si="12"/>
        <v>608</v>
      </c>
      <c r="L35" s="72">
        <f>G35*7.09%</f>
        <v>1418</v>
      </c>
      <c r="M35" s="73">
        <f>G35*7.1%</f>
        <v>1419.9999999999998</v>
      </c>
      <c r="N35" s="73">
        <f>IF(G35&gt;77410,890.22,G35*1.15%)</f>
        <v>230</v>
      </c>
      <c r="O35" s="72">
        <v>0</v>
      </c>
      <c r="P35" s="72">
        <f>H35+I35+J35+K35+O35</f>
        <v>1207</v>
      </c>
      <c r="Q35" s="72">
        <f>G35-P35</f>
        <v>18793</v>
      </c>
    </row>
    <row r="36" spans="2:17" s="3" customFormat="1" x14ac:dyDescent="0.2">
      <c r="B36" s="70"/>
      <c r="C36" s="70"/>
      <c r="D36" s="70"/>
      <c r="E36" s="70"/>
      <c r="F36" s="70"/>
      <c r="G36" s="82"/>
      <c r="H36" s="82"/>
      <c r="I36" s="82"/>
      <c r="J36" s="82"/>
      <c r="K36" s="86"/>
      <c r="L36" s="82"/>
      <c r="M36" s="82"/>
      <c r="N36" s="82"/>
      <c r="O36" s="86"/>
      <c r="P36" s="86"/>
      <c r="Q36" s="86"/>
    </row>
    <row r="37" spans="2:17" s="3" customFormat="1" x14ac:dyDescent="0.2">
      <c r="B37" s="74" t="s">
        <v>526</v>
      </c>
      <c r="C37" s="74" t="s">
        <v>519</v>
      </c>
      <c r="D37" s="74" t="s">
        <v>525</v>
      </c>
      <c r="E37" s="74" t="s">
        <v>21</v>
      </c>
      <c r="F37" s="74" t="s">
        <v>34</v>
      </c>
      <c r="G37" s="73">
        <v>100000</v>
      </c>
      <c r="H37" s="73">
        <v>10818.84</v>
      </c>
      <c r="I37" s="73">
        <v>25</v>
      </c>
      <c r="J37" s="73">
        <f>IF(G37&lt;=$I$381*$J$381,G37*$F$388,($I$381*$J$381)*$F$388)</f>
        <v>2870</v>
      </c>
      <c r="K37" s="72">
        <f>IF(G37&lt;=$I$382*$J$382,G37*$F$389,($I$382*$J$382)*$F$389)</f>
        <v>3040</v>
      </c>
      <c r="L37" s="72">
        <f>G37*7.09%</f>
        <v>7090.0000000000009</v>
      </c>
      <c r="M37" s="73">
        <f>G37*7.1%</f>
        <v>7099.9999999999991</v>
      </c>
      <c r="N37" s="73">
        <v>997.04</v>
      </c>
      <c r="O37" s="72">
        <v>32490.83</v>
      </c>
      <c r="P37" s="72">
        <f>H37+I37+J37+K37+O37</f>
        <v>49244.67</v>
      </c>
      <c r="Q37" s="72">
        <f>G37-P37</f>
        <v>50755.33</v>
      </c>
    </row>
    <row r="38" spans="2:17" s="3" customFormat="1" ht="13.5" customHeight="1" x14ac:dyDescent="0.2">
      <c r="B38" s="76" t="s">
        <v>524</v>
      </c>
      <c r="C38" s="97" t="s">
        <v>523</v>
      </c>
      <c r="D38" s="112" t="s">
        <v>522</v>
      </c>
      <c r="E38" s="74" t="s">
        <v>21</v>
      </c>
      <c r="F38" s="74" t="s">
        <v>34</v>
      </c>
      <c r="G38" s="72">
        <v>61282.400000000001</v>
      </c>
      <c r="H38" s="72">
        <v>3384.88</v>
      </c>
      <c r="I38" s="73">
        <v>25</v>
      </c>
      <c r="J38" s="73">
        <f>IF(G38&lt;=$I$381*$J$381,G38*$F$388,($I$381*$J$381)*$F$388)</f>
        <v>1758.8048800000001</v>
      </c>
      <c r="K38" s="72">
        <f>IF(G38&lt;=$I$382*$J$382,G38*$F$389,($I$382*$J$382)*$F$389)</f>
        <v>1862.98496</v>
      </c>
      <c r="L38" s="72">
        <f>G38*7.09%</f>
        <v>4344.9221600000001</v>
      </c>
      <c r="M38" s="73">
        <f>G38*7.1%</f>
        <v>4351.0504000000001</v>
      </c>
      <c r="N38" s="73">
        <f>IF(G38&gt;77410,890.22,G38*1.15%)</f>
        <v>704.74760000000003</v>
      </c>
      <c r="O38" s="72">
        <v>21712.62</v>
      </c>
      <c r="P38" s="72">
        <f>H38+I38+J38+K38+O38</f>
        <v>28744.289839999998</v>
      </c>
      <c r="Q38" s="72">
        <f>G38-P38</f>
        <v>32538.110160000004</v>
      </c>
    </row>
    <row r="39" spans="2:17" s="3" customFormat="1" x14ac:dyDescent="0.2">
      <c r="B39" s="74" t="s">
        <v>521</v>
      </c>
      <c r="C39" s="74" t="s">
        <v>519</v>
      </c>
      <c r="D39" s="74" t="s">
        <v>225</v>
      </c>
      <c r="E39" s="74" t="s">
        <v>21</v>
      </c>
      <c r="F39" s="74" t="s">
        <v>20</v>
      </c>
      <c r="G39" s="73">
        <v>25000</v>
      </c>
      <c r="H39" s="73">
        <v>0</v>
      </c>
      <c r="I39" s="73">
        <v>25</v>
      </c>
      <c r="J39" s="73">
        <f>IF(G39&lt;=$I$381*$J$381,G39*$F$388,($I$381*$J$381)*$F$388)</f>
        <v>717.5</v>
      </c>
      <c r="K39" s="72">
        <f>IF(G39&lt;=$I$382*$J$382,G39*$F$389,($I$382*$J$382)*$F$389)</f>
        <v>760</v>
      </c>
      <c r="L39" s="72">
        <f>G39*7.09%</f>
        <v>1772.5000000000002</v>
      </c>
      <c r="M39" s="73">
        <f>G39*7.1%</f>
        <v>1774.9999999999998</v>
      </c>
      <c r="N39" s="73">
        <f>IF(G39&gt;77410,890.22,G39*1.15%)</f>
        <v>287.5</v>
      </c>
      <c r="O39" s="72">
        <v>9006.0499999999993</v>
      </c>
      <c r="P39" s="72">
        <f>H39+I39+J39+K39+O39</f>
        <v>10508.55</v>
      </c>
      <c r="Q39" s="72">
        <f>G39-P39</f>
        <v>14491.45</v>
      </c>
    </row>
    <row r="40" spans="2:17" s="3" customFormat="1" x14ac:dyDescent="0.2">
      <c r="B40" s="74" t="s">
        <v>520</v>
      </c>
      <c r="C40" s="74" t="s">
        <v>519</v>
      </c>
      <c r="D40" s="74" t="s">
        <v>518</v>
      </c>
      <c r="E40" s="74" t="s">
        <v>21</v>
      </c>
      <c r="F40" s="74" t="s">
        <v>34</v>
      </c>
      <c r="G40" s="73">
        <v>33000</v>
      </c>
      <c r="H40" s="73">
        <v>0</v>
      </c>
      <c r="I40" s="73">
        <v>25</v>
      </c>
      <c r="J40" s="73">
        <f>IF(G40&lt;=$I$381*$J$381,G40*$F$388,($I$381*$J$381)*$F$388)</f>
        <v>947.1</v>
      </c>
      <c r="K40" s="72">
        <f>IF(G40&lt;=$I$382*$J$382,G40*$F$389,($I$382*$J$382)*$F$389)</f>
        <v>1003.2</v>
      </c>
      <c r="L40" s="72">
        <f>G40*7.09%</f>
        <v>2339.7000000000003</v>
      </c>
      <c r="M40" s="73">
        <f>G40*7.1%</f>
        <v>2343</v>
      </c>
      <c r="N40" s="73">
        <f>IF(G40&gt;77410,890.22,G40*1.15%)</f>
        <v>379.5</v>
      </c>
      <c r="O40" s="72">
        <v>11659.46</v>
      </c>
      <c r="P40" s="72">
        <f>H40+I40+J40+K40+O40</f>
        <v>13634.759999999998</v>
      </c>
      <c r="Q40" s="72">
        <f>G40-P40</f>
        <v>19365.240000000002</v>
      </c>
    </row>
    <row r="41" spans="2:17" s="3" customFormat="1" x14ac:dyDescent="0.2">
      <c r="B41" s="69"/>
      <c r="C41" s="69"/>
      <c r="D41" s="69"/>
      <c r="E41" s="69"/>
      <c r="F41" s="69"/>
      <c r="G41" s="71"/>
      <c r="H41" s="71"/>
      <c r="I41" s="71"/>
      <c r="J41" s="82"/>
      <c r="K41" s="86"/>
      <c r="L41" s="82"/>
      <c r="M41" s="82"/>
      <c r="N41" s="82"/>
      <c r="O41" s="86"/>
      <c r="P41" s="86"/>
      <c r="Q41" s="86"/>
    </row>
    <row r="42" spans="2:17" s="3" customFormat="1" x14ac:dyDescent="0.2">
      <c r="B42" s="74" t="s">
        <v>517</v>
      </c>
      <c r="C42" s="74" t="s">
        <v>516</v>
      </c>
      <c r="D42" s="97" t="s">
        <v>515</v>
      </c>
      <c r="E42" s="74" t="s">
        <v>21</v>
      </c>
      <c r="F42" s="74" t="s">
        <v>20</v>
      </c>
      <c r="G42" s="73">
        <v>80000</v>
      </c>
      <c r="H42" s="73">
        <v>7400.94</v>
      </c>
      <c r="I42" s="73">
        <v>25</v>
      </c>
      <c r="J42" s="73">
        <f>IF(G42&lt;=$I$381*$J$381,G42*$F$388,($I$381*$J$381)*$F$388)</f>
        <v>2296</v>
      </c>
      <c r="K42" s="72">
        <f>IF(G42&lt;=$I$382*$J$382,G42*$F$389,($I$382*$J$382)*$F$389)</f>
        <v>2432</v>
      </c>
      <c r="L42" s="72">
        <f>G42*7.09%</f>
        <v>5672</v>
      </c>
      <c r="M42" s="73">
        <f>G42*7.1%</f>
        <v>5679.9999999999991</v>
      </c>
      <c r="N42" s="73">
        <v>997.04</v>
      </c>
      <c r="O42" s="72">
        <v>1509.7</v>
      </c>
      <c r="P42" s="72">
        <f>H42+I42+J42+K42+O42</f>
        <v>13663.64</v>
      </c>
      <c r="Q42" s="72">
        <f>G42-P42</f>
        <v>66336.36</v>
      </c>
    </row>
    <row r="43" spans="2:17" s="3" customFormat="1" x14ac:dyDescent="0.2">
      <c r="C43" s="84"/>
      <c r="D43" s="84"/>
      <c r="G43" s="2"/>
      <c r="H43" s="82"/>
      <c r="I43" s="82"/>
      <c r="J43" s="73"/>
      <c r="K43" s="72"/>
      <c r="L43" s="82"/>
      <c r="M43" s="82"/>
      <c r="N43" s="73"/>
      <c r="O43" s="72"/>
      <c r="P43" s="72"/>
      <c r="Q43" s="72"/>
    </row>
    <row r="44" spans="2:17" s="3" customFormat="1" x14ac:dyDescent="0.2">
      <c r="B44" s="74" t="s">
        <v>514</v>
      </c>
      <c r="C44" s="74" t="s">
        <v>456</v>
      </c>
      <c r="D44" s="74" t="s">
        <v>513</v>
      </c>
      <c r="E44" s="74" t="s">
        <v>21</v>
      </c>
      <c r="F44" s="74" t="s">
        <v>20</v>
      </c>
      <c r="G44" s="73">
        <v>117000</v>
      </c>
      <c r="H44" s="72">
        <v>15675.4</v>
      </c>
      <c r="I44" s="73">
        <v>25</v>
      </c>
      <c r="J44" s="73">
        <f t="shared" ref="J44:J59" si="18">IF(G44&lt;=$I$381*$J$381,G44*$F$388,($I$381*$J$381)*$F$388)</f>
        <v>3357.9</v>
      </c>
      <c r="K44" s="72">
        <f t="shared" ref="K44:K59" si="19">IF(G44&lt;=$I$382*$J$382,G44*$F$389,($I$382*$J$382)*$F$389)</f>
        <v>3556.8</v>
      </c>
      <c r="L44" s="72">
        <f t="shared" ref="L44:L59" si="20">G44*7.09%</f>
        <v>8295.3000000000011</v>
      </c>
      <c r="M44" s="73">
        <f t="shared" ref="M44:M59" si="21">G44*7.1%</f>
        <v>8307</v>
      </c>
      <c r="N44" s="73">
        <v>997.04</v>
      </c>
      <c r="O44" s="72">
        <v>34082.870000000003</v>
      </c>
      <c r="P44" s="72">
        <f t="shared" ref="P44:P59" si="22">H44+I44+J44+K44+O44</f>
        <v>56697.97</v>
      </c>
      <c r="Q44" s="72">
        <f t="shared" ref="Q44:Q59" si="23">G44-P44</f>
        <v>60302.03</v>
      </c>
    </row>
    <row r="45" spans="2:17" s="3" customFormat="1" x14ac:dyDescent="0.2">
      <c r="B45" s="75" t="s">
        <v>512</v>
      </c>
      <c r="C45" s="74" t="s">
        <v>456</v>
      </c>
      <c r="D45" s="74" t="s">
        <v>207</v>
      </c>
      <c r="E45" s="74" t="s">
        <v>21</v>
      </c>
      <c r="F45" s="74" t="s">
        <v>34</v>
      </c>
      <c r="G45" s="73">
        <v>43000</v>
      </c>
      <c r="H45" s="73">
        <v>608.74</v>
      </c>
      <c r="I45" s="73">
        <v>25</v>
      </c>
      <c r="J45" s="73">
        <f t="shared" si="18"/>
        <v>1234.0999999999999</v>
      </c>
      <c r="K45" s="72">
        <f t="shared" si="19"/>
        <v>1307.2</v>
      </c>
      <c r="L45" s="72">
        <f t="shared" si="20"/>
        <v>3048.7000000000003</v>
      </c>
      <c r="M45" s="73">
        <f t="shared" si="21"/>
        <v>3052.9999999999995</v>
      </c>
      <c r="N45" s="73">
        <f t="shared" ref="N45:N59" si="24">IF(G45&gt;77410,890.22,G45*1.15%)</f>
        <v>494.5</v>
      </c>
      <c r="O45" s="72">
        <v>12496.04</v>
      </c>
      <c r="P45" s="72">
        <f t="shared" si="22"/>
        <v>15671.080000000002</v>
      </c>
      <c r="Q45" s="72">
        <f t="shared" si="23"/>
        <v>27328.92</v>
      </c>
    </row>
    <row r="46" spans="2:17" s="3" customFormat="1" ht="11.25" customHeight="1" x14ac:dyDescent="0.2">
      <c r="B46" s="75" t="s">
        <v>511</v>
      </c>
      <c r="C46" s="74" t="s">
        <v>456</v>
      </c>
      <c r="D46" s="74" t="s">
        <v>510</v>
      </c>
      <c r="E46" s="74" t="s">
        <v>21</v>
      </c>
      <c r="F46" s="74" t="s">
        <v>34</v>
      </c>
      <c r="G46" s="73">
        <v>45000</v>
      </c>
      <c r="H46" s="72">
        <v>891.01</v>
      </c>
      <c r="I46" s="73">
        <v>25</v>
      </c>
      <c r="J46" s="73">
        <f t="shared" si="18"/>
        <v>1291.5</v>
      </c>
      <c r="K46" s="72">
        <f t="shared" si="19"/>
        <v>1368</v>
      </c>
      <c r="L46" s="72">
        <f t="shared" si="20"/>
        <v>3190.5</v>
      </c>
      <c r="M46" s="73">
        <f t="shared" si="21"/>
        <v>3194.9999999999995</v>
      </c>
      <c r="N46" s="73">
        <f t="shared" si="24"/>
        <v>517.5</v>
      </c>
      <c r="O46" s="72">
        <v>24684.04</v>
      </c>
      <c r="P46" s="72">
        <f t="shared" si="22"/>
        <v>28259.550000000003</v>
      </c>
      <c r="Q46" s="72">
        <f t="shared" si="23"/>
        <v>16740.449999999997</v>
      </c>
    </row>
    <row r="47" spans="2:17" s="3" customFormat="1" x14ac:dyDescent="0.2">
      <c r="B47" s="74" t="s">
        <v>509</v>
      </c>
      <c r="C47" s="74" t="s">
        <v>456</v>
      </c>
      <c r="D47" s="74" t="s">
        <v>508</v>
      </c>
      <c r="E47" s="74" t="s">
        <v>21</v>
      </c>
      <c r="F47" s="74" t="s">
        <v>20</v>
      </c>
      <c r="G47" s="73">
        <v>27278.77</v>
      </c>
      <c r="H47" s="73">
        <v>0</v>
      </c>
      <c r="I47" s="73">
        <v>25</v>
      </c>
      <c r="J47" s="73">
        <f t="shared" si="18"/>
        <v>782.90069900000003</v>
      </c>
      <c r="K47" s="72">
        <f t="shared" si="19"/>
        <v>829.27460800000006</v>
      </c>
      <c r="L47" s="72">
        <f t="shared" si="20"/>
        <v>1934.0647930000002</v>
      </c>
      <c r="M47" s="73">
        <f t="shared" si="21"/>
        <v>1936.7926699999998</v>
      </c>
      <c r="N47" s="73">
        <f t="shared" si="24"/>
        <v>313.70585499999999</v>
      </c>
      <c r="O47" s="72">
        <v>8588.6200000000008</v>
      </c>
      <c r="P47" s="72">
        <f t="shared" si="22"/>
        <v>10225.795307</v>
      </c>
      <c r="Q47" s="72">
        <f t="shared" si="23"/>
        <v>17052.974693</v>
      </c>
    </row>
    <row r="48" spans="2:17" s="3" customFormat="1" x14ac:dyDescent="0.2">
      <c r="B48" s="75" t="s">
        <v>507</v>
      </c>
      <c r="C48" s="74" t="s">
        <v>456</v>
      </c>
      <c r="D48" s="74" t="s">
        <v>506</v>
      </c>
      <c r="E48" s="74" t="s">
        <v>21</v>
      </c>
      <c r="F48" s="74" t="s">
        <v>20</v>
      </c>
      <c r="G48" s="73">
        <v>30000</v>
      </c>
      <c r="H48" s="73">
        <v>0</v>
      </c>
      <c r="I48" s="73">
        <v>25</v>
      </c>
      <c r="J48" s="73">
        <f t="shared" si="18"/>
        <v>861</v>
      </c>
      <c r="K48" s="72">
        <f t="shared" si="19"/>
        <v>912</v>
      </c>
      <c r="L48" s="72">
        <f t="shared" si="20"/>
        <v>2127</v>
      </c>
      <c r="M48" s="73">
        <f t="shared" si="21"/>
        <v>2130</v>
      </c>
      <c r="N48" s="73">
        <f t="shared" si="24"/>
        <v>345</v>
      </c>
      <c r="O48" s="72">
        <v>7415.46</v>
      </c>
      <c r="P48" s="72">
        <f t="shared" si="22"/>
        <v>9213.4599999999991</v>
      </c>
      <c r="Q48" s="72">
        <f t="shared" si="23"/>
        <v>20786.54</v>
      </c>
    </row>
    <row r="49" spans="2:17" s="3" customFormat="1" x14ac:dyDescent="0.2">
      <c r="B49" s="74" t="s">
        <v>505</v>
      </c>
      <c r="C49" s="74" t="s">
        <v>456</v>
      </c>
      <c r="D49" s="74" t="s">
        <v>504</v>
      </c>
      <c r="E49" s="74" t="s">
        <v>21</v>
      </c>
      <c r="F49" s="74" t="s">
        <v>20</v>
      </c>
      <c r="G49" s="73">
        <v>33000</v>
      </c>
      <c r="H49" s="73">
        <v>0</v>
      </c>
      <c r="I49" s="73">
        <v>25</v>
      </c>
      <c r="J49" s="73">
        <f t="shared" si="18"/>
        <v>947.1</v>
      </c>
      <c r="K49" s="72">
        <f t="shared" si="19"/>
        <v>1003.2</v>
      </c>
      <c r="L49" s="72">
        <f t="shared" si="20"/>
        <v>2339.7000000000003</v>
      </c>
      <c r="M49" s="73">
        <f t="shared" si="21"/>
        <v>2343</v>
      </c>
      <c r="N49" s="73">
        <f t="shared" si="24"/>
        <v>379.5</v>
      </c>
      <c r="O49" s="72">
        <v>14782.78</v>
      </c>
      <c r="P49" s="72">
        <f t="shared" si="22"/>
        <v>16758.080000000002</v>
      </c>
      <c r="Q49" s="72">
        <f t="shared" si="23"/>
        <v>16241.919999999998</v>
      </c>
    </row>
    <row r="50" spans="2:17" s="3" customFormat="1" x14ac:dyDescent="0.2">
      <c r="B50" s="74" t="s">
        <v>503</v>
      </c>
      <c r="C50" s="74" t="s">
        <v>456</v>
      </c>
      <c r="D50" s="74" t="s">
        <v>207</v>
      </c>
      <c r="E50" s="74" t="s">
        <v>21</v>
      </c>
      <c r="F50" s="74" t="s">
        <v>34</v>
      </c>
      <c r="G50" s="73">
        <v>38000</v>
      </c>
      <c r="H50" s="73">
        <v>0</v>
      </c>
      <c r="I50" s="73">
        <v>25</v>
      </c>
      <c r="J50" s="73">
        <f t="shared" si="18"/>
        <v>1090.5999999999999</v>
      </c>
      <c r="K50" s="72">
        <f t="shared" si="19"/>
        <v>1155.2</v>
      </c>
      <c r="L50" s="72">
        <f t="shared" si="20"/>
        <v>2694.2000000000003</v>
      </c>
      <c r="M50" s="73">
        <f t="shared" si="21"/>
        <v>2697.9999999999995</v>
      </c>
      <c r="N50" s="73">
        <f t="shared" si="24"/>
        <v>437</v>
      </c>
      <c r="O50" s="72">
        <v>21361.18</v>
      </c>
      <c r="P50" s="72">
        <f t="shared" si="22"/>
        <v>23631.98</v>
      </c>
      <c r="Q50" s="72">
        <f t="shared" si="23"/>
        <v>14368.02</v>
      </c>
    </row>
    <row r="51" spans="2:17" s="109" customFormat="1" x14ac:dyDescent="0.2">
      <c r="B51" s="110" t="s">
        <v>502</v>
      </c>
      <c r="C51" s="74" t="s">
        <v>456</v>
      </c>
      <c r="D51" s="110" t="s">
        <v>498</v>
      </c>
      <c r="E51" s="111" t="s">
        <v>21</v>
      </c>
      <c r="F51" s="110" t="s">
        <v>20</v>
      </c>
      <c r="G51" s="73">
        <v>18300</v>
      </c>
      <c r="H51" s="73">
        <v>0</v>
      </c>
      <c r="I51" s="73">
        <v>25</v>
      </c>
      <c r="J51" s="73">
        <f t="shared" si="18"/>
        <v>525.21</v>
      </c>
      <c r="K51" s="72">
        <f t="shared" si="19"/>
        <v>556.32000000000005</v>
      </c>
      <c r="L51" s="73">
        <f t="shared" si="20"/>
        <v>1297.47</v>
      </c>
      <c r="M51" s="73">
        <f t="shared" si="21"/>
        <v>1299.3</v>
      </c>
      <c r="N51" s="73">
        <f t="shared" si="24"/>
        <v>210.45</v>
      </c>
      <c r="O51" s="72">
        <v>9166.06</v>
      </c>
      <c r="P51" s="72">
        <f t="shared" si="22"/>
        <v>10272.59</v>
      </c>
      <c r="Q51" s="72">
        <f t="shared" si="23"/>
        <v>8027.41</v>
      </c>
    </row>
    <row r="52" spans="2:17" s="3" customFormat="1" x14ac:dyDescent="0.2">
      <c r="B52" s="75" t="s">
        <v>501</v>
      </c>
      <c r="C52" s="74" t="s">
        <v>456</v>
      </c>
      <c r="D52" s="74" t="s">
        <v>486</v>
      </c>
      <c r="E52" s="74" t="s">
        <v>21</v>
      </c>
      <c r="F52" s="74" t="s">
        <v>34</v>
      </c>
      <c r="G52" s="73">
        <v>21000</v>
      </c>
      <c r="H52" s="73">
        <v>0</v>
      </c>
      <c r="I52" s="73">
        <v>25</v>
      </c>
      <c r="J52" s="73">
        <f t="shared" si="18"/>
        <v>602.70000000000005</v>
      </c>
      <c r="K52" s="72">
        <f t="shared" si="19"/>
        <v>638.4</v>
      </c>
      <c r="L52" s="72">
        <f t="shared" si="20"/>
        <v>1488.9</v>
      </c>
      <c r="M52" s="73">
        <f t="shared" si="21"/>
        <v>1490.9999999999998</v>
      </c>
      <c r="N52" s="73">
        <f t="shared" si="24"/>
        <v>241.5</v>
      </c>
      <c r="O52" s="72">
        <v>9007.99</v>
      </c>
      <c r="P52" s="72">
        <f t="shared" si="22"/>
        <v>10274.09</v>
      </c>
      <c r="Q52" s="72">
        <f t="shared" si="23"/>
        <v>10725.91</v>
      </c>
    </row>
    <row r="53" spans="2:17" s="3" customFormat="1" x14ac:dyDescent="0.2">
      <c r="B53" s="75" t="s">
        <v>500</v>
      </c>
      <c r="C53" s="74" t="s">
        <v>456</v>
      </c>
      <c r="D53" s="76" t="s">
        <v>486</v>
      </c>
      <c r="E53" s="76" t="s">
        <v>21</v>
      </c>
      <c r="F53" s="76" t="s">
        <v>34</v>
      </c>
      <c r="G53" s="77">
        <v>17000</v>
      </c>
      <c r="H53" s="77">
        <v>0</v>
      </c>
      <c r="I53" s="77">
        <v>25</v>
      </c>
      <c r="J53" s="73">
        <f t="shared" si="18"/>
        <v>487.9</v>
      </c>
      <c r="K53" s="72">
        <f t="shared" si="19"/>
        <v>516.79999999999995</v>
      </c>
      <c r="L53" s="72">
        <f t="shared" si="20"/>
        <v>1205.3000000000002</v>
      </c>
      <c r="M53" s="73">
        <f t="shared" si="21"/>
        <v>1207</v>
      </c>
      <c r="N53" s="73">
        <f t="shared" si="24"/>
        <v>195.5</v>
      </c>
      <c r="O53" s="72">
        <v>8578.1200000000008</v>
      </c>
      <c r="P53" s="72">
        <f t="shared" si="22"/>
        <v>9607.82</v>
      </c>
      <c r="Q53" s="72">
        <f t="shared" si="23"/>
        <v>7392.18</v>
      </c>
    </row>
    <row r="54" spans="2:17" s="3" customFormat="1" x14ac:dyDescent="0.2">
      <c r="B54" s="74" t="s">
        <v>499</v>
      </c>
      <c r="C54" s="74" t="s">
        <v>456</v>
      </c>
      <c r="D54" s="74" t="s">
        <v>498</v>
      </c>
      <c r="E54" s="74" t="s">
        <v>21</v>
      </c>
      <c r="F54" s="74" t="s">
        <v>20</v>
      </c>
      <c r="G54" s="73">
        <v>23000</v>
      </c>
      <c r="H54" s="73">
        <v>0</v>
      </c>
      <c r="I54" s="73">
        <v>25</v>
      </c>
      <c r="J54" s="73">
        <f t="shared" si="18"/>
        <v>660.1</v>
      </c>
      <c r="K54" s="72">
        <f t="shared" si="19"/>
        <v>699.2</v>
      </c>
      <c r="L54" s="72">
        <f t="shared" si="20"/>
        <v>1630.7</v>
      </c>
      <c r="M54" s="73">
        <f t="shared" si="21"/>
        <v>1632.9999999999998</v>
      </c>
      <c r="N54" s="73">
        <f t="shared" si="24"/>
        <v>264.5</v>
      </c>
      <c r="O54" s="72">
        <v>10344.31</v>
      </c>
      <c r="P54" s="72">
        <f t="shared" si="22"/>
        <v>11728.61</v>
      </c>
      <c r="Q54" s="72">
        <f t="shared" si="23"/>
        <v>11271.39</v>
      </c>
    </row>
    <row r="55" spans="2:17" s="3" customFormat="1" ht="13.5" customHeight="1" x14ac:dyDescent="0.2">
      <c r="B55" s="75" t="s">
        <v>497</v>
      </c>
      <c r="C55" s="74" t="s">
        <v>456</v>
      </c>
      <c r="D55" s="74" t="s">
        <v>496</v>
      </c>
      <c r="E55" s="74" t="s">
        <v>21</v>
      </c>
      <c r="F55" s="74" t="s">
        <v>20</v>
      </c>
      <c r="G55" s="73">
        <v>21700</v>
      </c>
      <c r="H55" s="73">
        <v>0</v>
      </c>
      <c r="I55" s="73">
        <v>25</v>
      </c>
      <c r="J55" s="73">
        <f t="shared" si="18"/>
        <v>622.79</v>
      </c>
      <c r="K55" s="72">
        <f t="shared" si="19"/>
        <v>659.68</v>
      </c>
      <c r="L55" s="72">
        <f t="shared" si="20"/>
        <v>1538.5300000000002</v>
      </c>
      <c r="M55" s="73">
        <f t="shared" si="21"/>
        <v>1540.6999999999998</v>
      </c>
      <c r="N55" s="73">
        <f t="shared" si="24"/>
        <v>249.54999999999998</v>
      </c>
      <c r="O55" s="72">
        <v>1100</v>
      </c>
      <c r="P55" s="72">
        <f t="shared" si="22"/>
        <v>2407.4699999999998</v>
      </c>
      <c r="Q55" s="72">
        <f t="shared" si="23"/>
        <v>19292.53</v>
      </c>
    </row>
    <row r="56" spans="2:17" s="3" customFormat="1" ht="11.25" customHeight="1" x14ac:dyDescent="0.2">
      <c r="B56" s="74" t="s">
        <v>495</v>
      </c>
      <c r="C56" s="74" t="s">
        <v>494</v>
      </c>
      <c r="D56" s="74" t="s">
        <v>493</v>
      </c>
      <c r="E56" s="74" t="s">
        <v>21</v>
      </c>
      <c r="F56" s="74" t="s">
        <v>34</v>
      </c>
      <c r="G56" s="73">
        <v>70000</v>
      </c>
      <c r="H56" s="73">
        <v>5368.45</v>
      </c>
      <c r="I56" s="73">
        <v>25</v>
      </c>
      <c r="J56" s="73">
        <f t="shared" si="18"/>
        <v>2009</v>
      </c>
      <c r="K56" s="72">
        <f t="shared" si="19"/>
        <v>2128</v>
      </c>
      <c r="L56" s="72">
        <f t="shared" si="20"/>
        <v>4963</v>
      </c>
      <c r="M56" s="73">
        <f t="shared" si="21"/>
        <v>4970</v>
      </c>
      <c r="N56" s="73">
        <f t="shared" si="24"/>
        <v>805</v>
      </c>
      <c r="O56" s="72">
        <v>25380.87</v>
      </c>
      <c r="P56" s="72">
        <f t="shared" si="22"/>
        <v>34911.32</v>
      </c>
      <c r="Q56" s="72">
        <f t="shared" si="23"/>
        <v>35088.68</v>
      </c>
    </row>
    <row r="57" spans="2:17" s="3" customFormat="1" ht="11.25" customHeight="1" x14ac:dyDescent="0.2">
      <c r="B57" s="74" t="s">
        <v>492</v>
      </c>
      <c r="C57" s="74" t="s">
        <v>491</v>
      </c>
      <c r="D57" s="74" t="s">
        <v>490</v>
      </c>
      <c r="E57" s="74" t="s">
        <v>488</v>
      </c>
      <c r="F57" s="74" t="s">
        <v>34</v>
      </c>
      <c r="G57" s="73">
        <v>45000</v>
      </c>
      <c r="H57" s="73">
        <v>1148.33</v>
      </c>
      <c r="I57" s="73">
        <v>25</v>
      </c>
      <c r="J57" s="73">
        <f t="shared" si="18"/>
        <v>1291.5</v>
      </c>
      <c r="K57" s="72">
        <f t="shared" si="19"/>
        <v>1368</v>
      </c>
      <c r="L57" s="90">
        <f t="shared" si="20"/>
        <v>3190.5</v>
      </c>
      <c r="M57" s="89">
        <f t="shared" si="21"/>
        <v>3194.9999999999995</v>
      </c>
      <c r="N57" s="73">
        <f t="shared" si="24"/>
        <v>517.5</v>
      </c>
      <c r="O57" s="72">
        <v>0</v>
      </c>
      <c r="P57" s="72">
        <f t="shared" si="22"/>
        <v>3832.83</v>
      </c>
      <c r="Q57" s="72">
        <f t="shared" si="23"/>
        <v>41167.17</v>
      </c>
    </row>
    <row r="58" spans="2:17" s="3" customFormat="1" ht="11.25" customHeight="1" x14ac:dyDescent="0.2">
      <c r="B58" s="74" t="s">
        <v>489</v>
      </c>
      <c r="C58" s="74" t="s">
        <v>456</v>
      </c>
      <c r="D58" s="74" t="s">
        <v>486</v>
      </c>
      <c r="E58" s="74" t="s">
        <v>488</v>
      </c>
      <c r="F58" s="74" t="s">
        <v>34</v>
      </c>
      <c r="G58" s="73">
        <v>20000</v>
      </c>
      <c r="H58" s="73">
        <v>0</v>
      </c>
      <c r="I58" s="73">
        <v>25</v>
      </c>
      <c r="J58" s="73">
        <f t="shared" si="18"/>
        <v>574</v>
      </c>
      <c r="K58" s="72">
        <f t="shared" si="19"/>
        <v>608</v>
      </c>
      <c r="L58" s="90">
        <f t="shared" si="20"/>
        <v>1418</v>
      </c>
      <c r="M58" s="89">
        <f t="shared" si="21"/>
        <v>1419.9999999999998</v>
      </c>
      <c r="N58" s="73">
        <f t="shared" si="24"/>
        <v>230</v>
      </c>
      <c r="O58" s="72">
        <v>5100</v>
      </c>
      <c r="P58" s="72">
        <f t="shared" si="22"/>
        <v>6307</v>
      </c>
      <c r="Q58" s="72">
        <f t="shared" si="23"/>
        <v>13693</v>
      </c>
    </row>
    <row r="59" spans="2:17" s="3" customFormat="1" x14ac:dyDescent="0.2">
      <c r="B59" s="74" t="s">
        <v>487</v>
      </c>
      <c r="C59" s="74" t="s">
        <v>456</v>
      </c>
      <c r="D59" s="74" t="s">
        <v>486</v>
      </c>
      <c r="E59" s="74" t="s">
        <v>21</v>
      </c>
      <c r="F59" s="74" t="s">
        <v>34</v>
      </c>
      <c r="G59" s="73">
        <v>26050</v>
      </c>
      <c r="H59" s="73">
        <v>0</v>
      </c>
      <c r="I59" s="73">
        <v>25</v>
      </c>
      <c r="J59" s="73">
        <f t="shared" si="18"/>
        <v>747.63499999999999</v>
      </c>
      <c r="K59" s="72">
        <f t="shared" si="19"/>
        <v>791.92</v>
      </c>
      <c r="L59" s="90">
        <f t="shared" si="20"/>
        <v>1846.9450000000002</v>
      </c>
      <c r="M59" s="89">
        <f t="shared" si="21"/>
        <v>1849.5499999999997</v>
      </c>
      <c r="N59" s="73">
        <f t="shared" si="24"/>
        <v>299.57499999999999</v>
      </c>
      <c r="O59" s="72">
        <v>14607.24</v>
      </c>
      <c r="P59" s="72">
        <f t="shared" si="22"/>
        <v>16171.795</v>
      </c>
      <c r="Q59" s="72">
        <f t="shared" si="23"/>
        <v>9878.2049999999999</v>
      </c>
    </row>
    <row r="60" spans="2:17" s="3" customFormat="1" x14ac:dyDescent="0.2">
      <c r="B60" s="84"/>
      <c r="C60" s="84"/>
      <c r="D60" s="84"/>
      <c r="E60" s="84"/>
      <c r="F60" s="84"/>
      <c r="G60" s="83"/>
      <c r="H60" s="82"/>
      <c r="I60" s="82"/>
      <c r="J60" s="73"/>
      <c r="K60" s="72"/>
      <c r="L60" s="81"/>
      <c r="M60" s="80"/>
      <c r="N60" s="73"/>
      <c r="O60" s="72"/>
      <c r="P60" s="72"/>
      <c r="Q60" s="72"/>
    </row>
    <row r="61" spans="2:17" s="3" customFormat="1" x14ac:dyDescent="0.2">
      <c r="B61" s="75" t="s">
        <v>485</v>
      </c>
      <c r="C61" s="74" t="s">
        <v>480</v>
      </c>
      <c r="D61" s="74" t="s">
        <v>484</v>
      </c>
      <c r="E61" s="74" t="s">
        <v>21</v>
      </c>
      <c r="F61" s="74" t="s">
        <v>34</v>
      </c>
      <c r="G61" s="73">
        <v>70000</v>
      </c>
      <c r="H61" s="73">
        <v>4682.2700000000004</v>
      </c>
      <c r="I61" s="73">
        <v>25</v>
      </c>
      <c r="J61" s="73">
        <f>IF(G61&lt;=$I$381*$J$381,G61*$F$388,($I$381*$J$381)*$F$388)</f>
        <v>2009</v>
      </c>
      <c r="K61" s="72">
        <f>IF(G61&lt;=$I$382*$J$382,G61*$F$389,($I$382*$J$382)*$F$389)</f>
        <v>2128</v>
      </c>
      <c r="L61" s="79">
        <f>G61*7.09%</f>
        <v>4963</v>
      </c>
      <c r="M61" s="78">
        <f>G61*7.1%</f>
        <v>4970</v>
      </c>
      <c r="N61" s="73">
        <f>IF(G61&gt;77410,890.22,G61*1.15%)</f>
        <v>805</v>
      </c>
      <c r="O61" s="72">
        <v>3530.92</v>
      </c>
      <c r="P61" s="72">
        <f>H61+I61+J61+K61+O61</f>
        <v>12375.19</v>
      </c>
      <c r="Q61" s="72">
        <f>G61-P61</f>
        <v>57624.81</v>
      </c>
    </row>
    <row r="62" spans="2:17" s="3" customFormat="1" ht="13.5" customHeight="1" x14ac:dyDescent="0.2">
      <c r="B62" s="75" t="s">
        <v>483</v>
      </c>
      <c r="C62" s="74" t="s">
        <v>480</v>
      </c>
      <c r="D62" s="74" t="s">
        <v>482</v>
      </c>
      <c r="E62" s="74" t="s">
        <v>21</v>
      </c>
      <c r="F62" s="74" t="s">
        <v>34</v>
      </c>
      <c r="G62" s="73">
        <v>45000</v>
      </c>
      <c r="H62" s="73">
        <v>1148.33</v>
      </c>
      <c r="I62" s="73">
        <v>25</v>
      </c>
      <c r="J62" s="73">
        <f>IF(G62&lt;=$I$381*$J$381,G62*$F$388,($I$381*$J$381)*$F$388)</f>
        <v>1291.5</v>
      </c>
      <c r="K62" s="72">
        <f>IF(G62&lt;=$I$382*$J$382,G62*$F$389,($I$382*$J$382)*$F$389)</f>
        <v>1368</v>
      </c>
      <c r="L62" s="72">
        <f>G62*7.09%</f>
        <v>3190.5</v>
      </c>
      <c r="M62" s="73">
        <f>G62*7.1%</f>
        <v>3194.9999999999995</v>
      </c>
      <c r="N62" s="73">
        <f>IF(G62&gt;77410,890.22,G62*1.15%)</f>
        <v>517.5</v>
      </c>
      <c r="O62" s="72">
        <v>6480</v>
      </c>
      <c r="P62" s="72">
        <f>H62+I62+J62+K62+O62</f>
        <v>10312.83</v>
      </c>
      <c r="Q62" s="72">
        <f>G62-P62</f>
        <v>34687.17</v>
      </c>
    </row>
    <row r="63" spans="2:17" s="3" customFormat="1" ht="13.5" customHeight="1" x14ac:dyDescent="0.2">
      <c r="B63" s="75" t="s">
        <v>481</v>
      </c>
      <c r="C63" s="74" t="s">
        <v>480</v>
      </c>
      <c r="D63" s="74" t="s">
        <v>479</v>
      </c>
      <c r="E63" s="74" t="s">
        <v>21</v>
      </c>
      <c r="F63" s="74" t="s">
        <v>34</v>
      </c>
      <c r="G63" s="73">
        <v>30000</v>
      </c>
      <c r="H63" s="73">
        <v>0</v>
      </c>
      <c r="I63" s="73">
        <v>25</v>
      </c>
      <c r="J63" s="73">
        <f>IF(G63&lt;=$I$381*$J$381,G63*$F$388,($I$381*$J$381)*$F$388)</f>
        <v>861</v>
      </c>
      <c r="K63" s="72">
        <f>IF(G63&lt;=$I$382*$J$382,G63*$F$389,($I$382*$J$382)*$F$389)</f>
        <v>912</v>
      </c>
      <c r="L63" s="90">
        <f>G63*7.09%</f>
        <v>2127</v>
      </c>
      <c r="M63" s="89">
        <f>G63*7.1%</f>
        <v>2130</v>
      </c>
      <c r="N63" s="73">
        <f>IF(G63&gt;77410,890.22,G63*1.15%)</f>
        <v>345</v>
      </c>
      <c r="O63" s="72">
        <v>0</v>
      </c>
      <c r="P63" s="72">
        <f>H63+I63+J63+K63+O63</f>
        <v>1798</v>
      </c>
      <c r="Q63" s="72">
        <f>G63-P63</f>
        <v>28202</v>
      </c>
    </row>
    <row r="64" spans="2:17" s="3" customFormat="1" x14ac:dyDescent="0.2">
      <c r="G64" s="2"/>
      <c r="H64" s="2"/>
      <c r="I64" s="2"/>
      <c r="J64" s="73"/>
      <c r="K64" s="72"/>
      <c r="L64" s="81"/>
      <c r="M64" s="80"/>
      <c r="N64" s="73"/>
      <c r="O64" s="72"/>
      <c r="P64" s="72"/>
      <c r="Q64" s="72"/>
    </row>
    <row r="65" spans="2:17" s="3" customFormat="1" x14ac:dyDescent="0.2">
      <c r="B65" s="75" t="s">
        <v>478</v>
      </c>
      <c r="C65" s="74" t="s">
        <v>472</v>
      </c>
      <c r="D65" s="74" t="s">
        <v>477</v>
      </c>
      <c r="E65" s="74" t="s">
        <v>21</v>
      </c>
      <c r="F65" s="74" t="s">
        <v>34</v>
      </c>
      <c r="G65" s="73">
        <v>70163.22</v>
      </c>
      <c r="H65" s="72">
        <v>5056.07</v>
      </c>
      <c r="I65" s="73">
        <v>25</v>
      </c>
      <c r="J65" s="73">
        <f t="shared" ref="J65:J70" si="25">IF(G65&lt;=$I$381*$J$381,G65*$F$388,($I$381*$J$381)*$F$388)</f>
        <v>2013.6844140000001</v>
      </c>
      <c r="K65" s="72">
        <f t="shared" ref="K65:K70" si="26">IF(G65&lt;=$I$382*$J$382,G65*$F$389,($I$382*$J$382)*$F$389)</f>
        <v>2132.9618879999998</v>
      </c>
      <c r="L65" s="79">
        <f t="shared" ref="L65:L70" si="27">G65*7.09%</f>
        <v>4974.572298</v>
      </c>
      <c r="M65" s="78">
        <f t="shared" ref="M65:M70" si="28">G65*7.1%</f>
        <v>4981.5886199999995</v>
      </c>
      <c r="N65" s="73">
        <f t="shared" ref="N65:N70" si="29">IF(G65&gt;77410,890.22,G65*1.15%)</f>
        <v>806.87702999999999</v>
      </c>
      <c r="O65" s="72">
        <v>2815.46</v>
      </c>
      <c r="P65" s="72">
        <f t="shared" ref="P65:P70" si="30">H65+I65+J65+K65+O65</f>
        <v>12043.176302</v>
      </c>
      <c r="Q65" s="72">
        <f t="shared" ref="Q65:Q70" si="31">G65-P65</f>
        <v>58120.043698000001</v>
      </c>
    </row>
    <row r="66" spans="2:17" s="3" customFormat="1" x14ac:dyDescent="0.2">
      <c r="B66" s="75" t="s">
        <v>476</v>
      </c>
      <c r="C66" s="74" t="s">
        <v>472</v>
      </c>
      <c r="D66" s="74" t="s">
        <v>474</v>
      </c>
      <c r="E66" s="74" t="s">
        <v>21</v>
      </c>
      <c r="F66" s="74" t="s">
        <v>34</v>
      </c>
      <c r="G66" s="73">
        <v>30200</v>
      </c>
      <c r="H66" s="73">
        <v>0</v>
      </c>
      <c r="I66" s="73">
        <v>25</v>
      </c>
      <c r="J66" s="73">
        <f t="shared" si="25"/>
        <v>866.74</v>
      </c>
      <c r="K66" s="72">
        <f t="shared" si="26"/>
        <v>918.08</v>
      </c>
      <c r="L66" s="72">
        <f t="shared" si="27"/>
        <v>2141.1800000000003</v>
      </c>
      <c r="M66" s="73">
        <f t="shared" si="28"/>
        <v>2144.1999999999998</v>
      </c>
      <c r="N66" s="73">
        <f t="shared" si="29"/>
        <v>347.3</v>
      </c>
      <c r="O66" s="72">
        <v>600</v>
      </c>
      <c r="P66" s="72">
        <f t="shared" si="30"/>
        <v>2409.8200000000002</v>
      </c>
      <c r="Q66" s="72">
        <f t="shared" si="31"/>
        <v>27790.18</v>
      </c>
    </row>
    <row r="67" spans="2:17" s="3" customFormat="1" x14ac:dyDescent="0.2">
      <c r="B67" s="75" t="s">
        <v>475</v>
      </c>
      <c r="C67" s="74" t="s">
        <v>472</v>
      </c>
      <c r="D67" s="74" t="s">
        <v>474</v>
      </c>
      <c r="E67" s="74" t="s">
        <v>21</v>
      </c>
      <c r="F67" s="74" t="s">
        <v>34</v>
      </c>
      <c r="G67" s="73">
        <v>28000</v>
      </c>
      <c r="H67" s="73">
        <v>0</v>
      </c>
      <c r="I67" s="73">
        <v>25</v>
      </c>
      <c r="J67" s="73">
        <f t="shared" si="25"/>
        <v>803.6</v>
      </c>
      <c r="K67" s="72">
        <f t="shared" si="26"/>
        <v>851.2</v>
      </c>
      <c r="L67" s="72">
        <f t="shared" si="27"/>
        <v>1985.2</v>
      </c>
      <c r="M67" s="73">
        <f t="shared" si="28"/>
        <v>1987.9999999999998</v>
      </c>
      <c r="N67" s="73">
        <f t="shared" si="29"/>
        <v>322</v>
      </c>
      <c r="O67" s="72">
        <v>6246.38</v>
      </c>
      <c r="P67" s="72">
        <f t="shared" si="30"/>
        <v>7926.18</v>
      </c>
      <c r="Q67" s="72">
        <f t="shared" si="31"/>
        <v>20073.82</v>
      </c>
    </row>
    <row r="68" spans="2:17" s="3" customFormat="1" x14ac:dyDescent="0.2">
      <c r="B68" s="75" t="s">
        <v>473</v>
      </c>
      <c r="C68" s="74" t="s">
        <v>472</v>
      </c>
      <c r="D68" s="74" t="s">
        <v>207</v>
      </c>
      <c r="E68" s="74" t="s">
        <v>21</v>
      </c>
      <c r="F68" s="74" t="s">
        <v>34</v>
      </c>
      <c r="G68" s="73">
        <v>35000</v>
      </c>
      <c r="H68" s="73">
        <v>0</v>
      </c>
      <c r="I68" s="73">
        <v>25</v>
      </c>
      <c r="J68" s="73">
        <f t="shared" si="25"/>
        <v>1004.5</v>
      </c>
      <c r="K68" s="72">
        <f t="shared" si="26"/>
        <v>1064</v>
      </c>
      <c r="L68" s="72">
        <f t="shared" si="27"/>
        <v>2481.5</v>
      </c>
      <c r="M68" s="73">
        <f t="shared" si="28"/>
        <v>2485</v>
      </c>
      <c r="N68" s="73">
        <f t="shared" si="29"/>
        <v>402.5</v>
      </c>
      <c r="O68" s="72">
        <v>11368.75</v>
      </c>
      <c r="P68" s="72">
        <f t="shared" si="30"/>
        <v>13462.25</v>
      </c>
      <c r="Q68" s="72">
        <f t="shared" si="31"/>
        <v>21537.75</v>
      </c>
    </row>
    <row r="69" spans="2:17" s="3" customFormat="1" x14ac:dyDescent="0.2">
      <c r="B69" s="76" t="s">
        <v>471</v>
      </c>
      <c r="C69" s="76" t="s">
        <v>468</v>
      </c>
      <c r="D69" s="74" t="s">
        <v>470</v>
      </c>
      <c r="E69" s="74" t="s">
        <v>21</v>
      </c>
      <c r="F69" s="74" t="s">
        <v>34</v>
      </c>
      <c r="G69" s="72">
        <v>28100</v>
      </c>
      <c r="H69" s="72">
        <v>0</v>
      </c>
      <c r="I69" s="72">
        <v>25</v>
      </c>
      <c r="J69" s="73">
        <f t="shared" si="25"/>
        <v>806.47</v>
      </c>
      <c r="K69" s="72">
        <f t="shared" si="26"/>
        <v>854.24</v>
      </c>
      <c r="L69" s="72">
        <f t="shared" si="27"/>
        <v>1992.2900000000002</v>
      </c>
      <c r="M69" s="73">
        <f t="shared" si="28"/>
        <v>1995.1</v>
      </c>
      <c r="N69" s="73">
        <f t="shared" si="29"/>
        <v>323.14999999999998</v>
      </c>
      <c r="O69" s="72">
        <v>2000</v>
      </c>
      <c r="P69" s="72">
        <f t="shared" si="30"/>
        <v>3685.71</v>
      </c>
      <c r="Q69" s="72">
        <f t="shared" si="31"/>
        <v>24414.29</v>
      </c>
    </row>
    <row r="70" spans="2:17" s="3" customFormat="1" x14ac:dyDescent="0.2">
      <c r="B70" s="74" t="s">
        <v>469</v>
      </c>
      <c r="C70" s="76" t="s">
        <v>468</v>
      </c>
      <c r="D70" s="74" t="s">
        <v>104</v>
      </c>
      <c r="E70" s="74" t="s">
        <v>21</v>
      </c>
      <c r="F70" s="74" t="s">
        <v>34</v>
      </c>
      <c r="G70" s="73">
        <v>32000</v>
      </c>
      <c r="H70" s="73">
        <v>0</v>
      </c>
      <c r="I70" s="73">
        <v>25</v>
      </c>
      <c r="J70" s="73">
        <f t="shared" si="25"/>
        <v>918.4</v>
      </c>
      <c r="K70" s="72">
        <f t="shared" si="26"/>
        <v>972.8</v>
      </c>
      <c r="L70" s="90">
        <f t="shared" si="27"/>
        <v>2268.8000000000002</v>
      </c>
      <c r="M70" s="89">
        <f t="shared" si="28"/>
        <v>2272</v>
      </c>
      <c r="N70" s="73">
        <f t="shared" si="29"/>
        <v>368</v>
      </c>
      <c r="O70" s="72">
        <v>11643.75</v>
      </c>
      <c r="P70" s="72">
        <f t="shared" si="30"/>
        <v>13559.95</v>
      </c>
      <c r="Q70" s="72">
        <f t="shared" si="31"/>
        <v>18440.05</v>
      </c>
    </row>
    <row r="71" spans="2:17" s="3" customFormat="1" x14ac:dyDescent="0.2">
      <c r="B71" s="84"/>
      <c r="C71" s="84"/>
      <c r="D71" s="84"/>
      <c r="E71" s="84"/>
      <c r="F71" s="84"/>
      <c r="G71" s="83"/>
      <c r="H71" s="82"/>
      <c r="I71" s="82"/>
      <c r="J71" s="73"/>
      <c r="K71" s="72"/>
      <c r="L71" s="81"/>
      <c r="M71" s="80"/>
      <c r="N71" s="73"/>
      <c r="O71" s="72"/>
      <c r="P71" s="72"/>
      <c r="Q71" s="72"/>
    </row>
    <row r="72" spans="2:17" s="3" customFormat="1" x14ac:dyDescent="0.2">
      <c r="B72" s="74" t="s">
        <v>467</v>
      </c>
      <c r="C72" s="74" t="s">
        <v>152</v>
      </c>
      <c r="D72" s="74" t="s">
        <v>421</v>
      </c>
      <c r="E72" s="74" t="s">
        <v>21</v>
      </c>
      <c r="F72" s="74" t="s">
        <v>20</v>
      </c>
      <c r="G72" s="73">
        <v>50000</v>
      </c>
      <c r="H72" s="73">
        <v>1854</v>
      </c>
      <c r="I72" s="73">
        <v>25</v>
      </c>
      <c r="J72" s="73">
        <f t="shared" ref="J72:J99" si="32">IF(G72&lt;=$I$381*$J$381,G72*$F$388,($I$381*$J$381)*$F$388)</f>
        <v>1435</v>
      </c>
      <c r="K72" s="72">
        <f t="shared" ref="K72:K99" si="33">IF(G72&lt;=$I$382*$J$382,G72*$F$389,($I$382*$J$382)*$F$389)</f>
        <v>1520</v>
      </c>
      <c r="L72" s="79">
        <f t="shared" ref="L72:L99" si="34">G72*7.09%</f>
        <v>3545.0000000000005</v>
      </c>
      <c r="M72" s="78">
        <f t="shared" ref="M72:M99" si="35">G72*7.1%</f>
        <v>3549.9999999999995</v>
      </c>
      <c r="N72" s="73">
        <f>IF(G72&gt;77410,890.22,G72*1.15%)</f>
        <v>575</v>
      </c>
      <c r="O72" s="72">
        <v>13257.37</v>
      </c>
      <c r="P72" s="72">
        <f t="shared" ref="P72:P99" si="36">H72+I72+J72+K72+O72</f>
        <v>18091.370000000003</v>
      </c>
      <c r="Q72" s="72">
        <f t="shared" ref="Q72:Q99" si="37">G72-P72</f>
        <v>31908.629999999997</v>
      </c>
    </row>
    <row r="73" spans="2:17" s="3" customFormat="1" x14ac:dyDescent="0.2">
      <c r="B73" s="74" t="s">
        <v>466</v>
      </c>
      <c r="C73" s="74" t="s">
        <v>152</v>
      </c>
      <c r="D73" s="74" t="s">
        <v>151</v>
      </c>
      <c r="E73" s="74" t="s">
        <v>21</v>
      </c>
      <c r="F73" s="74" t="s">
        <v>20</v>
      </c>
      <c r="G73" s="73">
        <v>23000</v>
      </c>
      <c r="H73" s="73">
        <v>0</v>
      </c>
      <c r="I73" s="73">
        <v>25</v>
      </c>
      <c r="J73" s="73">
        <f t="shared" si="32"/>
        <v>660.1</v>
      </c>
      <c r="K73" s="72">
        <f t="shared" si="33"/>
        <v>699.2</v>
      </c>
      <c r="L73" s="72">
        <f t="shared" si="34"/>
        <v>1630.7</v>
      </c>
      <c r="M73" s="73">
        <f t="shared" si="35"/>
        <v>1632.9999999999998</v>
      </c>
      <c r="N73" s="73">
        <f t="shared" ref="N73:N134" si="38">IF(G73&gt;77410,890.22,G73*1.15%)</f>
        <v>264.5</v>
      </c>
      <c r="O73" s="72">
        <v>9545.8799999999992</v>
      </c>
      <c r="P73" s="72">
        <f t="shared" si="36"/>
        <v>10930.18</v>
      </c>
      <c r="Q73" s="72">
        <f t="shared" si="37"/>
        <v>12069.82</v>
      </c>
    </row>
    <row r="74" spans="2:17" s="3" customFormat="1" x14ac:dyDescent="0.2">
      <c r="B74" s="74" t="s">
        <v>465</v>
      </c>
      <c r="C74" s="74" t="s">
        <v>152</v>
      </c>
      <c r="D74" s="74" t="s">
        <v>151</v>
      </c>
      <c r="E74" s="74" t="s">
        <v>21</v>
      </c>
      <c r="F74" s="74" t="s">
        <v>20</v>
      </c>
      <c r="G74" s="73">
        <v>25000</v>
      </c>
      <c r="H74" s="73">
        <v>0</v>
      </c>
      <c r="I74" s="73">
        <v>25</v>
      </c>
      <c r="J74" s="73">
        <f t="shared" si="32"/>
        <v>717.5</v>
      </c>
      <c r="K74" s="72">
        <f t="shared" si="33"/>
        <v>760</v>
      </c>
      <c r="L74" s="72">
        <f t="shared" si="34"/>
        <v>1772.5000000000002</v>
      </c>
      <c r="M74" s="73">
        <f t="shared" si="35"/>
        <v>1774.9999999999998</v>
      </c>
      <c r="N74" s="73">
        <f t="shared" si="38"/>
        <v>287.5</v>
      </c>
      <c r="O74" s="72">
        <v>11256.78</v>
      </c>
      <c r="P74" s="72">
        <f t="shared" si="36"/>
        <v>12759.28</v>
      </c>
      <c r="Q74" s="72">
        <f t="shared" si="37"/>
        <v>12240.72</v>
      </c>
    </row>
    <row r="75" spans="2:17" s="3" customFormat="1" x14ac:dyDescent="0.2">
      <c r="B75" s="76" t="s">
        <v>464</v>
      </c>
      <c r="C75" s="74" t="s">
        <v>152</v>
      </c>
      <c r="D75" s="74" t="s">
        <v>151</v>
      </c>
      <c r="E75" s="74" t="s">
        <v>21</v>
      </c>
      <c r="F75" s="74" t="s">
        <v>20</v>
      </c>
      <c r="G75" s="73">
        <v>19000</v>
      </c>
      <c r="H75" s="73">
        <v>0</v>
      </c>
      <c r="I75" s="73">
        <v>25</v>
      </c>
      <c r="J75" s="73">
        <f t="shared" si="32"/>
        <v>545.29999999999995</v>
      </c>
      <c r="K75" s="72">
        <f t="shared" si="33"/>
        <v>577.6</v>
      </c>
      <c r="L75" s="72">
        <f t="shared" si="34"/>
        <v>1347.1000000000001</v>
      </c>
      <c r="M75" s="73">
        <f t="shared" si="35"/>
        <v>1348.9999999999998</v>
      </c>
      <c r="N75" s="73">
        <f t="shared" si="38"/>
        <v>218.5</v>
      </c>
      <c r="O75" s="72">
        <v>8599.81</v>
      </c>
      <c r="P75" s="72">
        <f t="shared" si="36"/>
        <v>9747.7099999999991</v>
      </c>
      <c r="Q75" s="72">
        <f t="shared" si="37"/>
        <v>9252.2900000000009</v>
      </c>
    </row>
    <row r="76" spans="2:17" s="3" customFormat="1" x14ac:dyDescent="0.2">
      <c r="B76" s="74" t="s">
        <v>463</v>
      </c>
      <c r="C76" s="74" t="s">
        <v>152</v>
      </c>
      <c r="D76" s="74" t="s">
        <v>432</v>
      </c>
      <c r="E76" s="74" t="s">
        <v>21</v>
      </c>
      <c r="F76" s="74" t="s">
        <v>34</v>
      </c>
      <c r="G76" s="73">
        <v>20000</v>
      </c>
      <c r="H76" s="73">
        <v>0</v>
      </c>
      <c r="I76" s="73">
        <v>25</v>
      </c>
      <c r="J76" s="73">
        <f t="shared" si="32"/>
        <v>574</v>
      </c>
      <c r="K76" s="72">
        <f t="shared" si="33"/>
        <v>608</v>
      </c>
      <c r="L76" s="72">
        <f t="shared" si="34"/>
        <v>1418</v>
      </c>
      <c r="M76" s="73">
        <f t="shared" si="35"/>
        <v>1419.9999999999998</v>
      </c>
      <c r="N76" s="73">
        <f t="shared" si="38"/>
        <v>230</v>
      </c>
      <c r="O76" s="72">
        <v>100</v>
      </c>
      <c r="P76" s="72">
        <f t="shared" si="36"/>
        <v>1307</v>
      </c>
      <c r="Q76" s="72">
        <f t="shared" si="37"/>
        <v>18693</v>
      </c>
    </row>
    <row r="77" spans="2:17" s="3" customFormat="1" x14ac:dyDescent="0.2">
      <c r="B77" s="76" t="s">
        <v>462</v>
      </c>
      <c r="C77" s="74" t="s">
        <v>152</v>
      </c>
      <c r="D77" s="76" t="s">
        <v>432</v>
      </c>
      <c r="E77" s="76" t="s">
        <v>21</v>
      </c>
      <c r="F77" s="76" t="s">
        <v>34</v>
      </c>
      <c r="G77" s="77">
        <v>17000</v>
      </c>
      <c r="H77" s="77">
        <v>0</v>
      </c>
      <c r="I77" s="77">
        <v>25</v>
      </c>
      <c r="J77" s="73">
        <f t="shared" si="32"/>
        <v>487.9</v>
      </c>
      <c r="K77" s="72">
        <f t="shared" si="33"/>
        <v>516.79999999999995</v>
      </c>
      <c r="L77" s="72">
        <f t="shared" si="34"/>
        <v>1205.3000000000002</v>
      </c>
      <c r="M77" s="73">
        <f t="shared" si="35"/>
        <v>1207</v>
      </c>
      <c r="N77" s="73">
        <f t="shared" si="38"/>
        <v>195.5</v>
      </c>
      <c r="O77" s="72">
        <v>7092.41</v>
      </c>
      <c r="P77" s="72">
        <f t="shared" si="36"/>
        <v>8122.11</v>
      </c>
      <c r="Q77" s="72">
        <f t="shared" si="37"/>
        <v>8877.89</v>
      </c>
    </row>
    <row r="78" spans="2:17" s="3" customFormat="1" x14ac:dyDescent="0.2">
      <c r="B78" s="76" t="s">
        <v>461</v>
      </c>
      <c r="C78" s="74" t="s">
        <v>456</v>
      </c>
      <c r="D78" s="76" t="s">
        <v>432</v>
      </c>
      <c r="E78" s="76" t="s">
        <v>21</v>
      </c>
      <c r="F78" s="76" t="s">
        <v>34</v>
      </c>
      <c r="G78" s="72">
        <v>17066</v>
      </c>
      <c r="H78" s="72">
        <v>0</v>
      </c>
      <c r="I78" s="72">
        <v>25</v>
      </c>
      <c r="J78" s="73">
        <f t="shared" si="32"/>
        <v>489.79419999999999</v>
      </c>
      <c r="K78" s="72">
        <f t="shared" si="33"/>
        <v>518.80640000000005</v>
      </c>
      <c r="L78" s="72">
        <f t="shared" si="34"/>
        <v>1209.9794000000002</v>
      </c>
      <c r="M78" s="73">
        <f t="shared" si="35"/>
        <v>1211.6859999999999</v>
      </c>
      <c r="N78" s="73">
        <f t="shared" si="38"/>
        <v>196.25899999999999</v>
      </c>
      <c r="O78" s="72">
        <v>9084.3799999999992</v>
      </c>
      <c r="P78" s="72">
        <f t="shared" si="36"/>
        <v>10117.980599999999</v>
      </c>
      <c r="Q78" s="72">
        <f t="shared" si="37"/>
        <v>6948.019400000001</v>
      </c>
    </row>
    <row r="79" spans="2:17" s="3" customFormat="1" x14ac:dyDescent="0.2">
      <c r="B79" s="74" t="s">
        <v>460</v>
      </c>
      <c r="C79" s="74" t="s">
        <v>456</v>
      </c>
      <c r="D79" s="74" t="s">
        <v>432</v>
      </c>
      <c r="E79" s="74" t="s">
        <v>21</v>
      </c>
      <c r="F79" s="74" t="s">
        <v>34</v>
      </c>
      <c r="G79" s="73">
        <v>19000</v>
      </c>
      <c r="H79" s="73">
        <v>0</v>
      </c>
      <c r="I79" s="73">
        <v>25</v>
      </c>
      <c r="J79" s="73">
        <f t="shared" si="32"/>
        <v>545.29999999999995</v>
      </c>
      <c r="K79" s="72">
        <f t="shared" si="33"/>
        <v>577.6</v>
      </c>
      <c r="L79" s="72">
        <f t="shared" si="34"/>
        <v>1347.1000000000001</v>
      </c>
      <c r="M79" s="73">
        <f t="shared" si="35"/>
        <v>1348.9999999999998</v>
      </c>
      <c r="N79" s="73">
        <f t="shared" si="38"/>
        <v>218.5</v>
      </c>
      <c r="O79" s="72">
        <v>4344.3100000000004</v>
      </c>
      <c r="P79" s="72">
        <f t="shared" si="36"/>
        <v>5492.2100000000009</v>
      </c>
      <c r="Q79" s="72">
        <f t="shared" si="37"/>
        <v>13507.789999999999</v>
      </c>
    </row>
    <row r="80" spans="2:17" s="3" customFormat="1" x14ac:dyDescent="0.2">
      <c r="B80" s="74" t="s">
        <v>459</v>
      </c>
      <c r="C80" s="74" t="s">
        <v>152</v>
      </c>
      <c r="D80" s="74" t="s">
        <v>432</v>
      </c>
      <c r="E80" s="74" t="s">
        <v>21</v>
      </c>
      <c r="F80" s="74" t="s">
        <v>34</v>
      </c>
      <c r="G80" s="73">
        <v>17000</v>
      </c>
      <c r="H80" s="73">
        <v>0</v>
      </c>
      <c r="I80" s="73">
        <v>25</v>
      </c>
      <c r="J80" s="73">
        <f t="shared" si="32"/>
        <v>487.9</v>
      </c>
      <c r="K80" s="72">
        <f t="shared" si="33"/>
        <v>516.79999999999995</v>
      </c>
      <c r="L80" s="72">
        <f t="shared" si="34"/>
        <v>1205.3000000000002</v>
      </c>
      <c r="M80" s="73">
        <f t="shared" si="35"/>
        <v>1207</v>
      </c>
      <c r="N80" s="73">
        <f t="shared" si="38"/>
        <v>195.5</v>
      </c>
      <c r="O80" s="72">
        <v>5976.76</v>
      </c>
      <c r="P80" s="72">
        <f t="shared" si="36"/>
        <v>7006.46</v>
      </c>
      <c r="Q80" s="72">
        <f t="shared" si="37"/>
        <v>9993.5400000000009</v>
      </c>
    </row>
    <row r="81" spans="1:1895" s="3" customFormat="1" x14ac:dyDescent="0.2">
      <c r="B81" s="74" t="s">
        <v>458</v>
      </c>
      <c r="C81" s="74" t="s">
        <v>152</v>
      </c>
      <c r="D81" s="74" t="s">
        <v>151</v>
      </c>
      <c r="E81" s="74" t="s">
        <v>21</v>
      </c>
      <c r="F81" s="74" t="s">
        <v>20</v>
      </c>
      <c r="G81" s="73">
        <v>21000</v>
      </c>
      <c r="H81" s="73">
        <v>0</v>
      </c>
      <c r="I81" s="73">
        <v>25</v>
      </c>
      <c r="J81" s="73">
        <f t="shared" si="32"/>
        <v>602.70000000000005</v>
      </c>
      <c r="K81" s="72">
        <f t="shared" si="33"/>
        <v>638.4</v>
      </c>
      <c r="L81" s="72">
        <f t="shared" si="34"/>
        <v>1488.9</v>
      </c>
      <c r="M81" s="73">
        <f t="shared" si="35"/>
        <v>1490.9999999999998</v>
      </c>
      <c r="N81" s="73">
        <f t="shared" si="38"/>
        <v>241.5</v>
      </c>
      <c r="O81" s="72">
        <v>7278.32</v>
      </c>
      <c r="P81" s="72">
        <f t="shared" si="36"/>
        <v>8544.42</v>
      </c>
      <c r="Q81" s="72">
        <f t="shared" si="37"/>
        <v>12455.58</v>
      </c>
    </row>
    <row r="82" spans="1:1895" s="3" customFormat="1" x14ac:dyDescent="0.2">
      <c r="B82" s="74" t="s">
        <v>457</v>
      </c>
      <c r="C82" s="74" t="s">
        <v>456</v>
      </c>
      <c r="D82" s="74" t="s">
        <v>455</v>
      </c>
      <c r="E82" s="74" t="s">
        <v>21</v>
      </c>
      <c r="F82" s="74" t="s">
        <v>20</v>
      </c>
      <c r="G82" s="73">
        <v>21750</v>
      </c>
      <c r="H82" s="73">
        <v>0</v>
      </c>
      <c r="I82" s="73">
        <v>25</v>
      </c>
      <c r="J82" s="73">
        <f t="shared" si="32"/>
        <v>624.22500000000002</v>
      </c>
      <c r="K82" s="72">
        <f t="shared" si="33"/>
        <v>661.2</v>
      </c>
      <c r="L82" s="72">
        <f t="shared" si="34"/>
        <v>1542.075</v>
      </c>
      <c r="M82" s="73">
        <f t="shared" si="35"/>
        <v>1544.2499999999998</v>
      </c>
      <c r="N82" s="73">
        <f t="shared" si="38"/>
        <v>250.125</v>
      </c>
      <c r="O82" s="72">
        <v>1000</v>
      </c>
      <c r="P82" s="72">
        <f t="shared" si="36"/>
        <v>2310.4250000000002</v>
      </c>
      <c r="Q82" s="72">
        <f t="shared" si="37"/>
        <v>19439.575000000001</v>
      </c>
    </row>
    <row r="83" spans="1:1895" s="3" customFormat="1" x14ac:dyDescent="0.2">
      <c r="B83" s="74" t="s">
        <v>454</v>
      </c>
      <c r="C83" s="74" t="s">
        <v>453</v>
      </c>
      <c r="D83" s="74" t="s">
        <v>452</v>
      </c>
      <c r="E83" s="74" t="s">
        <v>21</v>
      </c>
      <c r="F83" s="74" t="s">
        <v>20</v>
      </c>
      <c r="G83" s="73">
        <v>24000</v>
      </c>
      <c r="H83" s="73">
        <v>0</v>
      </c>
      <c r="I83" s="73">
        <v>25</v>
      </c>
      <c r="J83" s="73">
        <f t="shared" si="32"/>
        <v>688.8</v>
      </c>
      <c r="K83" s="72">
        <f t="shared" si="33"/>
        <v>729.6</v>
      </c>
      <c r="L83" s="72">
        <f t="shared" si="34"/>
        <v>1701.6000000000001</v>
      </c>
      <c r="M83" s="73">
        <f t="shared" si="35"/>
        <v>1703.9999999999998</v>
      </c>
      <c r="N83" s="73">
        <f t="shared" si="38"/>
        <v>276</v>
      </c>
      <c r="O83" s="72">
        <v>9412.5</v>
      </c>
      <c r="P83" s="72">
        <f t="shared" si="36"/>
        <v>10855.9</v>
      </c>
      <c r="Q83" s="72">
        <f t="shared" si="37"/>
        <v>13144.1</v>
      </c>
    </row>
    <row r="84" spans="1:1895" s="3" customFormat="1" x14ac:dyDescent="0.2">
      <c r="B84" s="74" t="s">
        <v>451</v>
      </c>
      <c r="C84" s="74" t="s">
        <v>152</v>
      </c>
      <c r="D84" s="74" t="s">
        <v>151</v>
      </c>
      <c r="E84" s="74" t="s">
        <v>21</v>
      </c>
      <c r="F84" s="74" t="s">
        <v>20</v>
      </c>
      <c r="G84" s="73">
        <v>19000</v>
      </c>
      <c r="H84" s="73">
        <v>0</v>
      </c>
      <c r="I84" s="73">
        <v>25</v>
      </c>
      <c r="J84" s="73">
        <f t="shared" si="32"/>
        <v>545.29999999999995</v>
      </c>
      <c r="K84" s="72">
        <f t="shared" si="33"/>
        <v>577.6</v>
      </c>
      <c r="L84" s="72">
        <f t="shared" si="34"/>
        <v>1347.1000000000001</v>
      </c>
      <c r="M84" s="73">
        <f t="shared" si="35"/>
        <v>1348.9999999999998</v>
      </c>
      <c r="N84" s="73">
        <f t="shared" si="38"/>
        <v>218.5</v>
      </c>
      <c r="O84" s="72">
        <v>2100</v>
      </c>
      <c r="P84" s="72">
        <f t="shared" si="36"/>
        <v>3247.9</v>
      </c>
      <c r="Q84" s="72">
        <f t="shared" si="37"/>
        <v>15752.1</v>
      </c>
    </row>
    <row r="85" spans="1:1895" s="3" customFormat="1" x14ac:dyDescent="0.2">
      <c r="B85" s="74" t="s">
        <v>450</v>
      </c>
      <c r="C85" s="74" t="s">
        <v>152</v>
      </c>
      <c r="D85" s="74" t="s">
        <v>416</v>
      </c>
      <c r="E85" s="74" t="s">
        <v>21</v>
      </c>
      <c r="F85" s="74" t="s">
        <v>34</v>
      </c>
      <c r="G85" s="73">
        <v>23000</v>
      </c>
      <c r="H85" s="73">
        <v>0</v>
      </c>
      <c r="I85" s="73">
        <v>25</v>
      </c>
      <c r="J85" s="73">
        <f t="shared" si="32"/>
        <v>660.1</v>
      </c>
      <c r="K85" s="72">
        <f t="shared" si="33"/>
        <v>699.2</v>
      </c>
      <c r="L85" s="72">
        <f t="shared" si="34"/>
        <v>1630.7</v>
      </c>
      <c r="M85" s="73">
        <f t="shared" si="35"/>
        <v>1632.9999999999998</v>
      </c>
      <c r="N85" s="73">
        <f t="shared" si="38"/>
        <v>264.5</v>
      </c>
      <c r="O85" s="72">
        <v>9330.48</v>
      </c>
      <c r="P85" s="72">
        <f t="shared" si="36"/>
        <v>10714.779999999999</v>
      </c>
      <c r="Q85" s="72">
        <f t="shared" si="37"/>
        <v>12285.220000000001</v>
      </c>
    </row>
    <row r="86" spans="1:1895" s="3" customFormat="1" x14ac:dyDescent="0.2">
      <c r="B86" s="85" t="s">
        <v>449</v>
      </c>
      <c r="C86" s="74" t="s">
        <v>152</v>
      </c>
      <c r="D86" s="74" t="s">
        <v>432</v>
      </c>
      <c r="E86" s="74" t="s">
        <v>21</v>
      </c>
      <c r="F86" s="74" t="s">
        <v>34</v>
      </c>
      <c r="G86" s="73">
        <v>17850</v>
      </c>
      <c r="H86" s="73">
        <v>0</v>
      </c>
      <c r="I86" s="73">
        <v>25</v>
      </c>
      <c r="J86" s="73">
        <f t="shared" si="32"/>
        <v>512.29499999999996</v>
      </c>
      <c r="K86" s="72">
        <f t="shared" si="33"/>
        <v>542.64</v>
      </c>
      <c r="L86" s="72">
        <f t="shared" si="34"/>
        <v>1265.5650000000001</v>
      </c>
      <c r="M86" s="73">
        <f t="shared" si="35"/>
        <v>1267.3499999999999</v>
      </c>
      <c r="N86" s="73">
        <f t="shared" si="38"/>
        <v>205.27500000000001</v>
      </c>
      <c r="O86" s="72">
        <v>8775</v>
      </c>
      <c r="P86" s="72">
        <f t="shared" si="36"/>
        <v>9854.9349999999995</v>
      </c>
      <c r="Q86" s="72">
        <f t="shared" si="37"/>
        <v>7995.0650000000005</v>
      </c>
    </row>
    <row r="87" spans="1:1895" s="3" customFormat="1" x14ac:dyDescent="0.2">
      <c r="B87" s="75" t="s">
        <v>448</v>
      </c>
      <c r="C87" s="74" t="s">
        <v>152</v>
      </c>
      <c r="D87" s="74" t="s">
        <v>436</v>
      </c>
      <c r="E87" s="74" t="s">
        <v>21</v>
      </c>
      <c r="F87" s="74" t="s">
        <v>20</v>
      </c>
      <c r="G87" s="73">
        <v>23000</v>
      </c>
      <c r="H87" s="73">
        <v>0</v>
      </c>
      <c r="I87" s="73">
        <v>25</v>
      </c>
      <c r="J87" s="73">
        <f t="shared" si="32"/>
        <v>660.1</v>
      </c>
      <c r="K87" s="72">
        <f t="shared" si="33"/>
        <v>699.2</v>
      </c>
      <c r="L87" s="72">
        <f t="shared" si="34"/>
        <v>1630.7</v>
      </c>
      <c r="M87" s="73">
        <f t="shared" si="35"/>
        <v>1632.9999999999998</v>
      </c>
      <c r="N87" s="73">
        <f t="shared" si="38"/>
        <v>264.5</v>
      </c>
      <c r="O87" s="72">
        <v>8443.75</v>
      </c>
      <c r="P87" s="72">
        <f t="shared" si="36"/>
        <v>9828.0499999999993</v>
      </c>
      <c r="Q87" s="72">
        <f t="shared" si="37"/>
        <v>13171.95</v>
      </c>
    </row>
    <row r="88" spans="1:1895" s="3" customFormat="1" x14ac:dyDescent="0.2">
      <c r="B88" s="92" t="s">
        <v>447</v>
      </c>
      <c r="C88" s="74" t="s">
        <v>152</v>
      </c>
      <c r="D88" s="76" t="s">
        <v>432</v>
      </c>
      <c r="E88" s="76" t="s">
        <v>21</v>
      </c>
      <c r="F88" s="76" t="s">
        <v>34</v>
      </c>
      <c r="G88" s="77">
        <v>17000</v>
      </c>
      <c r="H88" s="77">
        <v>0</v>
      </c>
      <c r="I88" s="77">
        <v>25</v>
      </c>
      <c r="J88" s="73">
        <f t="shared" si="32"/>
        <v>487.9</v>
      </c>
      <c r="K88" s="72">
        <f t="shared" si="33"/>
        <v>516.79999999999995</v>
      </c>
      <c r="L88" s="72">
        <f t="shared" si="34"/>
        <v>1205.3000000000002</v>
      </c>
      <c r="M88" s="73">
        <f t="shared" si="35"/>
        <v>1207</v>
      </c>
      <c r="N88" s="73">
        <f t="shared" si="38"/>
        <v>195.5</v>
      </c>
      <c r="O88" s="72">
        <v>8934.5499999999993</v>
      </c>
      <c r="P88" s="72">
        <f t="shared" si="36"/>
        <v>9964.25</v>
      </c>
      <c r="Q88" s="72">
        <f t="shared" si="37"/>
        <v>7035.75</v>
      </c>
    </row>
    <row r="89" spans="1:1895" s="3" customFormat="1" x14ac:dyDescent="0.2">
      <c r="B89" s="74" t="s">
        <v>446</v>
      </c>
      <c r="C89" s="74" t="s">
        <v>152</v>
      </c>
      <c r="D89" s="74" t="s">
        <v>432</v>
      </c>
      <c r="E89" s="74" t="s">
        <v>21</v>
      </c>
      <c r="F89" s="74" t="s">
        <v>34</v>
      </c>
      <c r="G89" s="73">
        <v>17000</v>
      </c>
      <c r="H89" s="73">
        <v>0</v>
      </c>
      <c r="I89" s="73">
        <v>25</v>
      </c>
      <c r="J89" s="73">
        <f t="shared" si="32"/>
        <v>487.9</v>
      </c>
      <c r="K89" s="72">
        <f t="shared" si="33"/>
        <v>516.79999999999995</v>
      </c>
      <c r="L89" s="72">
        <f t="shared" si="34"/>
        <v>1205.3000000000002</v>
      </c>
      <c r="M89" s="73">
        <f t="shared" si="35"/>
        <v>1207</v>
      </c>
      <c r="N89" s="73">
        <f t="shared" si="38"/>
        <v>195.5</v>
      </c>
      <c r="O89" s="72">
        <v>7147.53</v>
      </c>
      <c r="P89" s="72">
        <f t="shared" si="36"/>
        <v>8177.23</v>
      </c>
      <c r="Q89" s="72">
        <f t="shared" si="37"/>
        <v>8822.77</v>
      </c>
    </row>
    <row r="90" spans="1:1895" s="3" customFormat="1" ht="11.25" customHeight="1" x14ac:dyDescent="0.2">
      <c r="B90" s="76" t="s">
        <v>445</v>
      </c>
      <c r="C90" s="74" t="s">
        <v>152</v>
      </c>
      <c r="D90" s="74" t="s">
        <v>432</v>
      </c>
      <c r="E90" s="74" t="s">
        <v>21</v>
      </c>
      <c r="F90" s="74" t="s">
        <v>34</v>
      </c>
      <c r="G90" s="73">
        <v>18000</v>
      </c>
      <c r="H90" s="73">
        <v>0</v>
      </c>
      <c r="I90" s="73">
        <v>25</v>
      </c>
      <c r="J90" s="73">
        <f t="shared" si="32"/>
        <v>516.6</v>
      </c>
      <c r="K90" s="72">
        <f t="shared" si="33"/>
        <v>547.20000000000005</v>
      </c>
      <c r="L90" s="72">
        <f t="shared" si="34"/>
        <v>1276.2</v>
      </c>
      <c r="M90" s="73">
        <f t="shared" si="35"/>
        <v>1277.9999999999998</v>
      </c>
      <c r="N90" s="73">
        <f t="shared" si="38"/>
        <v>207</v>
      </c>
      <c r="O90" s="72">
        <v>10478.69</v>
      </c>
      <c r="P90" s="72">
        <f t="shared" si="36"/>
        <v>11567.490000000002</v>
      </c>
      <c r="Q90" s="72">
        <f t="shared" si="37"/>
        <v>6432.5099999999984</v>
      </c>
    </row>
    <row r="91" spans="1:1895" s="3" customFormat="1" x14ac:dyDescent="0.2">
      <c r="B91" s="74" t="s">
        <v>444</v>
      </c>
      <c r="C91" s="74" t="s">
        <v>152</v>
      </c>
      <c r="D91" s="74" t="s">
        <v>432</v>
      </c>
      <c r="E91" s="74" t="s">
        <v>21</v>
      </c>
      <c r="F91" s="74" t="s">
        <v>34</v>
      </c>
      <c r="G91" s="73">
        <v>17000</v>
      </c>
      <c r="H91" s="73">
        <v>0</v>
      </c>
      <c r="I91" s="73">
        <v>25</v>
      </c>
      <c r="J91" s="73">
        <f t="shared" si="32"/>
        <v>487.9</v>
      </c>
      <c r="K91" s="72">
        <f t="shared" si="33"/>
        <v>516.79999999999995</v>
      </c>
      <c r="L91" s="72">
        <f t="shared" si="34"/>
        <v>1205.3000000000002</v>
      </c>
      <c r="M91" s="73">
        <f t="shared" si="35"/>
        <v>1207</v>
      </c>
      <c r="N91" s="73">
        <f t="shared" si="38"/>
        <v>195.5</v>
      </c>
      <c r="O91" s="72">
        <v>7772.11</v>
      </c>
      <c r="P91" s="72">
        <f t="shared" si="36"/>
        <v>8801.81</v>
      </c>
      <c r="Q91" s="72">
        <f t="shared" si="37"/>
        <v>8198.19</v>
      </c>
    </row>
    <row r="92" spans="1:1895" s="3" customFormat="1" x14ac:dyDescent="0.2">
      <c r="B92" s="74" t="s">
        <v>443</v>
      </c>
      <c r="C92" s="74" t="s">
        <v>152</v>
      </c>
      <c r="D92" s="74" t="s">
        <v>432</v>
      </c>
      <c r="E92" s="74" t="s">
        <v>21</v>
      </c>
      <c r="F92" s="74" t="s">
        <v>34</v>
      </c>
      <c r="G92" s="73">
        <v>17300</v>
      </c>
      <c r="H92" s="73">
        <v>0</v>
      </c>
      <c r="I92" s="73">
        <v>25</v>
      </c>
      <c r="J92" s="73">
        <f t="shared" si="32"/>
        <v>496.51</v>
      </c>
      <c r="K92" s="72">
        <f t="shared" si="33"/>
        <v>525.91999999999996</v>
      </c>
      <c r="L92" s="72">
        <f t="shared" si="34"/>
        <v>1226.5700000000002</v>
      </c>
      <c r="M92" s="73">
        <f t="shared" si="35"/>
        <v>1228.3</v>
      </c>
      <c r="N92" s="73">
        <f t="shared" si="38"/>
        <v>198.95</v>
      </c>
      <c r="O92" s="72">
        <v>2100</v>
      </c>
      <c r="P92" s="72">
        <f t="shared" si="36"/>
        <v>3147.43</v>
      </c>
      <c r="Q92" s="72">
        <f t="shared" si="37"/>
        <v>14152.57</v>
      </c>
    </row>
    <row r="93" spans="1:1895" s="107" customFormat="1" ht="12.75" x14ac:dyDescent="0.2">
      <c r="A93" s="108"/>
      <c r="B93" s="94" t="s">
        <v>442</v>
      </c>
      <c r="C93" s="94" t="s">
        <v>152</v>
      </c>
      <c r="D93" s="94" t="s">
        <v>432</v>
      </c>
      <c r="E93" s="94" t="s">
        <v>21</v>
      </c>
      <c r="F93" s="94" t="s">
        <v>34</v>
      </c>
      <c r="G93" s="89">
        <v>17000</v>
      </c>
      <c r="H93" s="89">
        <v>0</v>
      </c>
      <c r="I93" s="89">
        <v>25</v>
      </c>
      <c r="J93" s="89">
        <f t="shared" si="32"/>
        <v>487.9</v>
      </c>
      <c r="K93" s="90">
        <f t="shared" si="33"/>
        <v>516.79999999999995</v>
      </c>
      <c r="L93" s="90">
        <f t="shared" si="34"/>
        <v>1205.3000000000002</v>
      </c>
      <c r="M93" s="89">
        <f t="shared" si="35"/>
        <v>1207</v>
      </c>
      <c r="N93" s="89">
        <f t="shared" si="38"/>
        <v>195.5</v>
      </c>
      <c r="O93" s="90">
        <v>7172.11</v>
      </c>
      <c r="P93" s="90">
        <f t="shared" si="36"/>
        <v>8201.81</v>
      </c>
      <c r="Q93" s="90">
        <f t="shared" si="37"/>
        <v>8798.19</v>
      </c>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c r="CE93" s="108"/>
      <c r="CF93" s="108"/>
      <c r="CG93" s="108"/>
      <c r="CH93" s="108"/>
      <c r="CI93" s="108"/>
      <c r="CJ93" s="108"/>
      <c r="CK93" s="108"/>
      <c r="CL93" s="108"/>
      <c r="CM93" s="108"/>
      <c r="CN93" s="108"/>
      <c r="CO93" s="108"/>
      <c r="CP93" s="108"/>
      <c r="CQ93" s="108"/>
      <c r="CR93" s="108"/>
      <c r="CS93" s="108"/>
      <c r="CT93" s="108"/>
      <c r="CU93" s="108"/>
      <c r="CV93" s="108"/>
      <c r="CW93" s="108"/>
      <c r="CX93" s="108"/>
      <c r="CY93" s="108"/>
      <c r="CZ93" s="108"/>
      <c r="DA93" s="108"/>
      <c r="DB93" s="108"/>
      <c r="DC93" s="108"/>
      <c r="DD93" s="108"/>
      <c r="DE93" s="108"/>
      <c r="DF93" s="108"/>
      <c r="DG93" s="108"/>
      <c r="DH93" s="108"/>
      <c r="DI93" s="108"/>
      <c r="DJ93" s="108"/>
      <c r="DK93" s="108"/>
      <c r="DL93" s="108"/>
      <c r="DM93" s="108"/>
      <c r="DN93" s="108"/>
      <c r="DO93" s="108"/>
      <c r="DP93" s="108"/>
      <c r="DQ93" s="108"/>
      <c r="DR93" s="108"/>
      <c r="DS93" s="108"/>
      <c r="DT93" s="108"/>
      <c r="DU93" s="108"/>
      <c r="DV93" s="108"/>
      <c r="DW93" s="108"/>
      <c r="DX93" s="108"/>
      <c r="DY93" s="108"/>
      <c r="DZ93" s="108"/>
      <c r="EA93" s="108"/>
      <c r="EB93" s="108"/>
      <c r="EC93" s="108"/>
      <c r="ED93" s="108"/>
      <c r="EE93" s="108"/>
      <c r="EF93" s="108"/>
      <c r="EG93" s="108"/>
      <c r="EH93" s="108"/>
      <c r="EI93" s="108"/>
      <c r="EJ93" s="108"/>
      <c r="EK93" s="108"/>
      <c r="EL93" s="108"/>
      <c r="EM93" s="108"/>
      <c r="EN93" s="108"/>
      <c r="EO93" s="108"/>
      <c r="EP93" s="108"/>
      <c r="EQ93" s="108"/>
      <c r="ER93" s="108"/>
      <c r="ES93" s="108"/>
      <c r="ET93" s="108"/>
      <c r="EU93" s="108"/>
      <c r="EV93" s="108"/>
      <c r="EW93" s="108"/>
      <c r="EX93" s="108"/>
      <c r="EY93" s="108"/>
      <c r="EZ93" s="108"/>
      <c r="FA93" s="108"/>
      <c r="FB93" s="108"/>
      <c r="FC93" s="108"/>
      <c r="FD93" s="108"/>
      <c r="FE93" s="108"/>
      <c r="FF93" s="108"/>
      <c r="FG93" s="108"/>
      <c r="FH93" s="108"/>
      <c r="FI93" s="108"/>
      <c r="FJ93" s="108"/>
      <c r="FK93" s="108"/>
      <c r="FL93" s="108"/>
      <c r="FM93" s="108"/>
      <c r="FN93" s="108"/>
      <c r="FO93" s="108"/>
      <c r="FP93" s="108"/>
      <c r="FQ93" s="108"/>
      <c r="FR93" s="108"/>
      <c r="FS93" s="108"/>
      <c r="FT93" s="108"/>
      <c r="FU93" s="108"/>
      <c r="FV93" s="108"/>
      <c r="FW93" s="108"/>
      <c r="FX93" s="108"/>
      <c r="FY93" s="108"/>
      <c r="FZ93" s="108"/>
      <c r="GA93" s="108"/>
      <c r="GB93" s="108"/>
      <c r="GC93" s="108"/>
      <c r="GD93" s="108"/>
      <c r="GE93" s="108"/>
      <c r="GF93" s="108"/>
      <c r="GG93" s="108"/>
      <c r="GH93" s="108"/>
      <c r="GI93" s="108"/>
      <c r="GJ93" s="108"/>
      <c r="GK93" s="108"/>
      <c r="GL93" s="108"/>
      <c r="GM93" s="108"/>
      <c r="GN93" s="108"/>
      <c r="GO93" s="108"/>
      <c r="GP93" s="108"/>
      <c r="GQ93" s="108"/>
      <c r="GR93" s="108"/>
      <c r="GS93" s="108"/>
      <c r="GT93" s="108"/>
      <c r="GU93" s="108"/>
      <c r="GV93" s="108"/>
      <c r="GW93" s="108"/>
      <c r="GX93" s="108"/>
      <c r="GY93" s="108"/>
      <c r="GZ93" s="108"/>
      <c r="HA93" s="108"/>
      <c r="HB93" s="108"/>
      <c r="HC93" s="108"/>
      <c r="HD93" s="108"/>
      <c r="HE93" s="108"/>
      <c r="HF93" s="108"/>
      <c r="HG93" s="108"/>
      <c r="HH93" s="108"/>
      <c r="HI93" s="108"/>
      <c r="HJ93" s="108"/>
      <c r="HK93" s="108"/>
      <c r="HL93" s="108"/>
      <c r="HM93" s="108"/>
      <c r="HN93" s="108"/>
      <c r="HO93" s="108"/>
      <c r="HP93" s="108"/>
      <c r="HQ93" s="108"/>
      <c r="HR93" s="108"/>
      <c r="HS93" s="108"/>
      <c r="HT93" s="108"/>
      <c r="HU93" s="108"/>
      <c r="HV93" s="108"/>
      <c r="HW93" s="108"/>
      <c r="HX93" s="108"/>
      <c r="HY93" s="108"/>
      <c r="HZ93" s="108"/>
      <c r="IA93" s="108"/>
      <c r="IB93" s="108"/>
      <c r="IC93" s="108"/>
      <c r="ID93" s="108"/>
      <c r="IE93" s="108"/>
      <c r="IF93" s="108"/>
      <c r="IG93" s="108"/>
      <c r="IH93" s="108"/>
      <c r="II93" s="108"/>
      <c r="IJ93" s="108"/>
      <c r="IK93" s="108"/>
      <c r="IL93" s="108"/>
      <c r="IM93" s="108"/>
      <c r="IN93" s="108"/>
      <c r="IO93" s="108"/>
      <c r="IP93" s="108"/>
      <c r="IQ93" s="108"/>
      <c r="IR93" s="108"/>
      <c r="IS93" s="108"/>
      <c r="IT93" s="108"/>
      <c r="IU93" s="108"/>
      <c r="IV93" s="108"/>
      <c r="IW93" s="108"/>
      <c r="IX93" s="108"/>
      <c r="IY93" s="108"/>
      <c r="IZ93" s="108"/>
      <c r="JA93" s="108"/>
      <c r="JB93" s="108"/>
      <c r="JC93" s="108"/>
      <c r="JD93" s="108"/>
      <c r="JE93" s="108"/>
      <c r="JF93" s="108"/>
      <c r="JG93" s="108"/>
      <c r="JH93" s="108"/>
      <c r="JI93" s="108"/>
      <c r="JJ93" s="108"/>
      <c r="JK93" s="108"/>
      <c r="JL93" s="108"/>
      <c r="JM93" s="108"/>
      <c r="JN93" s="108"/>
      <c r="JO93" s="108"/>
      <c r="JP93" s="108"/>
      <c r="JQ93" s="108"/>
      <c r="JR93" s="108"/>
      <c r="JS93" s="108"/>
      <c r="JT93" s="108"/>
      <c r="JU93" s="108"/>
      <c r="JV93" s="108"/>
      <c r="JW93" s="108"/>
      <c r="JX93" s="108"/>
      <c r="JY93" s="108"/>
      <c r="JZ93" s="108"/>
      <c r="KA93" s="108"/>
      <c r="KB93" s="108"/>
      <c r="KC93" s="108"/>
      <c r="KD93" s="108"/>
      <c r="KE93" s="108"/>
      <c r="KF93" s="108"/>
      <c r="KG93" s="108"/>
      <c r="KH93" s="108"/>
      <c r="KI93" s="108"/>
      <c r="KJ93" s="108"/>
      <c r="KK93" s="108"/>
      <c r="KL93" s="108"/>
      <c r="KM93" s="108"/>
      <c r="KN93" s="108"/>
      <c r="KO93" s="108"/>
      <c r="KP93" s="108"/>
      <c r="KQ93" s="108"/>
      <c r="KR93" s="108"/>
      <c r="KS93" s="108"/>
      <c r="KT93" s="108"/>
      <c r="KU93" s="108"/>
      <c r="KV93" s="108"/>
      <c r="KW93" s="108"/>
      <c r="KX93" s="108"/>
      <c r="KY93" s="108"/>
      <c r="KZ93" s="108"/>
      <c r="LA93" s="108"/>
      <c r="LB93" s="108"/>
      <c r="LC93" s="108"/>
      <c r="LD93" s="108"/>
      <c r="LE93" s="108"/>
      <c r="LF93" s="108"/>
      <c r="LG93" s="108"/>
      <c r="LH93" s="108"/>
      <c r="LI93" s="108"/>
      <c r="LJ93" s="108"/>
      <c r="LK93" s="108"/>
      <c r="LL93" s="108"/>
      <c r="LM93" s="108"/>
      <c r="LN93" s="108"/>
      <c r="LO93" s="108"/>
      <c r="LP93" s="108"/>
      <c r="LQ93" s="108"/>
      <c r="LR93" s="108"/>
      <c r="LS93" s="108"/>
      <c r="LT93" s="108"/>
      <c r="LU93" s="108"/>
      <c r="LV93" s="108"/>
      <c r="LW93" s="108"/>
      <c r="LX93" s="108"/>
      <c r="LY93" s="108"/>
      <c r="LZ93" s="108"/>
      <c r="MA93" s="108"/>
      <c r="MB93" s="108"/>
      <c r="MC93" s="108"/>
      <c r="MD93" s="108"/>
      <c r="ME93" s="108"/>
      <c r="MF93" s="108"/>
      <c r="MG93" s="108"/>
      <c r="MH93" s="108"/>
      <c r="MI93" s="108"/>
      <c r="MJ93" s="108"/>
      <c r="MK93" s="108"/>
      <c r="ML93" s="108"/>
      <c r="MM93" s="108"/>
      <c r="MN93" s="108"/>
      <c r="MO93" s="108"/>
      <c r="MP93" s="108"/>
      <c r="MQ93" s="108"/>
      <c r="MR93" s="108"/>
      <c r="MS93" s="108"/>
      <c r="MT93" s="108"/>
      <c r="MU93" s="108"/>
      <c r="MV93" s="108"/>
      <c r="MW93" s="108"/>
      <c r="MX93" s="108"/>
      <c r="MY93" s="108"/>
      <c r="MZ93" s="108"/>
      <c r="NA93" s="108"/>
      <c r="NB93" s="108"/>
      <c r="NC93" s="108"/>
      <c r="ND93" s="108"/>
      <c r="NE93" s="108"/>
      <c r="NF93" s="108"/>
      <c r="NG93" s="108"/>
      <c r="NH93" s="108"/>
      <c r="NI93" s="108"/>
      <c r="NJ93" s="108"/>
      <c r="NK93" s="108"/>
      <c r="NL93" s="108"/>
      <c r="NM93" s="108"/>
      <c r="NN93" s="108"/>
      <c r="NO93" s="108"/>
      <c r="NP93" s="108"/>
      <c r="NQ93" s="108"/>
      <c r="NR93" s="108"/>
      <c r="NS93" s="108"/>
      <c r="NT93" s="108"/>
      <c r="NU93" s="108"/>
      <c r="NV93" s="108"/>
      <c r="NW93" s="108"/>
      <c r="NX93" s="108"/>
      <c r="NY93" s="108"/>
      <c r="NZ93" s="108"/>
      <c r="OA93" s="108"/>
      <c r="OB93" s="108"/>
      <c r="OC93" s="108"/>
      <c r="OD93" s="108"/>
      <c r="OE93" s="108"/>
      <c r="OF93" s="108"/>
      <c r="OG93" s="108"/>
      <c r="OH93" s="108"/>
      <c r="OI93" s="108"/>
      <c r="OJ93" s="108"/>
      <c r="OK93" s="108"/>
      <c r="OL93" s="108"/>
      <c r="OM93" s="108"/>
      <c r="ON93" s="108"/>
      <c r="OO93" s="108"/>
      <c r="OP93" s="108"/>
      <c r="OQ93" s="108"/>
      <c r="OR93" s="108"/>
      <c r="OS93" s="108"/>
      <c r="OT93" s="108"/>
      <c r="OU93" s="108"/>
      <c r="OV93" s="108"/>
      <c r="OW93" s="108"/>
      <c r="OX93" s="108"/>
      <c r="OY93" s="108"/>
      <c r="OZ93" s="108"/>
      <c r="PA93" s="108"/>
      <c r="PB93" s="108"/>
      <c r="PC93" s="108"/>
      <c r="PD93" s="108"/>
      <c r="PE93" s="108"/>
      <c r="PF93" s="108"/>
      <c r="PG93" s="108"/>
      <c r="PH93" s="108"/>
      <c r="PI93" s="108"/>
      <c r="PJ93" s="108"/>
      <c r="PK93" s="108"/>
      <c r="PL93" s="108"/>
      <c r="PM93" s="108"/>
      <c r="PN93" s="108"/>
      <c r="PO93" s="108"/>
      <c r="PP93" s="108"/>
      <c r="PQ93" s="108"/>
      <c r="PR93" s="108"/>
      <c r="PS93" s="108"/>
      <c r="PT93" s="108"/>
      <c r="PU93" s="108"/>
      <c r="PV93" s="108"/>
      <c r="PW93" s="108"/>
      <c r="PX93" s="108"/>
      <c r="PY93" s="108"/>
      <c r="PZ93" s="108"/>
      <c r="QA93" s="108"/>
      <c r="QB93" s="108"/>
      <c r="QC93" s="108"/>
      <c r="QD93" s="108"/>
      <c r="QE93" s="108"/>
      <c r="QF93" s="108"/>
      <c r="QG93" s="108"/>
      <c r="QH93" s="108"/>
      <c r="QI93" s="108"/>
      <c r="QJ93" s="108"/>
      <c r="QK93" s="108"/>
      <c r="QL93" s="108"/>
      <c r="QM93" s="108"/>
      <c r="QN93" s="108"/>
      <c r="QO93" s="108"/>
      <c r="QP93" s="108"/>
      <c r="QQ93" s="108"/>
      <c r="QR93" s="108"/>
      <c r="QS93" s="108"/>
      <c r="QT93" s="108"/>
      <c r="QU93" s="108"/>
      <c r="QV93" s="108"/>
      <c r="QW93" s="108"/>
      <c r="QX93" s="108"/>
      <c r="QY93" s="108"/>
      <c r="QZ93" s="108"/>
      <c r="RA93" s="108"/>
      <c r="RB93" s="108"/>
      <c r="RC93" s="108"/>
      <c r="RD93" s="108"/>
      <c r="RE93" s="108"/>
      <c r="RF93" s="108"/>
      <c r="RG93" s="108"/>
      <c r="RH93" s="108"/>
      <c r="RI93" s="108"/>
      <c r="RJ93" s="108"/>
      <c r="RK93" s="108"/>
      <c r="RL93" s="108"/>
      <c r="RM93" s="108"/>
      <c r="RN93" s="108"/>
      <c r="RO93" s="108"/>
      <c r="RP93" s="108"/>
      <c r="RQ93" s="108"/>
      <c r="RR93" s="108"/>
      <c r="RS93" s="108"/>
      <c r="RT93" s="108"/>
      <c r="RU93" s="108"/>
      <c r="RV93" s="108"/>
      <c r="RW93" s="108"/>
      <c r="RX93" s="108"/>
      <c r="RY93" s="108"/>
      <c r="RZ93" s="108"/>
      <c r="SA93" s="108"/>
      <c r="SB93" s="108"/>
      <c r="SC93" s="108"/>
      <c r="SD93" s="108"/>
      <c r="SE93" s="108"/>
      <c r="SF93" s="108"/>
      <c r="SG93" s="108"/>
      <c r="SH93" s="108"/>
      <c r="SI93" s="108"/>
      <c r="SJ93" s="108"/>
      <c r="SK93" s="108"/>
      <c r="SL93" s="108"/>
      <c r="SM93" s="108"/>
      <c r="SN93" s="108"/>
      <c r="SO93" s="108"/>
      <c r="SP93" s="108"/>
      <c r="SQ93" s="108"/>
      <c r="SR93" s="108"/>
      <c r="SS93" s="108"/>
      <c r="ST93" s="108"/>
      <c r="SU93" s="108"/>
      <c r="SV93" s="108"/>
      <c r="SW93" s="108"/>
      <c r="SX93" s="108"/>
      <c r="SY93" s="108"/>
      <c r="SZ93" s="108"/>
      <c r="TA93" s="108"/>
      <c r="TB93" s="108"/>
      <c r="TC93" s="108"/>
      <c r="TD93" s="108"/>
      <c r="TE93" s="108"/>
      <c r="TF93" s="108"/>
      <c r="TG93" s="108"/>
      <c r="TH93" s="108"/>
      <c r="TI93" s="108"/>
      <c r="TJ93" s="108"/>
      <c r="TK93" s="108"/>
      <c r="TL93" s="108"/>
      <c r="TM93" s="108"/>
      <c r="TN93" s="108"/>
      <c r="TO93" s="108"/>
      <c r="TP93" s="108"/>
      <c r="TQ93" s="108"/>
      <c r="TR93" s="108"/>
      <c r="TS93" s="108"/>
      <c r="TT93" s="108"/>
      <c r="TU93" s="108"/>
      <c r="TV93" s="108"/>
      <c r="TW93" s="108"/>
      <c r="TX93" s="108"/>
      <c r="TY93" s="108"/>
      <c r="TZ93" s="108"/>
      <c r="UA93" s="108"/>
      <c r="UB93" s="108"/>
      <c r="UC93" s="108"/>
      <c r="UD93" s="108"/>
      <c r="UE93" s="108"/>
      <c r="UF93" s="108"/>
      <c r="UG93" s="108"/>
      <c r="UH93" s="108"/>
      <c r="UI93" s="108"/>
      <c r="UJ93" s="108"/>
      <c r="UK93" s="108"/>
      <c r="UL93" s="108"/>
      <c r="UM93" s="108"/>
      <c r="UN93" s="108"/>
      <c r="UO93" s="108"/>
      <c r="UP93" s="108"/>
      <c r="UQ93" s="108"/>
      <c r="UR93" s="108"/>
      <c r="US93" s="108"/>
      <c r="UT93" s="108"/>
      <c r="UU93" s="108"/>
      <c r="UV93" s="108"/>
      <c r="UW93" s="108"/>
      <c r="UX93" s="108"/>
      <c r="UY93" s="108"/>
      <c r="UZ93" s="108"/>
      <c r="VA93" s="108"/>
      <c r="VB93" s="108"/>
      <c r="VC93" s="108"/>
      <c r="VD93" s="108"/>
      <c r="VE93" s="108"/>
      <c r="VF93" s="108"/>
      <c r="VG93" s="108"/>
      <c r="VH93" s="108"/>
      <c r="VI93" s="108"/>
      <c r="VJ93" s="108"/>
      <c r="VK93" s="108"/>
      <c r="VL93" s="108"/>
      <c r="VM93" s="108"/>
      <c r="VN93" s="108"/>
      <c r="VO93" s="108"/>
      <c r="VP93" s="108"/>
      <c r="VQ93" s="108"/>
      <c r="VR93" s="108"/>
      <c r="VS93" s="108"/>
      <c r="VT93" s="108"/>
      <c r="VU93" s="108"/>
      <c r="VV93" s="108"/>
      <c r="VW93" s="108"/>
      <c r="VX93" s="108"/>
      <c r="VY93" s="108"/>
      <c r="VZ93" s="108"/>
      <c r="WA93" s="108"/>
      <c r="WB93" s="108"/>
      <c r="WC93" s="108"/>
      <c r="WD93" s="108"/>
      <c r="WE93" s="108"/>
      <c r="WF93" s="108"/>
      <c r="WG93" s="108"/>
      <c r="WH93" s="108"/>
      <c r="WI93" s="108"/>
      <c r="WJ93" s="108"/>
      <c r="WK93" s="108"/>
      <c r="WL93" s="108"/>
      <c r="WM93" s="108"/>
      <c r="WN93" s="108"/>
      <c r="WO93" s="108"/>
      <c r="WP93" s="108"/>
      <c r="WQ93" s="108"/>
      <c r="WR93" s="108"/>
      <c r="WS93" s="108"/>
      <c r="WT93" s="108"/>
      <c r="WU93" s="108"/>
      <c r="WV93" s="108"/>
      <c r="WW93" s="108"/>
      <c r="WX93" s="108"/>
      <c r="WY93" s="108"/>
      <c r="WZ93" s="108"/>
      <c r="XA93" s="108"/>
      <c r="XB93" s="108"/>
      <c r="XC93" s="108"/>
      <c r="XD93" s="108"/>
      <c r="XE93" s="108"/>
      <c r="XF93" s="108"/>
      <c r="XG93" s="108"/>
      <c r="XH93" s="108"/>
      <c r="XI93" s="108"/>
      <c r="XJ93" s="108"/>
      <c r="XK93" s="108"/>
      <c r="XL93" s="108"/>
      <c r="XM93" s="108"/>
      <c r="XN93" s="108"/>
      <c r="XO93" s="108"/>
      <c r="XP93" s="108"/>
      <c r="XQ93" s="108"/>
      <c r="XR93" s="108"/>
      <c r="XS93" s="108"/>
      <c r="XT93" s="108"/>
      <c r="XU93" s="108"/>
      <c r="XV93" s="108"/>
      <c r="XW93" s="108"/>
      <c r="XX93" s="108"/>
      <c r="XY93" s="108"/>
      <c r="XZ93" s="108"/>
      <c r="YA93" s="108"/>
      <c r="YB93" s="108"/>
      <c r="YC93" s="108"/>
      <c r="YD93" s="108"/>
      <c r="YE93" s="108"/>
      <c r="YF93" s="108"/>
      <c r="YG93" s="108"/>
      <c r="YH93" s="108"/>
      <c r="YI93" s="108"/>
      <c r="YJ93" s="108"/>
      <c r="YK93" s="108"/>
      <c r="YL93" s="108"/>
      <c r="YM93" s="108"/>
      <c r="YN93" s="108"/>
      <c r="YO93" s="108"/>
      <c r="YP93" s="108"/>
      <c r="YQ93" s="108"/>
      <c r="YR93" s="108"/>
      <c r="YS93" s="108"/>
      <c r="YT93" s="108"/>
      <c r="YU93" s="108"/>
      <c r="YV93" s="108"/>
      <c r="YW93" s="108"/>
      <c r="YX93" s="108"/>
      <c r="YY93" s="108"/>
      <c r="YZ93" s="108"/>
      <c r="ZA93" s="108"/>
      <c r="ZB93" s="108"/>
      <c r="ZC93" s="108"/>
      <c r="ZD93" s="108"/>
      <c r="ZE93" s="108"/>
      <c r="ZF93" s="108"/>
      <c r="ZG93" s="108"/>
      <c r="ZH93" s="108"/>
      <c r="ZI93" s="108"/>
      <c r="ZJ93" s="108"/>
      <c r="ZK93" s="108"/>
      <c r="ZL93" s="108"/>
      <c r="ZM93" s="108"/>
      <c r="ZN93" s="108"/>
      <c r="ZO93" s="108"/>
      <c r="ZP93" s="108"/>
      <c r="ZQ93" s="108"/>
      <c r="ZR93" s="108"/>
      <c r="ZS93" s="108"/>
      <c r="ZT93" s="108"/>
      <c r="ZU93" s="108"/>
      <c r="ZV93" s="108"/>
      <c r="ZW93" s="108"/>
      <c r="ZX93" s="108"/>
      <c r="ZY93" s="108"/>
      <c r="ZZ93" s="108"/>
      <c r="AAA93" s="108"/>
      <c r="AAB93" s="108"/>
      <c r="AAC93" s="108"/>
      <c r="AAD93" s="108"/>
      <c r="AAE93" s="108"/>
      <c r="AAF93" s="108"/>
      <c r="AAG93" s="108"/>
      <c r="AAH93" s="108"/>
      <c r="AAI93" s="108"/>
      <c r="AAJ93" s="108"/>
      <c r="AAK93" s="108"/>
      <c r="AAL93" s="108"/>
      <c r="AAM93" s="108"/>
      <c r="AAN93" s="108"/>
      <c r="AAO93" s="108"/>
      <c r="AAP93" s="108"/>
      <c r="AAQ93" s="108"/>
      <c r="AAR93" s="108"/>
      <c r="AAS93" s="108"/>
      <c r="AAT93" s="108"/>
      <c r="AAU93" s="108"/>
      <c r="AAV93" s="108"/>
      <c r="AAW93" s="108"/>
      <c r="AAX93" s="108"/>
      <c r="AAY93" s="108"/>
      <c r="AAZ93" s="108"/>
      <c r="ABA93" s="108"/>
      <c r="ABB93" s="108"/>
      <c r="ABC93" s="108"/>
      <c r="ABD93" s="108"/>
      <c r="ABE93" s="108"/>
      <c r="ABF93" s="108"/>
      <c r="ABG93" s="108"/>
      <c r="ABH93" s="108"/>
      <c r="ABI93" s="108"/>
      <c r="ABJ93" s="108"/>
      <c r="ABK93" s="108"/>
      <c r="ABL93" s="108"/>
      <c r="ABM93" s="108"/>
      <c r="ABN93" s="108"/>
      <c r="ABO93" s="108"/>
      <c r="ABP93" s="108"/>
      <c r="ABQ93" s="108"/>
      <c r="ABR93" s="108"/>
      <c r="ABS93" s="108"/>
      <c r="ABT93" s="108"/>
      <c r="ABU93" s="108"/>
      <c r="ABV93" s="108"/>
      <c r="ABW93" s="108"/>
      <c r="ABX93" s="108"/>
      <c r="ABY93" s="108"/>
      <c r="ABZ93" s="108"/>
      <c r="ACA93" s="108"/>
      <c r="ACB93" s="108"/>
      <c r="ACC93" s="108"/>
      <c r="ACD93" s="108"/>
      <c r="ACE93" s="108"/>
      <c r="ACF93" s="108"/>
      <c r="ACG93" s="108"/>
      <c r="ACH93" s="108"/>
      <c r="ACI93" s="108"/>
      <c r="ACJ93" s="108"/>
      <c r="ACK93" s="108"/>
      <c r="ACL93" s="108"/>
      <c r="ACM93" s="108"/>
      <c r="ACN93" s="108"/>
      <c r="ACO93" s="108"/>
      <c r="ACP93" s="108"/>
      <c r="ACQ93" s="108"/>
      <c r="ACR93" s="108"/>
      <c r="ACS93" s="108"/>
      <c r="ACT93" s="108"/>
      <c r="ACU93" s="108"/>
      <c r="ACV93" s="108"/>
      <c r="ACW93" s="108"/>
      <c r="ACX93" s="108"/>
      <c r="ACY93" s="108"/>
      <c r="ACZ93" s="108"/>
      <c r="ADA93" s="108"/>
      <c r="ADB93" s="108"/>
      <c r="ADC93" s="108"/>
      <c r="ADD93" s="108"/>
      <c r="ADE93" s="108"/>
      <c r="ADF93" s="108"/>
      <c r="ADG93" s="108"/>
      <c r="ADH93" s="108"/>
      <c r="ADI93" s="108"/>
      <c r="ADJ93" s="108"/>
      <c r="ADK93" s="108"/>
      <c r="ADL93" s="108"/>
      <c r="ADM93" s="108"/>
      <c r="ADN93" s="108"/>
      <c r="ADO93" s="108"/>
      <c r="ADP93" s="108"/>
      <c r="ADQ93" s="108"/>
      <c r="ADR93" s="108"/>
      <c r="ADS93" s="108"/>
      <c r="ADT93" s="108"/>
      <c r="ADU93" s="108"/>
      <c r="ADV93" s="108"/>
      <c r="ADW93" s="108"/>
      <c r="ADX93" s="108"/>
      <c r="ADY93" s="108"/>
      <c r="ADZ93" s="108"/>
      <c r="AEA93" s="108"/>
      <c r="AEB93" s="108"/>
      <c r="AEC93" s="108"/>
      <c r="AED93" s="108"/>
      <c r="AEE93" s="108"/>
      <c r="AEF93" s="108"/>
      <c r="AEG93" s="108"/>
      <c r="AEH93" s="108"/>
      <c r="AEI93" s="108"/>
      <c r="AEJ93" s="108"/>
      <c r="AEK93" s="108"/>
      <c r="AEL93" s="108"/>
      <c r="AEM93" s="108"/>
      <c r="AEN93" s="108"/>
      <c r="AEO93" s="108"/>
      <c r="AEP93" s="108"/>
      <c r="AEQ93" s="108"/>
      <c r="AER93" s="108"/>
      <c r="AES93" s="108"/>
      <c r="AET93" s="108"/>
      <c r="AEU93" s="108"/>
      <c r="AEV93" s="108"/>
      <c r="AEW93" s="108"/>
      <c r="AEX93" s="108"/>
      <c r="AEY93" s="108"/>
      <c r="AEZ93" s="108"/>
      <c r="AFA93" s="108"/>
      <c r="AFB93" s="108"/>
      <c r="AFC93" s="108"/>
      <c r="AFD93" s="108"/>
      <c r="AFE93" s="108"/>
      <c r="AFF93" s="108"/>
      <c r="AFG93" s="108"/>
      <c r="AFH93" s="108"/>
      <c r="AFI93" s="108"/>
      <c r="AFJ93" s="108"/>
      <c r="AFK93" s="108"/>
      <c r="AFL93" s="108"/>
      <c r="AFM93" s="108"/>
      <c r="AFN93" s="108"/>
      <c r="AFO93" s="108"/>
      <c r="AFP93" s="108"/>
      <c r="AFQ93" s="108"/>
      <c r="AFR93" s="108"/>
      <c r="AFS93" s="108"/>
      <c r="AFT93" s="108"/>
      <c r="AFU93" s="108"/>
      <c r="AFV93" s="108"/>
      <c r="AFW93" s="108"/>
      <c r="AFX93" s="108"/>
      <c r="AFY93" s="108"/>
      <c r="AFZ93" s="108"/>
      <c r="AGA93" s="108"/>
      <c r="AGB93" s="108"/>
      <c r="AGC93" s="108"/>
      <c r="AGD93" s="108"/>
      <c r="AGE93" s="108"/>
      <c r="AGF93" s="108"/>
      <c r="AGG93" s="108"/>
      <c r="AGH93" s="108"/>
      <c r="AGI93" s="108"/>
      <c r="AGJ93" s="108"/>
      <c r="AGK93" s="108"/>
      <c r="AGL93" s="108"/>
      <c r="AGM93" s="108"/>
      <c r="AGN93" s="108"/>
      <c r="AGO93" s="108"/>
      <c r="AGP93" s="108"/>
      <c r="AGQ93" s="108"/>
      <c r="AGR93" s="108"/>
      <c r="AGS93" s="108"/>
      <c r="AGT93" s="108"/>
      <c r="AGU93" s="108"/>
      <c r="AGV93" s="108"/>
      <c r="AGW93" s="108"/>
      <c r="AGX93" s="108"/>
      <c r="AGY93" s="108"/>
      <c r="AGZ93" s="108"/>
      <c r="AHA93" s="108"/>
      <c r="AHB93" s="108"/>
      <c r="AHC93" s="108"/>
      <c r="AHD93" s="108"/>
      <c r="AHE93" s="108"/>
      <c r="AHF93" s="108"/>
      <c r="AHG93" s="108"/>
      <c r="AHH93" s="108"/>
      <c r="AHI93" s="108"/>
      <c r="AHJ93" s="108"/>
      <c r="AHK93" s="108"/>
      <c r="AHL93" s="108"/>
      <c r="AHM93" s="108"/>
      <c r="AHN93" s="108"/>
      <c r="AHO93" s="108"/>
      <c r="AHP93" s="108"/>
      <c r="AHQ93" s="108"/>
      <c r="AHR93" s="108"/>
      <c r="AHS93" s="108"/>
      <c r="AHT93" s="108"/>
      <c r="AHU93" s="108"/>
      <c r="AHV93" s="108"/>
      <c r="AHW93" s="108"/>
      <c r="AHX93" s="108"/>
      <c r="AHY93" s="108"/>
      <c r="AHZ93" s="108"/>
      <c r="AIA93" s="108"/>
      <c r="AIB93" s="108"/>
      <c r="AIC93" s="108"/>
      <c r="AID93" s="108"/>
      <c r="AIE93" s="108"/>
      <c r="AIF93" s="108"/>
      <c r="AIG93" s="108"/>
      <c r="AIH93" s="108"/>
      <c r="AII93" s="108"/>
      <c r="AIJ93" s="108"/>
      <c r="AIK93" s="108"/>
      <c r="AIL93" s="108"/>
      <c r="AIM93" s="108"/>
      <c r="AIN93" s="108"/>
      <c r="AIO93" s="108"/>
      <c r="AIP93" s="108"/>
      <c r="AIQ93" s="108"/>
      <c r="AIR93" s="108"/>
      <c r="AIS93" s="108"/>
      <c r="AIT93" s="108"/>
      <c r="AIU93" s="108"/>
      <c r="AIV93" s="108"/>
      <c r="AIW93" s="108"/>
      <c r="AIX93" s="108"/>
      <c r="AIY93" s="108"/>
      <c r="AIZ93" s="108"/>
      <c r="AJA93" s="108"/>
      <c r="AJB93" s="108"/>
      <c r="AJC93" s="108"/>
      <c r="AJD93" s="108"/>
      <c r="AJE93" s="108"/>
      <c r="AJF93" s="108"/>
      <c r="AJG93" s="108"/>
      <c r="AJH93" s="108"/>
      <c r="AJI93" s="108"/>
      <c r="AJJ93" s="108"/>
      <c r="AJK93" s="108"/>
      <c r="AJL93" s="108"/>
      <c r="AJM93" s="108"/>
      <c r="AJN93" s="108"/>
      <c r="AJO93" s="108"/>
      <c r="AJP93" s="108"/>
      <c r="AJQ93" s="108"/>
      <c r="AJR93" s="108"/>
      <c r="AJS93" s="108"/>
      <c r="AJT93" s="108"/>
      <c r="AJU93" s="108"/>
      <c r="AJV93" s="108"/>
      <c r="AJW93" s="108"/>
      <c r="AJX93" s="108"/>
      <c r="AJY93" s="108"/>
      <c r="AJZ93" s="108"/>
      <c r="AKA93" s="108"/>
      <c r="AKB93" s="108"/>
      <c r="AKC93" s="108"/>
      <c r="AKD93" s="108"/>
      <c r="AKE93" s="108"/>
      <c r="AKF93" s="108"/>
      <c r="AKG93" s="108"/>
      <c r="AKH93" s="108"/>
      <c r="AKI93" s="108"/>
      <c r="AKJ93" s="108"/>
      <c r="AKK93" s="108"/>
      <c r="AKL93" s="108"/>
      <c r="AKM93" s="108"/>
      <c r="AKN93" s="108"/>
      <c r="AKO93" s="108"/>
      <c r="AKP93" s="108"/>
      <c r="AKQ93" s="108"/>
      <c r="AKR93" s="108"/>
      <c r="AKS93" s="108"/>
      <c r="AKT93" s="108"/>
      <c r="AKU93" s="108"/>
      <c r="AKV93" s="108"/>
      <c r="AKW93" s="108"/>
      <c r="AKX93" s="108"/>
      <c r="AKY93" s="108"/>
      <c r="AKZ93" s="108"/>
      <c r="ALA93" s="108"/>
      <c r="ALB93" s="108"/>
      <c r="ALC93" s="108"/>
      <c r="ALD93" s="108"/>
      <c r="ALE93" s="108"/>
      <c r="ALF93" s="108"/>
      <c r="ALG93" s="108"/>
      <c r="ALH93" s="108"/>
      <c r="ALI93" s="108"/>
      <c r="ALJ93" s="108"/>
      <c r="ALK93" s="108"/>
      <c r="ALL93" s="108"/>
      <c r="ALM93" s="108"/>
      <c r="ALN93" s="108"/>
      <c r="ALO93" s="108"/>
      <c r="ALP93" s="108"/>
      <c r="ALQ93" s="108"/>
      <c r="ALR93" s="108"/>
      <c r="ALS93" s="108"/>
      <c r="ALT93" s="108"/>
      <c r="ALU93" s="108"/>
      <c r="ALV93" s="108"/>
      <c r="ALW93" s="108"/>
      <c r="ALX93" s="108"/>
      <c r="ALY93" s="108"/>
      <c r="ALZ93" s="108"/>
      <c r="AMA93" s="108"/>
      <c r="AMB93" s="108"/>
      <c r="AMC93" s="108"/>
      <c r="AMD93" s="108"/>
      <c r="AME93" s="108"/>
      <c r="AMF93" s="108"/>
      <c r="AMG93" s="108"/>
      <c r="AMH93" s="108"/>
      <c r="AMI93" s="108"/>
      <c r="AMJ93" s="108"/>
      <c r="AMK93" s="108"/>
      <c r="AML93" s="108"/>
      <c r="AMM93" s="108"/>
      <c r="AMN93" s="108"/>
      <c r="AMO93" s="108"/>
      <c r="AMP93" s="108"/>
      <c r="AMQ93" s="108"/>
      <c r="AMR93" s="108"/>
      <c r="AMS93" s="108"/>
      <c r="AMT93" s="108"/>
      <c r="AMU93" s="108"/>
      <c r="AMV93" s="108"/>
      <c r="AMW93" s="108"/>
      <c r="AMX93" s="108"/>
      <c r="AMY93" s="108"/>
      <c r="AMZ93" s="108"/>
      <c r="ANA93" s="108"/>
      <c r="ANB93" s="108"/>
      <c r="ANC93" s="108"/>
      <c r="AND93" s="108"/>
      <c r="ANE93" s="108"/>
      <c r="ANF93" s="108"/>
      <c r="ANG93" s="108"/>
      <c r="ANH93" s="108"/>
      <c r="ANI93" s="108"/>
      <c r="ANJ93" s="108"/>
      <c r="ANK93" s="108"/>
      <c r="ANL93" s="108"/>
      <c r="ANM93" s="108"/>
      <c r="ANN93" s="108"/>
      <c r="ANO93" s="108"/>
      <c r="ANP93" s="108"/>
      <c r="ANQ93" s="108"/>
      <c r="ANR93" s="108"/>
      <c r="ANS93" s="108"/>
      <c r="ANT93" s="108"/>
      <c r="ANU93" s="108"/>
      <c r="ANV93" s="108"/>
      <c r="ANW93" s="108"/>
      <c r="ANX93" s="108"/>
      <c r="ANY93" s="108"/>
      <c r="ANZ93" s="108"/>
      <c r="AOA93" s="108"/>
      <c r="AOB93" s="108"/>
      <c r="AOC93" s="108"/>
      <c r="AOD93" s="108"/>
      <c r="AOE93" s="108"/>
      <c r="AOF93" s="108"/>
      <c r="AOG93" s="108"/>
      <c r="AOH93" s="108"/>
      <c r="AOI93" s="108"/>
      <c r="AOJ93" s="108"/>
      <c r="AOK93" s="108"/>
      <c r="AOL93" s="108"/>
      <c r="AOM93" s="108"/>
      <c r="AON93" s="108"/>
      <c r="AOO93" s="108"/>
      <c r="AOP93" s="108"/>
      <c r="AOQ93" s="108"/>
      <c r="AOR93" s="108"/>
      <c r="AOS93" s="108"/>
      <c r="AOT93" s="108"/>
      <c r="AOU93" s="108"/>
      <c r="AOV93" s="108"/>
      <c r="AOW93" s="108"/>
      <c r="AOX93" s="108"/>
      <c r="AOY93" s="108"/>
      <c r="AOZ93" s="108"/>
      <c r="APA93" s="108"/>
      <c r="APB93" s="108"/>
      <c r="APC93" s="108"/>
      <c r="APD93" s="108"/>
      <c r="APE93" s="108"/>
      <c r="APF93" s="108"/>
      <c r="APG93" s="108"/>
      <c r="APH93" s="108"/>
      <c r="API93" s="108"/>
      <c r="APJ93" s="108"/>
      <c r="APK93" s="108"/>
      <c r="APL93" s="108"/>
      <c r="APM93" s="108"/>
      <c r="APN93" s="108"/>
      <c r="APO93" s="108"/>
      <c r="APP93" s="108"/>
      <c r="APQ93" s="108"/>
      <c r="APR93" s="108"/>
      <c r="APS93" s="108"/>
      <c r="APT93" s="108"/>
      <c r="APU93" s="108"/>
      <c r="APV93" s="108"/>
      <c r="APW93" s="108"/>
      <c r="APX93" s="108"/>
      <c r="APY93" s="108"/>
      <c r="APZ93" s="108"/>
      <c r="AQA93" s="108"/>
      <c r="AQB93" s="108"/>
      <c r="AQC93" s="108"/>
      <c r="AQD93" s="108"/>
      <c r="AQE93" s="108"/>
      <c r="AQF93" s="108"/>
      <c r="AQG93" s="108"/>
      <c r="AQH93" s="108"/>
      <c r="AQI93" s="108"/>
      <c r="AQJ93" s="108"/>
      <c r="AQK93" s="108"/>
      <c r="AQL93" s="108"/>
      <c r="AQM93" s="108"/>
      <c r="AQN93" s="108"/>
      <c r="AQO93" s="108"/>
      <c r="AQP93" s="108"/>
      <c r="AQQ93" s="108"/>
      <c r="AQR93" s="108"/>
      <c r="AQS93" s="108"/>
      <c r="AQT93" s="108"/>
      <c r="AQU93" s="108"/>
      <c r="AQV93" s="108"/>
      <c r="AQW93" s="108"/>
      <c r="AQX93" s="108"/>
      <c r="AQY93" s="108"/>
      <c r="AQZ93" s="108"/>
      <c r="ARA93" s="108"/>
      <c r="ARB93" s="108"/>
      <c r="ARC93" s="108"/>
      <c r="ARD93" s="108"/>
      <c r="ARE93" s="108"/>
      <c r="ARF93" s="108"/>
      <c r="ARG93" s="108"/>
      <c r="ARH93" s="108"/>
      <c r="ARI93" s="108"/>
      <c r="ARJ93" s="108"/>
      <c r="ARK93" s="108"/>
      <c r="ARL93" s="108"/>
      <c r="ARM93" s="108"/>
      <c r="ARN93" s="108"/>
      <c r="ARO93" s="108"/>
      <c r="ARP93" s="108"/>
      <c r="ARQ93" s="108"/>
      <c r="ARR93" s="108"/>
      <c r="ARS93" s="108"/>
      <c r="ART93" s="108"/>
      <c r="ARU93" s="108"/>
      <c r="ARV93" s="108"/>
      <c r="ARW93" s="108"/>
      <c r="ARX93" s="108"/>
      <c r="ARY93" s="108"/>
      <c r="ARZ93" s="108"/>
      <c r="ASA93" s="108"/>
      <c r="ASB93" s="108"/>
      <c r="ASC93" s="108"/>
      <c r="ASD93" s="108"/>
      <c r="ASE93" s="108"/>
      <c r="ASF93" s="108"/>
      <c r="ASG93" s="108"/>
      <c r="ASH93" s="108"/>
      <c r="ASI93" s="108"/>
      <c r="ASJ93" s="108"/>
      <c r="ASK93" s="108"/>
      <c r="ASL93" s="108"/>
      <c r="ASM93" s="108"/>
      <c r="ASN93" s="108"/>
      <c r="ASO93" s="108"/>
      <c r="ASP93" s="108"/>
      <c r="ASQ93" s="108"/>
      <c r="ASR93" s="108"/>
      <c r="ASS93" s="108"/>
      <c r="AST93" s="108"/>
      <c r="ASU93" s="108"/>
      <c r="ASV93" s="108"/>
      <c r="ASW93" s="108"/>
      <c r="ASX93" s="108"/>
      <c r="ASY93" s="108"/>
      <c r="ASZ93" s="108"/>
      <c r="ATA93" s="108"/>
      <c r="ATB93" s="108"/>
      <c r="ATC93" s="108"/>
      <c r="ATD93" s="108"/>
      <c r="ATE93" s="108"/>
      <c r="ATF93" s="108"/>
      <c r="ATG93" s="108"/>
      <c r="ATH93" s="108"/>
      <c r="ATI93" s="108"/>
      <c r="ATJ93" s="108"/>
      <c r="ATK93" s="108"/>
      <c r="ATL93" s="108"/>
      <c r="ATM93" s="108"/>
      <c r="ATN93" s="108"/>
      <c r="ATO93" s="108"/>
      <c r="ATP93" s="108"/>
      <c r="ATQ93" s="108"/>
      <c r="ATR93" s="108"/>
      <c r="ATS93" s="108"/>
      <c r="ATT93" s="108"/>
      <c r="ATU93" s="108"/>
      <c r="ATV93" s="108"/>
      <c r="ATW93" s="108"/>
      <c r="ATX93" s="108"/>
      <c r="ATY93" s="108"/>
      <c r="ATZ93" s="108"/>
      <c r="AUA93" s="108"/>
      <c r="AUB93" s="108"/>
      <c r="AUC93" s="108"/>
      <c r="AUD93" s="108"/>
      <c r="AUE93" s="108"/>
      <c r="AUF93" s="108"/>
      <c r="AUG93" s="108"/>
      <c r="AUH93" s="108"/>
      <c r="AUI93" s="108"/>
      <c r="AUJ93" s="108"/>
      <c r="AUK93" s="108"/>
      <c r="AUL93" s="108"/>
      <c r="AUM93" s="108"/>
      <c r="AUN93" s="108"/>
      <c r="AUO93" s="108"/>
      <c r="AUP93" s="108"/>
      <c r="AUQ93" s="108"/>
      <c r="AUR93" s="108"/>
      <c r="AUS93" s="108"/>
      <c r="AUT93" s="108"/>
      <c r="AUU93" s="108"/>
      <c r="AUV93" s="108"/>
      <c r="AUW93" s="108"/>
      <c r="AUX93" s="108"/>
      <c r="AUY93" s="108"/>
      <c r="AUZ93" s="108"/>
      <c r="AVA93" s="108"/>
      <c r="AVB93" s="108"/>
      <c r="AVC93" s="108"/>
      <c r="AVD93" s="108"/>
      <c r="AVE93" s="108"/>
      <c r="AVF93" s="108"/>
      <c r="AVG93" s="108"/>
      <c r="AVH93" s="108"/>
      <c r="AVI93" s="108"/>
      <c r="AVJ93" s="108"/>
      <c r="AVK93" s="108"/>
      <c r="AVL93" s="108"/>
      <c r="AVM93" s="108"/>
      <c r="AVN93" s="108"/>
      <c r="AVO93" s="108"/>
      <c r="AVP93" s="108"/>
      <c r="AVQ93" s="108"/>
      <c r="AVR93" s="108"/>
      <c r="AVS93" s="108"/>
      <c r="AVT93" s="108"/>
      <c r="AVU93" s="108"/>
      <c r="AVV93" s="108"/>
      <c r="AVW93" s="108"/>
      <c r="AVX93" s="108"/>
      <c r="AVY93" s="108"/>
      <c r="AVZ93" s="108"/>
      <c r="AWA93" s="108"/>
      <c r="AWB93" s="108"/>
      <c r="AWC93" s="108"/>
      <c r="AWD93" s="108"/>
      <c r="AWE93" s="108"/>
      <c r="AWF93" s="108"/>
      <c r="AWG93" s="108"/>
      <c r="AWH93" s="108"/>
      <c r="AWI93" s="108"/>
      <c r="AWJ93" s="108"/>
      <c r="AWK93" s="108"/>
      <c r="AWL93" s="108"/>
      <c r="AWM93" s="108"/>
      <c r="AWN93" s="108"/>
      <c r="AWO93" s="108"/>
      <c r="AWP93" s="108"/>
      <c r="AWQ93" s="108"/>
      <c r="AWR93" s="108"/>
      <c r="AWS93" s="108"/>
      <c r="AWT93" s="108"/>
      <c r="AWU93" s="108"/>
      <c r="AWV93" s="108"/>
      <c r="AWW93" s="108"/>
      <c r="AWX93" s="108"/>
      <c r="AWY93" s="108"/>
      <c r="AWZ93" s="108"/>
      <c r="AXA93" s="108"/>
      <c r="AXB93" s="108"/>
      <c r="AXC93" s="108"/>
      <c r="AXD93" s="108"/>
      <c r="AXE93" s="108"/>
      <c r="AXF93" s="108"/>
      <c r="AXG93" s="108"/>
      <c r="AXH93" s="108"/>
      <c r="AXI93" s="108"/>
      <c r="AXJ93" s="108"/>
      <c r="AXK93" s="108"/>
      <c r="AXL93" s="108"/>
      <c r="AXM93" s="108"/>
      <c r="AXN93" s="108"/>
      <c r="AXO93" s="108"/>
      <c r="AXP93" s="108"/>
      <c r="AXQ93" s="108"/>
      <c r="AXR93" s="108"/>
      <c r="AXS93" s="108"/>
      <c r="AXT93" s="108"/>
      <c r="AXU93" s="108"/>
      <c r="AXV93" s="108"/>
      <c r="AXW93" s="108"/>
      <c r="AXX93" s="108"/>
      <c r="AXY93" s="108"/>
      <c r="AXZ93" s="108"/>
      <c r="AYA93" s="108"/>
      <c r="AYB93" s="108"/>
      <c r="AYC93" s="108"/>
      <c r="AYD93" s="108"/>
      <c r="AYE93" s="108"/>
      <c r="AYF93" s="108"/>
      <c r="AYG93" s="108"/>
      <c r="AYH93" s="108"/>
      <c r="AYI93" s="108"/>
      <c r="AYJ93" s="108"/>
      <c r="AYK93" s="108"/>
      <c r="AYL93" s="108"/>
      <c r="AYM93" s="108"/>
      <c r="AYN93" s="108"/>
      <c r="AYO93" s="108"/>
      <c r="AYP93" s="108"/>
      <c r="AYQ93" s="108"/>
      <c r="AYR93" s="108"/>
      <c r="AYS93" s="108"/>
      <c r="AYT93" s="108"/>
      <c r="AYU93" s="108"/>
      <c r="AYV93" s="108"/>
      <c r="AYW93" s="108"/>
      <c r="AYX93" s="108"/>
      <c r="AYY93" s="108"/>
      <c r="AYZ93" s="108"/>
      <c r="AZA93" s="108"/>
      <c r="AZB93" s="108"/>
      <c r="AZC93" s="108"/>
      <c r="AZD93" s="108"/>
      <c r="AZE93" s="108"/>
      <c r="AZF93" s="108"/>
      <c r="AZG93" s="108"/>
      <c r="AZH93" s="108"/>
      <c r="AZI93" s="108"/>
      <c r="AZJ93" s="108"/>
      <c r="AZK93" s="108"/>
      <c r="AZL93" s="108"/>
      <c r="AZM93" s="108"/>
      <c r="AZN93" s="108"/>
      <c r="AZO93" s="108"/>
      <c r="AZP93" s="108"/>
      <c r="AZQ93" s="108"/>
      <c r="AZR93" s="108"/>
      <c r="AZS93" s="108"/>
      <c r="AZT93" s="108"/>
      <c r="AZU93" s="108"/>
      <c r="AZV93" s="108"/>
      <c r="AZW93" s="108"/>
      <c r="AZX93" s="108"/>
      <c r="AZY93" s="108"/>
      <c r="AZZ93" s="108"/>
      <c r="BAA93" s="108"/>
      <c r="BAB93" s="108"/>
      <c r="BAC93" s="108"/>
      <c r="BAD93" s="108"/>
      <c r="BAE93" s="108"/>
      <c r="BAF93" s="108"/>
      <c r="BAG93" s="108"/>
      <c r="BAH93" s="108"/>
      <c r="BAI93" s="108"/>
      <c r="BAJ93" s="108"/>
      <c r="BAK93" s="108"/>
      <c r="BAL93" s="108"/>
      <c r="BAM93" s="108"/>
      <c r="BAN93" s="108"/>
      <c r="BAO93" s="108"/>
      <c r="BAP93" s="108"/>
      <c r="BAQ93" s="108"/>
      <c r="BAR93" s="108"/>
      <c r="BAS93" s="108"/>
      <c r="BAT93" s="108"/>
      <c r="BAU93" s="108"/>
      <c r="BAV93" s="108"/>
      <c r="BAW93" s="108"/>
      <c r="BAX93" s="108"/>
      <c r="BAY93" s="108"/>
      <c r="BAZ93" s="108"/>
      <c r="BBA93" s="108"/>
      <c r="BBB93" s="108"/>
      <c r="BBC93" s="108"/>
      <c r="BBD93" s="108"/>
      <c r="BBE93" s="108"/>
      <c r="BBF93" s="108"/>
      <c r="BBG93" s="108"/>
      <c r="BBH93" s="108"/>
      <c r="BBI93" s="108"/>
      <c r="BBJ93" s="108"/>
      <c r="BBK93" s="108"/>
      <c r="BBL93" s="108"/>
      <c r="BBM93" s="108"/>
      <c r="BBN93" s="108"/>
      <c r="BBO93" s="108"/>
      <c r="BBP93" s="108"/>
      <c r="BBQ93" s="108"/>
      <c r="BBR93" s="108"/>
      <c r="BBS93" s="108"/>
      <c r="BBT93" s="108"/>
      <c r="BBU93" s="108"/>
      <c r="BBV93" s="108"/>
      <c r="BBW93" s="108"/>
      <c r="BBX93" s="108"/>
      <c r="BBY93" s="108"/>
      <c r="BBZ93" s="108"/>
      <c r="BCA93" s="108"/>
      <c r="BCB93" s="108"/>
      <c r="BCC93" s="108"/>
      <c r="BCD93" s="108"/>
      <c r="BCE93" s="108"/>
      <c r="BCF93" s="108"/>
      <c r="BCG93" s="108"/>
      <c r="BCH93" s="108"/>
      <c r="BCI93" s="108"/>
      <c r="BCJ93" s="108"/>
      <c r="BCK93" s="108"/>
      <c r="BCL93" s="108"/>
      <c r="BCM93" s="108"/>
      <c r="BCN93" s="108"/>
      <c r="BCO93" s="108"/>
      <c r="BCP93" s="108"/>
      <c r="BCQ93" s="108"/>
      <c r="BCR93" s="108"/>
      <c r="BCS93" s="108"/>
      <c r="BCT93" s="108"/>
      <c r="BCU93" s="108"/>
      <c r="BCV93" s="108"/>
      <c r="BCW93" s="108"/>
      <c r="BCX93" s="108"/>
      <c r="BCY93" s="108"/>
      <c r="BCZ93" s="108"/>
      <c r="BDA93" s="108"/>
      <c r="BDB93" s="108"/>
      <c r="BDC93" s="108"/>
      <c r="BDD93" s="108"/>
      <c r="BDE93" s="108"/>
      <c r="BDF93" s="108"/>
      <c r="BDG93" s="108"/>
      <c r="BDH93" s="108"/>
      <c r="BDI93" s="108"/>
      <c r="BDJ93" s="108"/>
      <c r="BDK93" s="108"/>
      <c r="BDL93" s="108"/>
      <c r="BDM93" s="108"/>
      <c r="BDN93" s="108"/>
      <c r="BDO93" s="108"/>
      <c r="BDP93" s="108"/>
      <c r="BDQ93" s="108"/>
      <c r="BDR93" s="108"/>
      <c r="BDS93" s="108"/>
      <c r="BDT93" s="108"/>
      <c r="BDU93" s="108"/>
      <c r="BDV93" s="108"/>
      <c r="BDW93" s="108"/>
      <c r="BDX93" s="108"/>
      <c r="BDY93" s="108"/>
      <c r="BDZ93" s="108"/>
      <c r="BEA93" s="108"/>
      <c r="BEB93" s="108"/>
      <c r="BEC93" s="108"/>
      <c r="BED93" s="108"/>
      <c r="BEE93" s="108"/>
      <c r="BEF93" s="108"/>
      <c r="BEG93" s="108"/>
      <c r="BEH93" s="108"/>
      <c r="BEI93" s="108"/>
      <c r="BEJ93" s="108"/>
      <c r="BEK93" s="108"/>
      <c r="BEL93" s="108"/>
      <c r="BEM93" s="108"/>
      <c r="BEN93" s="108"/>
      <c r="BEO93" s="108"/>
      <c r="BEP93" s="108"/>
      <c r="BEQ93" s="108"/>
      <c r="BER93" s="108"/>
      <c r="BES93" s="108"/>
      <c r="BET93" s="108"/>
      <c r="BEU93" s="108"/>
      <c r="BEV93" s="108"/>
      <c r="BEW93" s="108"/>
      <c r="BEX93" s="108"/>
      <c r="BEY93" s="108"/>
      <c r="BEZ93" s="108"/>
      <c r="BFA93" s="108"/>
      <c r="BFB93" s="108"/>
      <c r="BFC93" s="108"/>
      <c r="BFD93" s="108"/>
      <c r="BFE93" s="108"/>
      <c r="BFF93" s="108"/>
      <c r="BFG93" s="108"/>
      <c r="BFH93" s="108"/>
      <c r="BFI93" s="108"/>
      <c r="BFJ93" s="108"/>
      <c r="BFK93" s="108"/>
      <c r="BFL93" s="108"/>
      <c r="BFM93" s="108"/>
      <c r="BFN93" s="108"/>
      <c r="BFO93" s="108"/>
      <c r="BFP93" s="108"/>
      <c r="BFQ93" s="108"/>
      <c r="BFR93" s="108"/>
      <c r="BFS93" s="108"/>
      <c r="BFT93" s="108"/>
      <c r="BFU93" s="108"/>
      <c r="BFV93" s="108"/>
      <c r="BFW93" s="108"/>
      <c r="BFX93" s="108"/>
      <c r="BFY93" s="108"/>
      <c r="BFZ93" s="108"/>
      <c r="BGA93" s="108"/>
      <c r="BGB93" s="108"/>
      <c r="BGC93" s="108"/>
      <c r="BGD93" s="108"/>
      <c r="BGE93" s="108"/>
      <c r="BGF93" s="108"/>
      <c r="BGG93" s="108"/>
      <c r="BGH93" s="108"/>
      <c r="BGI93" s="108"/>
      <c r="BGJ93" s="108"/>
      <c r="BGK93" s="108"/>
      <c r="BGL93" s="108"/>
      <c r="BGM93" s="108"/>
      <c r="BGN93" s="108"/>
      <c r="BGO93" s="108"/>
      <c r="BGP93" s="108"/>
      <c r="BGQ93" s="108"/>
      <c r="BGR93" s="108"/>
      <c r="BGS93" s="108"/>
      <c r="BGT93" s="108"/>
      <c r="BGU93" s="108"/>
      <c r="BGV93" s="108"/>
      <c r="BGW93" s="108"/>
      <c r="BGX93" s="108"/>
      <c r="BGY93" s="108"/>
      <c r="BGZ93" s="108"/>
      <c r="BHA93" s="108"/>
      <c r="BHB93" s="108"/>
      <c r="BHC93" s="108"/>
      <c r="BHD93" s="108"/>
      <c r="BHE93" s="108"/>
      <c r="BHF93" s="108"/>
      <c r="BHG93" s="108"/>
      <c r="BHH93" s="108"/>
      <c r="BHI93" s="108"/>
      <c r="BHJ93" s="108"/>
      <c r="BHK93" s="108"/>
      <c r="BHL93" s="108"/>
      <c r="BHM93" s="108"/>
      <c r="BHN93" s="108"/>
      <c r="BHO93" s="108"/>
      <c r="BHP93" s="108"/>
      <c r="BHQ93" s="108"/>
      <c r="BHR93" s="108"/>
      <c r="BHS93" s="108"/>
      <c r="BHT93" s="108"/>
      <c r="BHU93" s="108"/>
      <c r="BHV93" s="108"/>
      <c r="BHW93" s="108"/>
      <c r="BHX93" s="108"/>
      <c r="BHY93" s="108"/>
      <c r="BHZ93" s="108"/>
      <c r="BIA93" s="108"/>
      <c r="BIB93" s="108"/>
      <c r="BIC93" s="108"/>
      <c r="BID93" s="108"/>
      <c r="BIE93" s="108"/>
      <c r="BIF93" s="108"/>
      <c r="BIG93" s="108"/>
      <c r="BIH93" s="108"/>
      <c r="BII93" s="108"/>
      <c r="BIJ93" s="108"/>
      <c r="BIK93" s="108"/>
      <c r="BIL93" s="108"/>
      <c r="BIM93" s="108"/>
      <c r="BIN93" s="108"/>
      <c r="BIO93" s="108"/>
      <c r="BIP93" s="108"/>
      <c r="BIQ93" s="108"/>
      <c r="BIR93" s="108"/>
      <c r="BIS93" s="108"/>
      <c r="BIT93" s="108"/>
      <c r="BIU93" s="108"/>
      <c r="BIV93" s="108"/>
      <c r="BIW93" s="108"/>
      <c r="BIX93" s="108"/>
      <c r="BIY93" s="108"/>
      <c r="BIZ93" s="108"/>
      <c r="BJA93" s="108"/>
      <c r="BJB93" s="108"/>
      <c r="BJC93" s="108"/>
      <c r="BJD93" s="108"/>
      <c r="BJE93" s="108"/>
      <c r="BJF93" s="108"/>
      <c r="BJG93" s="108"/>
      <c r="BJH93" s="108"/>
      <c r="BJI93" s="108"/>
      <c r="BJJ93" s="108"/>
      <c r="BJK93" s="108"/>
      <c r="BJL93" s="108"/>
      <c r="BJM93" s="108"/>
      <c r="BJN93" s="108"/>
      <c r="BJO93" s="108"/>
      <c r="BJP93" s="108"/>
      <c r="BJQ93" s="108"/>
      <c r="BJR93" s="108"/>
      <c r="BJS93" s="108"/>
      <c r="BJT93" s="108"/>
      <c r="BJU93" s="108"/>
      <c r="BJV93" s="108"/>
      <c r="BJW93" s="108"/>
      <c r="BJX93" s="108"/>
      <c r="BJY93" s="108"/>
      <c r="BJZ93" s="108"/>
      <c r="BKA93" s="108"/>
      <c r="BKB93" s="108"/>
      <c r="BKC93" s="108"/>
      <c r="BKD93" s="108"/>
      <c r="BKE93" s="108"/>
      <c r="BKF93" s="108"/>
      <c r="BKG93" s="108"/>
      <c r="BKH93" s="108"/>
      <c r="BKI93" s="108"/>
      <c r="BKJ93" s="108"/>
      <c r="BKK93" s="108"/>
      <c r="BKL93" s="108"/>
      <c r="BKM93" s="108"/>
      <c r="BKN93" s="108"/>
      <c r="BKO93" s="108"/>
      <c r="BKP93" s="108"/>
      <c r="BKQ93" s="108"/>
      <c r="BKR93" s="108"/>
      <c r="BKS93" s="108"/>
      <c r="BKT93" s="108"/>
      <c r="BKU93" s="108"/>
      <c r="BKV93" s="108"/>
      <c r="BKW93" s="108"/>
      <c r="BKX93" s="108"/>
      <c r="BKY93" s="108"/>
      <c r="BKZ93" s="108"/>
      <c r="BLA93" s="108"/>
      <c r="BLB93" s="108"/>
      <c r="BLC93" s="108"/>
      <c r="BLD93" s="108"/>
      <c r="BLE93" s="108"/>
      <c r="BLF93" s="108"/>
      <c r="BLG93" s="108"/>
      <c r="BLH93" s="108"/>
      <c r="BLI93" s="108"/>
      <c r="BLJ93" s="108"/>
      <c r="BLK93" s="108"/>
      <c r="BLL93" s="108"/>
      <c r="BLM93" s="108"/>
      <c r="BLN93" s="108"/>
      <c r="BLO93" s="108"/>
      <c r="BLP93" s="108"/>
      <c r="BLQ93" s="108"/>
      <c r="BLR93" s="108"/>
      <c r="BLS93" s="108"/>
      <c r="BLT93" s="108"/>
      <c r="BLU93" s="108"/>
      <c r="BLV93" s="108"/>
      <c r="BLW93" s="108"/>
      <c r="BLX93" s="108"/>
      <c r="BLY93" s="108"/>
      <c r="BLZ93" s="108"/>
      <c r="BMA93" s="108"/>
      <c r="BMB93" s="108"/>
      <c r="BMC93" s="108"/>
      <c r="BMD93" s="108"/>
      <c r="BME93" s="108"/>
      <c r="BMF93" s="108"/>
      <c r="BMG93" s="108"/>
      <c r="BMH93" s="108"/>
      <c r="BMI93" s="108"/>
      <c r="BMJ93" s="108"/>
      <c r="BMK93" s="108"/>
      <c r="BML93" s="108"/>
      <c r="BMM93" s="108"/>
      <c r="BMN93" s="108"/>
      <c r="BMO93" s="108"/>
      <c r="BMP93" s="108"/>
      <c r="BMQ93" s="108"/>
      <c r="BMR93" s="108"/>
      <c r="BMS93" s="108"/>
      <c r="BMT93" s="108"/>
      <c r="BMU93" s="108"/>
      <c r="BMV93" s="108"/>
      <c r="BMW93" s="108"/>
      <c r="BMX93" s="108"/>
      <c r="BMY93" s="108"/>
      <c r="BMZ93" s="108"/>
      <c r="BNA93" s="108"/>
      <c r="BNB93" s="108"/>
      <c r="BNC93" s="108"/>
      <c r="BND93" s="108"/>
      <c r="BNE93" s="108"/>
      <c r="BNF93" s="108"/>
      <c r="BNG93" s="108"/>
      <c r="BNH93" s="108"/>
      <c r="BNI93" s="108"/>
      <c r="BNJ93" s="108"/>
      <c r="BNK93" s="108"/>
      <c r="BNL93" s="108"/>
      <c r="BNM93" s="108"/>
      <c r="BNN93" s="108"/>
      <c r="BNO93" s="108"/>
      <c r="BNP93" s="108"/>
      <c r="BNQ93" s="108"/>
      <c r="BNR93" s="108"/>
      <c r="BNS93" s="108"/>
      <c r="BNT93" s="108"/>
      <c r="BNU93" s="108"/>
      <c r="BNV93" s="108"/>
      <c r="BNW93" s="108"/>
      <c r="BNX93" s="108"/>
      <c r="BNY93" s="108"/>
      <c r="BNZ93" s="108"/>
      <c r="BOA93" s="108"/>
      <c r="BOB93" s="108"/>
      <c r="BOC93" s="108"/>
      <c r="BOD93" s="108"/>
      <c r="BOE93" s="108"/>
      <c r="BOF93" s="108"/>
      <c r="BOG93" s="108"/>
      <c r="BOH93" s="108"/>
      <c r="BOI93" s="108"/>
      <c r="BOJ93" s="108"/>
      <c r="BOK93" s="108"/>
      <c r="BOL93" s="108"/>
      <c r="BOM93" s="108"/>
      <c r="BON93" s="108"/>
      <c r="BOO93" s="108"/>
      <c r="BOP93" s="108"/>
      <c r="BOQ93" s="108"/>
      <c r="BOR93" s="108"/>
      <c r="BOS93" s="108"/>
      <c r="BOT93" s="108"/>
      <c r="BOU93" s="108"/>
      <c r="BOV93" s="108"/>
      <c r="BOW93" s="108"/>
      <c r="BOX93" s="108"/>
      <c r="BOY93" s="108"/>
      <c r="BOZ93" s="108"/>
      <c r="BPA93" s="108"/>
      <c r="BPB93" s="108"/>
      <c r="BPC93" s="108"/>
      <c r="BPD93" s="108"/>
      <c r="BPE93" s="108"/>
      <c r="BPF93" s="108"/>
      <c r="BPG93" s="108"/>
      <c r="BPH93" s="108"/>
      <c r="BPI93" s="108"/>
      <c r="BPJ93" s="108"/>
      <c r="BPK93" s="108"/>
      <c r="BPL93" s="108"/>
      <c r="BPM93" s="108"/>
      <c r="BPN93" s="108"/>
      <c r="BPO93" s="108"/>
      <c r="BPP93" s="108"/>
      <c r="BPQ93" s="108"/>
      <c r="BPR93" s="108"/>
      <c r="BPS93" s="108"/>
      <c r="BPT93" s="108"/>
      <c r="BPU93" s="108"/>
      <c r="BPV93" s="108"/>
      <c r="BPW93" s="108"/>
      <c r="BPX93" s="108"/>
      <c r="BPY93" s="108"/>
      <c r="BPZ93" s="108"/>
      <c r="BQA93" s="108"/>
      <c r="BQB93" s="108"/>
      <c r="BQC93" s="108"/>
      <c r="BQD93" s="108"/>
      <c r="BQE93" s="108"/>
      <c r="BQF93" s="108"/>
      <c r="BQG93" s="108"/>
      <c r="BQH93" s="108"/>
      <c r="BQI93" s="108"/>
      <c r="BQJ93" s="108"/>
      <c r="BQK93" s="108"/>
      <c r="BQL93" s="108"/>
      <c r="BQM93" s="108"/>
      <c r="BQN93" s="108"/>
      <c r="BQO93" s="108"/>
      <c r="BQP93" s="108"/>
      <c r="BQQ93" s="108"/>
      <c r="BQR93" s="108"/>
      <c r="BQS93" s="108"/>
      <c r="BQT93" s="108"/>
      <c r="BQU93" s="108"/>
      <c r="BQV93" s="108"/>
      <c r="BQW93" s="108"/>
      <c r="BQX93" s="108"/>
      <c r="BQY93" s="108"/>
      <c r="BQZ93" s="108"/>
      <c r="BRA93" s="108"/>
      <c r="BRB93" s="108"/>
      <c r="BRC93" s="108"/>
      <c r="BRD93" s="108"/>
      <c r="BRE93" s="108"/>
      <c r="BRF93" s="108"/>
      <c r="BRG93" s="108"/>
      <c r="BRH93" s="108"/>
      <c r="BRI93" s="108"/>
      <c r="BRJ93" s="108"/>
      <c r="BRK93" s="108"/>
      <c r="BRL93" s="108"/>
      <c r="BRM93" s="108"/>
      <c r="BRN93" s="108"/>
      <c r="BRO93" s="108"/>
      <c r="BRP93" s="108"/>
      <c r="BRQ93" s="108"/>
      <c r="BRR93" s="108"/>
      <c r="BRS93" s="108"/>
      <c r="BRT93" s="108"/>
      <c r="BRU93" s="108"/>
      <c r="BRV93" s="108"/>
      <c r="BRW93" s="108"/>
      <c r="BRX93" s="108"/>
      <c r="BRY93" s="108"/>
      <c r="BRZ93" s="108"/>
      <c r="BSA93" s="108"/>
      <c r="BSB93" s="108"/>
      <c r="BSC93" s="108"/>
      <c r="BSD93" s="108"/>
      <c r="BSE93" s="108"/>
      <c r="BSF93" s="108"/>
      <c r="BSG93" s="108"/>
      <c r="BSH93" s="108"/>
      <c r="BSI93" s="108"/>
      <c r="BSJ93" s="108"/>
      <c r="BSK93" s="108"/>
      <c r="BSL93" s="108"/>
      <c r="BSM93" s="108"/>
      <c r="BSN93" s="108"/>
      <c r="BSO93" s="108"/>
      <c r="BSP93" s="108"/>
      <c r="BSQ93" s="108"/>
      <c r="BSR93" s="108"/>
      <c r="BSS93" s="108"/>
      <c r="BST93" s="108"/>
      <c r="BSU93" s="108"/>
      <c r="BSV93" s="108"/>
      <c r="BSW93" s="108"/>
      <c r="BSX93" s="108"/>
      <c r="BSY93" s="108"/>
      <c r="BSZ93" s="108"/>
      <c r="BTA93" s="108"/>
      <c r="BTB93" s="108"/>
      <c r="BTC93" s="108"/>
      <c r="BTD93" s="108"/>
      <c r="BTE93" s="108"/>
      <c r="BTF93" s="108"/>
      <c r="BTG93" s="108"/>
      <c r="BTH93" s="108"/>
      <c r="BTI93" s="108"/>
      <c r="BTJ93" s="108"/>
      <c r="BTK93" s="108"/>
      <c r="BTL93" s="108"/>
      <c r="BTM93" s="108"/>
      <c r="BTN93" s="108"/>
      <c r="BTO93" s="108"/>
      <c r="BTP93" s="108"/>
      <c r="BTQ93" s="108"/>
      <c r="BTR93" s="108"/>
      <c r="BTS93" s="108"/>
      <c r="BTT93" s="108"/>
      <c r="BTU93" s="108"/>
      <c r="BTV93" s="108"/>
      <c r="BTW93" s="108"/>
    </row>
    <row r="94" spans="1:1895" s="3" customFormat="1" ht="11.25" customHeight="1" x14ac:dyDescent="0.2">
      <c r="A94" s="76"/>
      <c r="B94" s="74" t="s">
        <v>441</v>
      </c>
      <c r="C94" s="74" t="s">
        <v>152</v>
      </c>
      <c r="D94" s="74" t="s">
        <v>432</v>
      </c>
      <c r="E94" s="74" t="s">
        <v>21</v>
      </c>
      <c r="F94" s="74" t="s">
        <v>34</v>
      </c>
      <c r="G94" s="73">
        <v>17000</v>
      </c>
      <c r="H94" s="73">
        <v>0</v>
      </c>
      <c r="I94" s="73">
        <v>25</v>
      </c>
      <c r="J94" s="73">
        <f t="shared" si="32"/>
        <v>487.9</v>
      </c>
      <c r="K94" s="72">
        <f t="shared" si="33"/>
        <v>516.79999999999995</v>
      </c>
      <c r="L94" s="72">
        <f t="shared" si="34"/>
        <v>1205.3000000000002</v>
      </c>
      <c r="M94" s="73">
        <f t="shared" si="35"/>
        <v>1207</v>
      </c>
      <c r="N94" s="73">
        <f t="shared" si="38"/>
        <v>195.5</v>
      </c>
      <c r="O94" s="72">
        <v>8239.41</v>
      </c>
      <c r="P94" s="72">
        <f t="shared" si="36"/>
        <v>9269.11</v>
      </c>
      <c r="Q94" s="72">
        <f t="shared" si="37"/>
        <v>7730.8899999999994</v>
      </c>
    </row>
    <row r="95" spans="1:1895" s="3" customFormat="1" ht="12.75" x14ac:dyDescent="0.2">
      <c r="A95" s="115"/>
      <c r="B95" s="74" t="s">
        <v>440</v>
      </c>
      <c r="C95" s="74" t="s">
        <v>152</v>
      </c>
      <c r="D95" s="74" t="s">
        <v>151</v>
      </c>
      <c r="E95" s="74" t="s">
        <v>21</v>
      </c>
      <c r="F95" s="74" t="s">
        <v>20</v>
      </c>
      <c r="G95" s="73">
        <v>18000</v>
      </c>
      <c r="H95" s="73">
        <v>0</v>
      </c>
      <c r="I95" s="73">
        <v>25</v>
      </c>
      <c r="J95" s="73">
        <f t="shared" si="32"/>
        <v>516.6</v>
      </c>
      <c r="K95" s="72">
        <f t="shared" si="33"/>
        <v>547.20000000000005</v>
      </c>
      <c r="L95" s="72">
        <f t="shared" si="34"/>
        <v>1276.2</v>
      </c>
      <c r="M95" s="73">
        <f t="shared" si="35"/>
        <v>1277.9999999999998</v>
      </c>
      <c r="N95" s="73">
        <f t="shared" si="38"/>
        <v>207</v>
      </c>
      <c r="O95" s="72">
        <v>7943.17</v>
      </c>
      <c r="P95" s="72">
        <f t="shared" si="36"/>
        <v>9031.9700000000012</v>
      </c>
      <c r="Q95" s="72">
        <f t="shared" si="37"/>
        <v>8968.0299999999988</v>
      </c>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c r="GA95" s="106"/>
      <c r="GB95" s="106"/>
      <c r="GC95" s="106"/>
      <c r="GD95" s="106"/>
      <c r="GE95" s="106"/>
      <c r="GF95" s="106"/>
      <c r="GG95" s="106"/>
      <c r="GH95" s="106"/>
      <c r="GI95" s="106"/>
      <c r="GJ95" s="106"/>
      <c r="GK95" s="106"/>
      <c r="GL95" s="106"/>
      <c r="GM95" s="106"/>
      <c r="GN95" s="106"/>
      <c r="GO95" s="106"/>
      <c r="GP95" s="106"/>
      <c r="GQ95" s="106"/>
      <c r="GR95" s="106"/>
      <c r="GS95" s="106"/>
      <c r="GT95" s="106"/>
      <c r="GU95" s="106"/>
      <c r="GV95" s="106"/>
      <c r="GW95" s="106"/>
      <c r="GX95" s="106"/>
      <c r="GY95" s="106"/>
      <c r="GZ95" s="106"/>
      <c r="HA95" s="106"/>
      <c r="HB95" s="106"/>
      <c r="HC95" s="106"/>
      <c r="HD95" s="106"/>
      <c r="HE95" s="106"/>
      <c r="HF95" s="106"/>
      <c r="HG95" s="106"/>
      <c r="HH95" s="106"/>
      <c r="HI95" s="106"/>
      <c r="HJ95" s="106"/>
      <c r="HK95" s="106"/>
      <c r="HL95" s="106"/>
      <c r="HM95" s="106"/>
      <c r="HN95" s="106"/>
      <c r="HO95" s="106"/>
      <c r="HP95" s="106"/>
      <c r="HQ95" s="106"/>
      <c r="HR95" s="106"/>
      <c r="HS95" s="106"/>
      <c r="HT95" s="106"/>
      <c r="HU95" s="106"/>
      <c r="HV95" s="106"/>
      <c r="HW95" s="106"/>
      <c r="HX95" s="106"/>
      <c r="HY95" s="106"/>
      <c r="HZ95" s="106"/>
      <c r="IA95" s="106"/>
      <c r="IB95" s="106"/>
      <c r="IC95" s="106"/>
      <c r="ID95" s="106"/>
      <c r="IE95" s="106"/>
      <c r="IF95" s="106"/>
      <c r="IG95" s="106"/>
      <c r="IH95" s="106"/>
      <c r="II95" s="106"/>
      <c r="IJ95" s="106"/>
      <c r="IK95" s="106"/>
      <c r="IL95" s="106"/>
      <c r="IM95" s="106"/>
      <c r="IN95" s="106"/>
      <c r="IO95" s="106"/>
      <c r="IP95" s="106"/>
      <c r="IQ95" s="106"/>
      <c r="IR95" s="106"/>
      <c r="IS95" s="106"/>
      <c r="IT95" s="106"/>
      <c r="IU95" s="106"/>
      <c r="IV95" s="106"/>
      <c r="IW95" s="106"/>
      <c r="IX95" s="106"/>
      <c r="IY95" s="106"/>
      <c r="IZ95" s="106"/>
      <c r="JA95" s="106"/>
      <c r="JB95" s="106"/>
      <c r="JC95" s="106"/>
      <c r="JD95" s="106"/>
      <c r="JE95" s="106"/>
      <c r="JF95" s="106"/>
      <c r="JG95" s="106"/>
      <c r="JH95" s="106"/>
      <c r="JI95" s="106"/>
      <c r="JJ95" s="106"/>
      <c r="JK95" s="106"/>
      <c r="JL95" s="106"/>
      <c r="JM95" s="106"/>
      <c r="JN95" s="106"/>
      <c r="JO95" s="106"/>
      <c r="JP95" s="106"/>
      <c r="JQ95" s="106"/>
      <c r="JR95" s="106"/>
      <c r="JS95" s="106"/>
      <c r="JT95" s="106"/>
      <c r="JU95" s="106"/>
      <c r="JV95" s="106"/>
      <c r="JW95" s="106"/>
      <c r="JX95" s="106"/>
      <c r="JY95" s="106"/>
      <c r="JZ95" s="106"/>
      <c r="KA95" s="106"/>
      <c r="KB95" s="106"/>
      <c r="KC95" s="106"/>
      <c r="KD95" s="106"/>
      <c r="KE95" s="106"/>
      <c r="KF95" s="106"/>
      <c r="KG95" s="106"/>
      <c r="KH95" s="106"/>
      <c r="KI95" s="106"/>
      <c r="KJ95" s="106"/>
      <c r="KK95" s="106"/>
      <c r="KL95" s="106"/>
      <c r="KM95" s="106"/>
      <c r="KN95" s="106"/>
      <c r="KO95" s="106"/>
      <c r="KP95" s="106"/>
      <c r="KQ95" s="106"/>
      <c r="KR95" s="106"/>
      <c r="KS95" s="106"/>
      <c r="KT95" s="106"/>
      <c r="KU95" s="106"/>
      <c r="KV95" s="106"/>
      <c r="KW95" s="106"/>
      <c r="KX95" s="106"/>
      <c r="KY95" s="106"/>
      <c r="KZ95" s="106"/>
      <c r="LA95" s="106"/>
      <c r="LB95" s="106"/>
      <c r="LC95" s="106"/>
      <c r="LD95" s="106"/>
      <c r="LE95" s="106"/>
      <c r="LF95" s="106"/>
      <c r="LG95" s="106"/>
      <c r="LH95" s="106"/>
      <c r="LI95" s="106"/>
      <c r="LJ95" s="106"/>
      <c r="LK95" s="106"/>
      <c r="LL95" s="106"/>
      <c r="LM95" s="106"/>
      <c r="LN95" s="106"/>
      <c r="LO95" s="106"/>
      <c r="LP95" s="106"/>
      <c r="LQ95" s="106"/>
      <c r="LR95" s="106"/>
      <c r="LS95" s="106"/>
      <c r="LT95" s="106"/>
      <c r="LU95" s="106"/>
      <c r="LV95" s="106"/>
      <c r="LW95" s="106"/>
      <c r="LX95" s="106"/>
      <c r="LY95" s="106"/>
      <c r="LZ95" s="106"/>
      <c r="MA95" s="106"/>
      <c r="MB95" s="106"/>
      <c r="MC95" s="106"/>
      <c r="MD95" s="106"/>
      <c r="ME95" s="106"/>
      <c r="MF95" s="106"/>
      <c r="MG95" s="106"/>
      <c r="MH95" s="106"/>
      <c r="MI95" s="106"/>
      <c r="MJ95" s="106"/>
      <c r="MK95" s="106"/>
      <c r="ML95" s="106"/>
      <c r="MM95" s="106"/>
      <c r="MN95" s="106"/>
      <c r="MO95" s="106"/>
      <c r="MP95" s="106"/>
      <c r="MQ95" s="106"/>
      <c r="MR95" s="106"/>
      <c r="MS95" s="106"/>
      <c r="MT95" s="106"/>
      <c r="MU95" s="106"/>
      <c r="MV95" s="106"/>
      <c r="MW95" s="106"/>
      <c r="MX95" s="106"/>
      <c r="MY95" s="106"/>
      <c r="MZ95" s="106"/>
      <c r="NA95" s="106"/>
      <c r="NB95" s="106"/>
      <c r="NC95" s="106"/>
      <c r="ND95" s="106"/>
      <c r="NE95" s="106"/>
      <c r="NF95" s="106"/>
      <c r="NG95" s="106"/>
      <c r="NH95" s="106"/>
      <c r="NI95" s="106"/>
      <c r="NJ95" s="106"/>
      <c r="NK95" s="106"/>
      <c r="NL95" s="106"/>
      <c r="NM95" s="106"/>
      <c r="NN95" s="106"/>
      <c r="NO95" s="106"/>
      <c r="NP95" s="106"/>
      <c r="NQ95" s="106"/>
      <c r="NR95" s="106"/>
      <c r="NS95" s="106"/>
      <c r="NT95" s="106"/>
      <c r="NU95" s="106"/>
      <c r="NV95" s="106"/>
      <c r="NW95" s="106"/>
      <c r="NX95" s="106"/>
      <c r="NY95" s="106"/>
      <c r="NZ95" s="106"/>
      <c r="OA95" s="106"/>
      <c r="OB95" s="106"/>
      <c r="OC95" s="106"/>
      <c r="OD95" s="106"/>
      <c r="OE95" s="106"/>
      <c r="OF95" s="106"/>
      <c r="OG95" s="106"/>
      <c r="OH95" s="106"/>
      <c r="OI95" s="106"/>
      <c r="OJ95" s="106"/>
      <c r="OK95" s="106"/>
      <c r="OL95" s="106"/>
      <c r="OM95" s="106"/>
      <c r="ON95" s="106"/>
      <c r="OO95" s="106"/>
      <c r="OP95" s="106"/>
      <c r="OQ95" s="106"/>
      <c r="OR95" s="106"/>
      <c r="OS95" s="106"/>
      <c r="OT95" s="106"/>
      <c r="OU95" s="106"/>
      <c r="OV95" s="106"/>
      <c r="OW95" s="106"/>
      <c r="OX95" s="106"/>
      <c r="OY95" s="106"/>
      <c r="OZ95" s="106"/>
      <c r="PA95" s="106"/>
      <c r="PB95" s="106"/>
      <c r="PC95" s="106"/>
      <c r="PD95" s="106"/>
      <c r="PE95" s="106"/>
      <c r="PF95" s="106"/>
      <c r="PG95" s="106"/>
      <c r="PH95" s="106"/>
      <c r="PI95" s="106"/>
      <c r="PJ95" s="106"/>
      <c r="PK95" s="106"/>
      <c r="PL95" s="106"/>
      <c r="PM95" s="106"/>
      <c r="PN95" s="106"/>
      <c r="PO95" s="106"/>
      <c r="PP95" s="106"/>
      <c r="PQ95" s="106"/>
      <c r="PR95" s="106"/>
      <c r="PS95" s="106"/>
      <c r="PT95" s="106"/>
      <c r="PU95" s="106"/>
      <c r="PV95" s="106"/>
      <c r="PW95" s="106"/>
      <c r="PX95" s="106"/>
      <c r="PY95" s="106"/>
      <c r="PZ95" s="106"/>
      <c r="QA95" s="106"/>
      <c r="QB95" s="106"/>
      <c r="QC95" s="106"/>
      <c r="QD95" s="106"/>
      <c r="QE95" s="106"/>
      <c r="QF95" s="106"/>
      <c r="QG95" s="106"/>
      <c r="QH95" s="106"/>
      <c r="QI95" s="106"/>
      <c r="QJ95" s="106"/>
      <c r="QK95" s="106"/>
      <c r="QL95" s="106"/>
      <c r="QM95" s="106"/>
      <c r="QN95" s="106"/>
      <c r="QO95" s="106"/>
      <c r="QP95" s="106"/>
      <c r="QQ95" s="106"/>
      <c r="QR95" s="106"/>
      <c r="QS95" s="106"/>
      <c r="QT95" s="106"/>
      <c r="QU95" s="106"/>
      <c r="QV95" s="106"/>
      <c r="QW95" s="106"/>
      <c r="QX95" s="106"/>
      <c r="QY95" s="106"/>
      <c r="QZ95" s="106"/>
      <c r="RA95" s="106"/>
      <c r="RB95" s="106"/>
      <c r="RC95" s="106"/>
      <c r="RD95" s="106"/>
      <c r="RE95" s="106"/>
      <c r="RF95" s="106"/>
      <c r="RG95" s="106"/>
      <c r="RH95" s="106"/>
      <c r="RI95" s="106"/>
      <c r="RJ95" s="106"/>
      <c r="RK95" s="106"/>
      <c r="RL95" s="106"/>
      <c r="RM95" s="106"/>
      <c r="RN95" s="106"/>
      <c r="RO95" s="106"/>
      <c r="RP95" s="106"/>
      <c r="RQ95" s="106"/>
      <c r="RR95" s="106"/>
      <c r="RS95" s="106"/>
      <c r="RT95" s="106"/>
      <c r="RU95" s="106"/>
      <c r="RV95" s="106"/>
      <c r="RW95" s="106"/>
      <c r="RX95" s="106"/>
      <c r="RY95" s="106"/>
      <c r="RZ95" s="106"/>
      <c r="SA95" s="106"/>
      <c r="SB95" s="106"/>
      <c r="SC95" s="106"/>
      <c r="SD95" s="106"/>
      <c r="SE95" s="106"/>
      <c r="SF95" s="106"/>
      <c r="SG95" s="106"/>
      <c r="SH95" s="106"/>
      <c r="SI95" s="106"/>
      <c r="SJ95" s="106"/>
      <c r="SK95" s="106"/>
      <c r="SL95" s="106"/>
      <c r="SM95" s="106"/>
      <c r="SN95" s="106"/>
      <c r="SO95" s="106"/>
      <c r="SP95" s="106"/>
      <c r="SQ95" s="106"/>
      <c r="SR95" s="106"/>
      <c r="SS95" s="106"/>
      <c r="ST95" s="106"/>
      <c r="SU95" s="106"/>
      <c r="SV95" s="106"/>
      <c r="SW95" s="106"/>
      <c r="SX95" s="106"/>
      <c r="SY95" s="106"/>
      <c r="SZ95" s="106"/>
      <c r="TA95" s="106"/>
      <c r="TB95" s="106"/>
      <c r="TC95" s="106"/>
      <c r="TD95" s="106"/>
      <c r="TE95" s="106"/>
      <c r="TF95" s="106"/>
      <c r="TG95" s="106"/>
      <c r="TH95" s="106"/>
      <c r="TI95" s="106"/>
      <c r="TJ95" s="106"/>
      <c r="TK95" s="106"/>
      <c r="TL95" s="106"/>
      <c r="TM95" s="106"/>
      <c r="TN95" s="106"/>
      <c r="TO95" s="106"/>
      <c r="TP95" s="106"/>
      <c r="TQ95" s="106"/>
      <c r="TR95" s="106"/>
      <c r="TS95" s="106"/>
      <c r="TT95" s="106"/>
      <c r="TU95" s="106"/>
      <c r="TV95" s="106"/>
      <c r="TW95" s="106"/>
      <c r="TX95" s="106"/>
      <c r="TY95" s="106"/>
      <c r="TZ95" s="106"/>
      <c r="UA95" s="106"/>
      <c r="UB95" s="106"/>
      <c r="UC95" s="106"/>
      <c r="UD95" s="106"/>
      <c r="UE95" s="106"/>
      <c r="UF95" s="106"/>
      <c r="UG95" s="106"/>
      <c r="UH95" s="106"/>
      <c r="UI95" s="106"/>
      <c r="UJ95" s="106"/>
      <c r="UK95" s="106"/>
      <c r="UL95" s="106"/>
      <c r="UM95" s="106"/>
      <c r="UN95" s="106"/>
      <c r="UO95" s="106"/>
      <c r="UP95" s="106"/>
      <c r="UQ95" s="106"/>
      <c r="UR95" s="106"/>
      <c r="US95" s="106"/>
      <c r="UT95" s="106"/>
      <c r="UU95" s="106"/>
      <c r="UV95" s="106"/>
      <c r="UW95" s="106"/>
      <c r="UX95" s="106"/>
      <c r="UY95" s="106"/>
      <c r="UZ95" s="106"/>
      <c r="VA95" s="106"/>
      <c r="VB95" s="106"/>
      <c r="VC95" s="106"/>
      <c r="VD95" s="106"/>
      <c r="VE95" s="106"/>
      <c r="VF95" s="106"/>
      <c r="VG95" s="106"/>
      <c r="VH95" s="106"/>
      <c r="VI95" s="106"/>
      <c r="VJ95" s="106"/>
      <c r="VK95" s="106"/>
      <c r="VL95" s="106"/>
      <c r="VM95" s="106"/>
      <c r="VN95" s="106"/>
      <c r="VO95" s="106"/>
      <c r="VP95" s="106"/>
      <c r="VQ95" s="106"/>
      <c r="VR95" s="106"/>
      <c r="VS95" s="106"/>
      <c r="VT95" s="106"/>
      <c r="VU95" s="106"/>
      <c r="VV95" s="106"/>
      <c r="VW95" s="106"/>
      <c r="VX95" s="106"/>
      <c r="VY95" s="106"/>
      <c r="VZ95" s="106"/>
      <c r="WA95" s="106"/>
      <c r="WB95" s="106"/>
      <c r="WC95" s="106"/>
      <c r="WD95" s="106"/>
      <c r="WE95" s="106"/>
      <c r="WF95" s="106"/>
      <c r="WG95" s="106"/>
      <c r="WH95" s="106"/>
      <c r="WI95" s="106"/>
      <c r="WJ95" s="106"/>
      <c r="WK95" s="106"/>
      <c r="WL95" s="106"/>
      <c r="WM95" s="106"/>
      <c r="WN95" s="106"/>
      <c r="WO95" s="106"/>
      <c r="WP95" s="106"/>
      <c r="WQ95" s="106"/>
      <c r="WR95" s="106"/>
      <c r="WS95" s="106"/>
      <c r="WT95" s="106"/>
      <c r="WU95" s="106"/>
      <c r="WV95" s="106"/>
      <c r="WW95" s="106"/>
      <c r="WX95" s="106"/>
      <c r="WY95" s="106"/>
      <c r="WZ95" s="106"/>
      <c r="XA95" s="106"/>
      <c r="XB95" s="106"/>
      <c r="XC95" s="106"/>
      <c r="XD95" s="106"/>
      <c r="XE95" s="106"/>
      <c r="XF95" s="106"/>
      <c r="XG95" s="106"/>
      <c r="XH95" s="106"/>
      <c r="XI95" s="106"/>
      <c r="XJ95" s="106"/>
      <c r="XK95" s="106"/>
      <c r="XL95" s="106"/>
      <c r="XM95" s="106"/>
      <c r="XN95" s="106"/>
      <c r="XO95" s="106"/>
      <c r="XP95" s="106"/>
      <c r="XQ95" s="106"/>
      <c r="XR95" s="106"/>
      <c r="XS95" s="106"/>
      <c r="XT95" s="106"/>
      <c r="XU95" s="106"/>
      <c r="XV95" s="106"/>
      <c r="XW95" s="106"/>
      <c r="XX95" s="106"/>
      <c r="XY95" s="106"/>
      <c r="XZ95" s="106"/>
      <c r="YA95" s="106"/>
      <c r="YB95" s="106"/>
      <c r="YC95" s="106"/>
      <c r="YD95" s="106"/>
      <c r="YE95" s="106"/>
      <c r="YF95" s="106"/>
      <c r="YG95" s="106"/>
      <c r="YH95" s="106"/>
      <c r="YI95" s="106"/>
      <c r="YJ95" s="106"/>
      <c r="YK95" s="106"/>
      <c r="YL95" s="106"/>
      <c r="YM95" s="106"/>
      <c r="YN95" s="106"/>
      <c r="YO95" s="106"/>
      <c r="YP95" s="106"/>
      <c r="YQ95" s="106"/>
      <c r="YR95" s="106"/>
      <c r="YS95" s="106"/>
      <c r="YT95" s="106"/>
      <c r="YU95" s="106"/>
      <c r="YV95" s="106"/>
      <c r="YW95" s="106"/>
      <c r="YX95" s="106"/>
      <c r="YY95" s="106"/>
      <c r="YZ95" s="106"/>
      <c r="ZA95" s="106"/>
      <c r="ZB95" s="106"/>
      <c r="ZC95" s="106"/>
      <c r="ZD95" s="106"/>
      <c r="ZE95" s="106"/>
      <c r="ZF95" s="106"/>
      <c r="ZG95" s="106"/>
      <c r="ZH95" s="106"/>
      <c r="ZI95" s="106"/>
      <c r="ZJ95" s="106"/>
      <c r="ZK95" s="106"/>
      <c r="ZL95" s="106"/>
      <c r="ZM95" s="106"/>
      <c r="ZN95" s="106"/>
      <c r="ZO95" s="106"/>
      <c r="ZP95" s="106"/>
      <c r="ZQ95" s="106"/>
      <c r="ZR95" s="106"/>
      <c r="ZS95" s="106"/>
      <c r="ZT95" s="106"/>
      <c r="ZU95" s="106"/>
      <c r="ZV95" s="106"/>
      <c r="ZW95" s="106"/>
      <c r="ZX95" s="106"/>
      <c r="ZY95" s="106"/>
      <c r="ZZ95" s="106"/>
      <c r="AAA95" s="106"/>
      <c r="AAB95" s="106"/>
      <c r="AAC95" s="106"/>
      <c r="AAD95" s="106"/>
      <c r="AAE95" s="106"/>
      <c r="AAF95" s="106"/>
      <c r="AAG95" s="106"/>
      <c r="AAH95" s="106"/>
      <c r="AAI95" s="106"/>
      <c r="AAJ95" s="106"/>
      <c r="AAK95" s="106"/>
      <c r="AAL95" s="106"/>
      <c r="AAM95" s="106"/>
      <c r="AAN95" s="106"/>
      <c r="AAO95" s="106"/>
      <c r="AAP95" s="106"/>
      <c r="AAQ95" s="106"/>
      <c r="AAR95" s="106"/>
      <c r="AAS95" s="106"/>
      <c r="AAT95" s="106"/>
      <c r="AAU95" s="106"/>
      <c r="AAV95" s="106"/>
      <c r="AAW95" s="106"/>
      <c r="AAX95" s="106"/>
      <c r="AAY95" s="106"/>
      <c r="AAZ95" s="106"/>
      <c r="ABA95" s="106"/>
      <c r="ABB95" s="106"/>
      <c r="ABC95" s="106"/>
      <c r="ABD95" s="106"/>
      <c r="ABE95" s="106"/>
      <c r="ABF95" s="106"/>
      <c r="ABG95" s="106"/>
      <c r="ABH95" s="106"/>
      <c r="ABI95" s="106"/>
      <c r="ABJ95" s="106"/>
      <c r="ABK95" s="106"/>
      <c r="ABL95" s="106"/>
      <c r="ABM95" s="106"/>
      <c r="ABN95" s="106"/>
      <c r="ABO95" s="106"/>
      <c r="ABP95" s="106"/>
      <c r="ABQ95" s="106"/>
      <c r="ABR95" s="106"/>
      <c r="ABS95" s="106"/>
      <c r="ABT95" s="106"/>
      <c r="ABU95" s="106"/>
      <c r="ABV95" s="106"/>
      <c r="ABW95" s="106"/>
      <c r="ABX95" s="106"/>
      <c r="ABY95" s="106"/>
      <c r="ABZ95" s="106"/>
      <c r="ACA95" s="106"/>
      <c r="ACB95" s="106"/>
      <c r="ACC95" s="106"/>
      <c r="ACD95" s="106"/>
      <c r="ACE95" s="106"/>
      <c r="ACF95" s="106"/>
      <c r="ACG95" s="106"/>
      <c r="ACH95" s="106"/>
      <c r="ACI95" s="106"/>
      <c r="ACJ95" s="106"/>
      <c r="ACK95" s="106"/>
      <c r="ACL95" s="106"/>
      <c r="ACM95" s="106"/>
      <c r="ACN95" s="106"/>
      <c r="ACO95" s="106"/>
      <c r="ACP95" s="106"/>
      <c r="ACQ95" s="106"/>
      <c r="ACR95" s="106"/>
      <c r="ACS95" s="106"/>
      <c r="ACT95" s="106"/>
      <c r="ACU95" s="106"/>
      <c r="ACV95" s="106"/>
      <c r="ACW95" s="106"/>
      <c r="ACX95" s="106"/>
      <c r="ACY95" s="106"/>
      <c r="ACZ95" s="106"/>
      <c r="ADA95" s="106"/>
      <c r="ADB95" s="106"/>
      <c r="ADC95" s="106"/>
      <c r="ADD95" s="106"/>
      <c r="ADE95" s="106"/>
      <c r="ADF95" s="106"/>
      <c r="ADG95" s="106"/>
      <c r="ADH95" s="106"/>
      <c r="ADI95" s="106"/>
      <c r="ADJ95" s="106"/>
      <c r="ADK95" s="106"/>
      <c r="ADL95" s="106"/>
      <c r="ADM95" s="106"/>
      <c r="ADN95" s="106"/>
      <c r="ADO95" s="106"/>
      <c r="ADP95" s="106"/>
      <c r="ADQ95" s="106"/>
      <c r="ADR95" s="106"/>
      <c r="ADS95" s="106"/>
      <c r="ADT95" s="106"/>
      <c r="ADU95" s="106"/>
      <c r="ADV95" s="106"/>
      <c r="ADW95" s="106"/>
      <c r="ADX95" s="106"/>
      <c r="ADY95" s="106"/>
      <c r="ADZ95" s="106"/>
      <c r="AEA95" s="106"/>
      <c r="AEB95" s="106"/>
      <c r="AEC95" s="106"/>
      <c r="AED95" s="106"/>
      <c r="AEE95" s="106"/>
      <c r="AEF95" s="106"/>
      <c r="AEG95" s="106"/>
      <c r="AEH95" s="106"/>
      <c r="AEI95" s="106"/>
      <c r="AEJ95" s="106"/>
      <c r="AEK95" s="106"/>
      <c r="AEL95" s="106"/>
      <c r="AEM95" s="106"/>
      <c r="AEN95" s="106"/>
      <c r="AEO95" s="106"/>
      <c r="AEP95" s="106"/>
      <c r="AEQ95" s="106"/>
      <c r="AER95" s="106"/>
      <c r="AES95" s="106"/>
      <c r="AET95" s="106"/>
      <c r="AEU95" s="106"/>
      <c r="AEV95" s="106"/>
      <c r="AEW95" s="106"/>
      <c r="AEX95" s="106"/>
      <c r="AEY95" s="106"/>
      <c r="AEZ95" s="106"/>
      <c r="AFA95" s="106"/>
      <c r="AFB95" s="106"/>
      <c r="AFC95" s="106"/>
      <c r="AFD95" s="106"/>
      <c r="AFE95" s="106"/>
      <c r="AFF95" s="106"/>
      <c r="AFG95" s="106"/>
      <c r="AFH95" s="106"/>
      <c r="AFI95" s="106"/>
      <c r="AFJ95" s="106"/>
      <c r="AFK95" s="106"/>
      <c r="AFL95" s="106"/>
      <c r="AFM95" s="106"/>
      <c r="AFN95" s="106"/>
      <c r="AFO95" s="106"/>
      <c r="AFP95" s="106"/>
      <c r="AFQ95" s="106"/>
      <c r="AFR95" s="106"/>
      <c r="AFS95" s="106"/>
      <c r="AFT95" s="106"/>
      <c r="AFU95" s="106"/>
      <c r="AFV95" s="106"/>
      <c r="AFW95" s="106"/>
      <c r="AFX95" s="106"/>
      <c r="AFY95" s="106"/>
      <c r="AFZ95" s="106"/>
      <c r="AGA95" s="106"/>
      <c r="AGB95" s="106"/>
      <c r="AGC95" s="106"/>
      <c r="AGD95" s="106"/>
      <c r="AGE95" s="106"/>
      <c r="AGF95" s="106"/>
      <c r="AGG95" s="106"/>
      <c r="AGH95" s="106"/>
      <c r="AGI95" s="106"/>
      <c r="AGJ95" s="106"/>
      <c r="AGK95" s="106"/>
      <c r="AGL95" s="106"/>
      <c r="AGM95" s="106"/>
      <c r="AGN95" s="106"/>
      <c r="AGO95" s="106"/>
      <c r="AGP95" s="106"/>
      <c r="AGQ95" s="106"/>
      <c r="AGR95" s="106"/>
      <c r="AGS95" s="106"/>
      <c r="AGT95" s="106"/>
      <c r="AGU95" s="106"/>
      <c r="AGV95" s="106"/>
      <c r="AGW95" s="106"/>
      <c r="AGX95" s="106"/>
      <c r="AGY95" s="106"/>
      <c r="AGZ95" s="106"/>
      <c r="AHA95" s="106"/>
      <c r="AHB95" s="106"/>
      <c r="AHC95" s="106"/>
      <c r="AHD95" s="106"/>
      <c r="AHE95" s="106"/>
      <c r="AHF95" s="106"/>
      <c r="AHG95" s="106"/>
      <c r="AHH95" s="106"/>
      <c r="AHI95" s="106"/>
      <c r="AHJ95" s="106"/>
      <c r="AHK95" s="106"/>
      <c r="AHL95" s="106"/>
      <c r="AHM95" s="106"/>
      <c r="AHN95" s="106"/>
      <c r="AHO95" s="106"/>
      <c r="AHP95" s="106"/>
      <c r="AHQ95" s="106"/>
      <c r="AHR95" s="106"/>
      <c r="AHS95" s="106"/>
      <c r="AHT95" s="106"/>
      <c r="AHU95" s="106"/>
      <c r="AHV95" s="106"/>
      <c r="AHW95" s="106"/>
      <c r="AHX95" s="106"/>
      <c r="AHY95" s="106"/>
      <c r="AHZ95" s="106"/>
      <c r="AIA95" s="106"/>
      <c r="AIB95" s="106"/>
      <c r="AIC95" s="106"/>
      <c r="AID95" s="106"/>
      <c r="AIE95" s="106"/>
      <c r="AIF95" s="106"/>
      <c r="AIG95" s="106"/>
      <c r="AIH95" s="106"/>
      <c r="AII95" s="106"/>
      <c r="AIJ95" s="106"/>
      <c r="AIK95" s="106"/>
      <c r="AIL95" s="106"/>
      <c r="AIM95" s="106"/>
      <c r="AIN95" s="106"/>
      <c r="AIO95" s="106"/>
      <c r="AIP95" s="106"/>
      <c r="AIQ95" s="106"/>
      <c r="AIR95" s="106"/>
      <c r="AIS95" s="106"/>
      <c r="AIT95" s="106"/>
      <c r="AIU95" s="106"/>
      <c r="AIV95" s="106"/>
      <c r="AIW95" s="106"/>
      <c r="AIX95" s="106"/>
      <c r="AIY95" s="106"/>
      <c r="AIZ95" s="106"/>
      <c r="AJA95" s="106"/>
      <c r="AJB95" s="106"/>
      <c r="AJC95" s="106"/>
      <c r="AJD95" s="106"/>
      <c r="AJE95" s="106"/>
      <c r="AJF95" s="106"/>
      <c r="AJG95" s="106"/>
      <c r="AJH95" s="106"/>
      <c r="AJI95" s="106"/>
      <c r="AJJ95" s="106"/>
      <c r="AJK95" s="106"/>
      <c r="AJL95" s="106"/>
      <c r="AJM95" s="106"/>
      <c r="AJN95" s="106"/>
      <c r="AJO95" s="106"/>
      <c r="AJP95" s="106"/>
      <c r="AJQ95" s="106"/>
      <c r="AJR95" s="106"/>
      <c r="AJS95" s="106"/>
      <c r="AJT95" s="106"/>
      <c r="AJU95" s="106"/>
      <c r="AJV95" s="106"/>
      <c r="AJW95" s="106"/>
      <c r="AJX95" s="106"/>
      <c r="AJY95" s="106"/>
      <c r="AJZ95" s="106"/>
      <c r="AKA95" s="106"/>
      <c r="AKB95" s="106"/>
      <c r="AKC95" s="106"/>
      <c r="AKD95" s="106"/>
      <c r="AKE95" s="106"/>
      <c r="AKF95" s="106"/>
      <c r="AKG95" s="106"/>
      <c r="AKH95" s="106"/>
      <c r="AKI95" s="106"/>
      <c r="AKJ95" s="106"/>
      <c r="AKK95" s="106"/>
      <c r="AKL95" s="106"/>
      <c r="AKM95" s="106"/>
      <c r="AKN95" s="106"/>
      <c r="AKO95" s="106"/>
      <c r="AKP95" s="106"/>
      <c r="AKQ95" s="106"/>
      <c r="AKR95" s="106"/>
      <c r="AKS95" s="106"/>
      <c r="AKT95" s="106"/>
      <c r="AKU95" s="106"/>
      <c r="AKV95" s="106"/>
      <c r="AKW95" s="106"/>
      <c r="AKX95" s="106"/>
      <c r="AKY95" s="106"/>
      <c r="AKZ95" s="106"/>
      <c r="ALA95" s="106"/>
      <c r="ALB95" s="106"/>
      <c r="ALC95" s="106"/>
      <c r="ALD95" s="106"/>
      <c r="ALE95" s="106"/>
      <c r="ALF95" s="106"/>
      <c r="ALG95" s="106"/>
      <c r="ALH95" s="106"/>
      <c r="ALI95" s="106"/>
      <c r="ALJ95" s="106"/>
      <c r="ALK95" s="106"/>
      <c r="ALL95" s="106"/>
      <c r="ALM95" s="106"/>
      <c r="ALN95" s="106"/>
      <c r="ALO95" s="106"/>
      <c r="ALP95" s="106"/>
      <c r="ALQ95" s="106"/>
      <c r="ALR95" s="106"/>
      <c r="ALS95" s="106"/>
      <c r="ALT95" s="106"/>
      <c r="ALU95" s="106"/>
      <c r="ALV95" s="106"/>
      <c r="ALW95" s="106"/>
      <c r="ALX95" s="106"/>
      <c r="ALY95" s="106"/>
      <c r="ALZ95" s="106"/>
      <c r="AMA95" s="106"/>
      <c r="AMB95" s="106"/>
      <c r="AMC95" s="106"/>
      <c r="AMD95" s="106"/>
      <c r="AME95" s="106"/>
      <c r="AMF95" s="106"/>
      <c r="AMG95" s="106"/>
      <c r="AMH95" s="106"/>
      <c r="AMI95" s="106"/>
      <c r="AMJ95" s="106"/>
      <c r="AMK95" s="106"/>
      <c r="AML95" s="106"/>
      <c r="AMM95" s="106"/>
      <c r="AMN95" s="106"/>
      <c r="AMO95" s="106"/>
      <c r="AMP95" s="106"/>
      <c r="AMQ95" s="106"/>
      <c r="AMR95" s="106"/>
      <c r="AMS95" s="106"/>
      <c r="AMT95" s="106"/>
      <c r="AMU95" s="106"/>
      <c r="AMV95" s="106"/>
      <c r="AMW95" s="106"/>
      <c r="AMX95" s="106"/>
      <c r="AMY95" s="106"/>
      <c r="AMZ95" s="106"/>
      <c r="ANA95" s="106"/>
      <c r="ANB95" s="106"/>
      <c r="ANC95" s="106"/>
      <c r="AND95" s="106"/>
      <c r="ANE95" s="106"/>
      <c r="ANF95" s="106"/>
      <c r="ANG95" s="106"/>
      <c r="ANH95" s="106"/>
      <c r="ANI95" s="106"/>
      <c r="ANJ95" s="106"/>
      <c r="ANK95" s="106"/>
      <c r="ANL95" s="106"/>
      <c r="ANM95" s="106"/>
      <c r="ANN95" s="106"/>
      <c r="ANO95" s="106"/>
      <c r="ANP95" s="106"/>
      <c r="ANQ95" s="106"/>
      <c r="ANR95" s="106"/>
      <c r="ANS95" s="106"/>
      <c r="ANT95" s="106"/>
      <c r="ANU95" s="106"/>
      <c r="ANV95" s="106"/>
      <c r="ANW95" s="106"/>
      <c r="ANX95" s="106"/>
      <c r="ANY95" s="106"/>
      <c r="ANZ95" s="106"/>
      <c r="AOA95" s="106"/>
      <c r="AOB95" s="106"/>
      <c r="AOC95" s="106"/>
      <c r="AOD95" s="106"/>
      <c r="AOE95" s="106"/>
      <c r="AOF95" s="106"/>
      <c r="AOG95" s="106"/>
      <c r="AOH95" s="106"/>
      <c r="AOI95" s="106"/>
      <c r="AOJ95" s="106"/>
      <c r="AOK95" s="106"/>
      <c r="AOL95" s="106"/>
      <c r="AOM95" s="106"/>
      <c r="AON95" s="106"/>
      <c r="AOO95" s="106"/>
      <c r="AOP95" s="106"/>
      <c r="AOQ95" s="106"/>
      <c r="AOR95" s="106"/>
      <c r="AOS95" s="106"/>
      <c r="AOT95" s="106"/>
      <c r="AOU95" s="106"/>
      <c r="AOV95" s="106"/>
      <c r="AOW95" s="106"/>
      <c r="AOX95" s="106"/>
      <c r="AOY95" s="106"/>
      <c r="AOZ95" s="106"/>
      <c r="APA95" s="106"/>
      <c r="APB95" s="106"/>
      <c r="APC95" s="106"/>
      <c r="APD95" s="106"/>
      <c r="APE95" s="106"/>
      <c r="APF95" s="106"/>
      <c r="APG95" s="106"/>
      <c r="APH95" s="106"/>
      <c r="API95" s="106"/>
      <c r="APJ95" s="106"/>
      <c r="APK95" s="106"/>
      <c r="APL95" s="106"/>
      <c r="APM95" s="106"/>
      <c r="APN95" s="106"/>
      <c r="APO95" s="106"/>
      <c r="APP95" s="106"/>
      <c r="APQ95" s="106"/>
      <c r="APR95" s="106"/>
      <c r="APS95" s="106"/>
      <c r="APT95" s="106"/>
      <c r="APU95" s="106"/>
      <c r="APV95" s="106"/>
      <c r="APW95" s="106"/>
      <c r="APX95" s="106"/>
      <c r="APY95" s="106"/>
      <c r="APZ95" s="106"/>
      <c r="AQA95" s="106"/>
      <c r="AQB95" s="106"/>
      <c r="AQC95" s="106"/>
      <c r="AQD95" s="106"/>
      <c r="AQE95" s="106"/>
      <c r="AQF95" s="106"/>
      <c r="AQG95" s="106"/>
      <c r="AQH95" s="106"/>
      <c r="AQI95" s="106"/>
      <c r="AQJ95" s="106"/>
      <c r="AQK95" s="106"/>
      <c r="AQL95" s="106"/>
      <c r="AQM95" s="106"/>
      <c r="AQN95" s="106"/>
      <c r="AQO95" s="106"/>
      <c r="AQP95" s="106"/>
      <c r="AQQ95" s="106"/>
      <c r="AQR95" s="106"/>
      <c r="AQS95" s="106"/>
      <c r="AQT95" s="106"/>
      <c r="AQU95" s="106"/>
      <c r="AQV95" s="106"/>
      <c r="AQW95" s="106"/>
      <c r="AQX95" s="106"/>
      <c r="AQY95" s="106"/>
      <c r="AQZ95" s="106"/>
      <c r="ARA95" s="106"/>
      <c r="ARB95" s="106"/>
      <c r="ARC95" s="106"/>
      <c r="ARD95" s="106"/>
      <c r="ARE95" s="106"/>
      <c r="ARF95" s="106"/>
      <c r="ARG95" s="106"/>
      <c r="ARH95" s="106"/>
      <c r="ARI95" s="106"/>
      <c r="ARJ95" s="106"/>
      <c r="ARK95" s="106"/>
      <c r="ARL95" s="106"/>
      <c r="ARM95" s="106"/>
      <c r="ARN95" s="106"/>
      <c r="ARO95" s="106"/>
      <c r="ARP95" s="106"/>
      <c r="ARQ95" s="106"/>
      <c r="ARR95" s="106"/>
      <c r="ARS95" s="106"/>
      <c r="ART95" s="106"/>
      <c r="ARU95" s="106"/>
      <c r="ARV95" s="106"/>
      <c r="ARW95" s="106"/>
      <c r="ARX95" s="106"/>
      <c r="ARY95" s="106"/>
      <c r="ARZ95" s="106"/>
      <c r="ASA95" s="106"/>
      <c r="ASB95" s="106"/>
      <c r="ASC95" s="106"/>
      <c r="ASD95" s="106"/>
      <c r="ASE95" s="106"/>
      <c r="ASF95" s="106"/>
      <c r="ASG95" s="106"/>
      <c r="ASH95" s="106"/>
      <c r="ASI95" s="106"/>
      <c r="ASJ95" s="106"/>
      <c r="ASK95" s="106"/>
      <c r="ASL95" s="106"/>
      <c r="ASM95" s="106"/>
      <c r="ASN95" s="106"/>
      <c r="ASO95" s="106"/>
      <c r="ASP95" s="106"/>
      <c r="ASQ95" s="106"/>
      <c r="ASR95" s="106"/>
      <c r="ASS95" s="106"/>
      <c r="AST95" s="106"/>
      <c r="ASU95" s="106"/>
      <c r="ASV95" s="106"/>
      <c r="ASW95" s="106"/>
      <c r="ASX95" s="106"/>
      <c r="ASY95" s="106"/>
      <c r="ASZ95" s="106"/>
      <c r="ATA95" s="106"/>
      <c r="ATB95" s="106"/>
      <c r="ATC95" s="106"/>
      <c r="ATD95" s="106"/>
      <c r="ATE95" s="106"/>
      <c r="ATF95" s="106"/>
      <c r="ATG95" s="106"/>
      <c r="ATH95" s="106"/>
      <c r="ATI95" s="106"/>
      <c r="ATJ95" s="106"/>
      <c r="ATK95" s="106"/>
      <c r="ATL95" s="106"/>
      <c r="ATM95" s="106"/>
      <c r="ATN95" s="106"/>
      <c r="ATO95" s="106"/>
      <c r="ATP95" s="106"/>
      <c r="ATQ95" s="106"/>
      <c r="ATR95" s="106"/>
      <c r="ATS95" s="106"/>
      <c r="ATT95" s="106"/>
      <c r="ATU95" s="106"/>
      <c r="ATV95" s="106"/>
      <c r="ATW95" s="106"/>
      <c r="ATX95" s="106"/>
      <c r="ATY95" s="106"/>
      <c r="ATZ95" s="106"/>
      <c r="AUA95" s="106"/>
      <c r="AUB95" s="106"/>
      <c r="AUC95" s="106"/>
      <c r="AUD95" s="106"/>
      <c r="AUE95" s="106"/>
      <c r="AUF95" s="106"/>
      <c r="AUG95" s="106"/>
      <c r="AUH95" s="106"/>
      <c r="AUI95" s="106"/>
      <c r="AUJ95" s="106"/>
      <c r="AUK95" s="106"/>
      <c r="AUL95" s="106"/>
      <c r="AUM95" s="106"/>
      <c r="AUN95" s="106"/>
      <c r="AUO95" s="106"/>
      <c r="AUP95" s="106"/>
      <c r="AUQ95" s="106"/>
      <c r="AUR95" s="106"/>
      <c r="AUS95" s="106"/>
      <c r="AUT95" s="106"/>
      <c r="AUU95" s="106"/>
      <c r="AUV95" s="106"/>
      <c r="AUW95" s="106"/>
      <c r="AUX95" s="106"/>
      <c r="AUY95" s="106"/>
      <c r="AUZ95" s="106"/>
      <c r="AVA95" s="106"/>
      <c r="AVB95" s="106"/>
      <c r="AVC95" s="106"/>
      <c r="AVD95" s="106"/>
      <c r="AVE95" s="106"/>
      <c r="AVF95" s="106"/>
      <c r="AVG95" s="106"/>
      <c r="AVH95" s="106"/>
      <c r="AVI95" s="106"/>
      <c r="AVJ95" s="106"/>
      <c r="AVK95" s="106"/>
      <c r="AVL95" s="106"/>
      <c r="AVM95" s="106"/>
      <c r="AVN95" s="106"/>
      <c r="AVO95" s="106"/>
      <c r="AVP95" s="106"/>
      <c r="AVQ95" s="106"/>
      <c r="AVR95" s="106"/>
      <c r="AVS95" s="106"/>
      <c r="AVT95" s="106"/>
      <c r="AVU95" s="106"/>
      <c r="AVV95" s="106"/>
      <c r="AVW95" s="106"/>
      <c r="AVX95" s="106"/>
      <c r="AVY95" s="106"/>
      <c r="AVZ95" s="106"/>
      <c r="AWA95" s="106"/>
      <c r="AWB95" s="106"/>
      <c r="AWC95" s="106"/>
      <c r="AWD95" s="106"/>
      <c r="AWE95" s="106"/>
      <c r="AWF95" s="106"/>
      <c r="AWG95" s="106"/>
      <c r="AWH95" s="106"/>
      <c r="AWI95" s="106"/>
      <c r="AWJ95" s="106"/>
      <c r="AWK95" s="106"/>
      <c r="AWL95" s="106"/>
      <c r="AWM95" s="106"/>
      <c r="AWN95" s="106"/>
      <c r="AWO95" s="106"/>
      <c r="AWP95" s="106"/>
      <c r="AWQ95" s="106"/>
      <c r="AWR95" s="106"/>
      <c r="AWS95" s="106"/>
      <c r="AWT95" s="106"/>
      <c r="AWU95" s="106"/>
      <c r="AWV95" s="106"/>
      <c r="AWW95" s="106"/>
      <c r="AWX95" s="106"/>
      <c r="AWY95" s="106"/>
      <c r="AWZ95" s="106"/>
      <c r="AXA95" s="106"/>
      <c r="AXB95" s="106"/>
      <c r="AXC95" s="106"/>
      <c r="AXD95" s="106"/>
      <c r="AXE95" s="106"/>
      <c r="AXF95" s="106"/>
      <c r="AXG95" s="106"/>
      <c r="AXH95" s="106"/>
      <c r="AXI95" s="106"/>
      <c r="AXJ95" s="106"/>
      <c r="AXK95" s="106"/>
      <c r="AXL95" s="106"/>
      <c r="AXM95" s="106"/>
      <c r="AXN95" s="106"/>
      <c r="AXO95" s="106"/>
      <c r="AXP95" s="106"/>
      <c r="AXQ95" s="106"/>
      <c r="AXR95" s="106"/>
      <c r="AXS95" s="106"/>
      <c r="AXT95" s="106"/>
      <c r="AXU95" s="106"/>
      <c r="AXV95" s="106"/>
      <c r="AXW95" s="106"/>
      <c r="AXX95" s="106"/>
      <c r="AXY95" s="106"/>
      <c r="AXZ95" s="106"/>
      <c r="AYA95" s="106"/>
      <c r="AYB95" s="106"/>
      <c r="AYC95" s="106"/>
      <c r="AYD95" s="106"/>
      <c r="AYE95" s="106"/>
      <c r="AYF95" s="106"/>
      <c r="AYG95" s="106"/>
      <c r="AYH95" s="106"/>
      <c r="AYI95" s="106"/>
      <c r="AYJ95" s="106"/>
      <c r="AYK95" s="106"/>
      <c r="AYL95" s="106"/>
      <c r="AYM95" s="106"/>
      <c r="AYN95" s="106"/>
      <c r="AYO95" s="106"/>
      <c r="AYP95" s="106"/>
      <c r="AYQ95" s="106"/>
      <c r="AYR95" s="106"/>
      <c r="AYS95" s="106"/>
      <c r="AYT95" s="106"/>
      <c r="AYU95" s="106"/>
      <c r="AYV95" s="106"/>
      <c r="AYW95" s="106"/>
      <c r="AYX95" s="106"/>
      <c r="AYY95" s="106"/>
      <c r="AYZ95" s="106"/>
      <c r="AZA95" s="106"/>
      <c r="AZB95" s="106"/>
      <c r="AZC95" s="106"/>
      <c r="AZD95" s="106"/>
      <c r="AZE95" s="106"/>
      <c r="AZF95" s="106"/>
      <c r="AZG95" s="106"/>
      <c r="AZH95" s="106"/>
      <c r="AZI95" s="106"/>
      <c r="AZJ95" s="106"/>
      <c r="AZK95" s="106"/>
      <c r="AZL95" s="106"/>
      <c r="AZM95" s="106"/>
      <c r="AZN95" s="106"/>
      <c r="AZO95" s="106"/>
      <c r="AZP95" s="106"/>
      <c r="AZQ95" s="106"/>
      <c r="AZR95" s="106"/>
      <c r="AZS95" s="106"/>
      <c r="AZT95" s="106"/>
      <c r="AZU95" s="106"/>
      <c r="AZV95" s="106"/>
      <c r="AZW95" s="106"/>
      <c r="AZX95" s="106"/>
      <c r="AZY95" s="106"/>
      <c r="AZZ95" s="106"/>
      <c r="BAA95" s="106"/>
      <c r="BAB95" s="106"/>
      <c r="BAC95" s="106"/>
      <c r="BAD95" s="106"/>
      <c r="BAE95" s="106"/>
      <c r="BAF95" s="106"/>
      <c r="BAG95" s="106"/>
      <c r="BAH95" s="106"/>
      <c r="BAI95" s="106"/>
      <c r="BAJ95" s="106"/>
      <c r="BAK95" s="106"/>
      <c r="BAL95" s="106"/>
      <c r="BAM95" s="106"/>
      <c r="BAN95" s="106"/>
      <c r="BAO95" s="106"/>
      <c r="BAP95" s="106"/>
      <c r="BAQ95" s="106"/>
      <c r="BAR95" s="106"/>
      <c r="BAS95" s="106"/>
      <c r="BAT95" s="106"/>
      <c r="BAU95" s="106"/>
      <c r="BAV95" s="106"/>
      <c r="BAW95" s="106"/>
      <c r="BAX95" s="106"/>
      <c r="BAY95" s="106"/>
      <c r="BAZ95" s="106"/>
      <c r="BBA95" s="106"/>
      <c r="BBB95" s="106"/>
      <c r="BBC95" s="106"/>
      <c r="BBD95" s="106"/>
      <c r="BBE95" s="106"/>
      <c r="BBF95" s="106"/>
      <c r="BBG95" s="106"/>
      <c r="BBH95" s="106"/>
      <c r="BBI95" s="106"/>
      <c r="BBJ95" s="106"/>
      <c r="BBK95" s="106"/>
      <c r="BBL95" s="106"/>
      <c r="BBM95" s="106"/>
      <c r="BBN95" s="106"/>
      <c r="BBO95" s="106"/>
      <c r="BBP95" s="106"/>
      <c r="BBQ95" s="106"/>
      <c r="BBR95" s="106"/>
      <c r="BBS95" s="106"/>
      <c r="BBT95" s="106"/>
      <c r="BBU95" s="106"/>
      <c r="BBV95" s="106"/>
      <c r="BBW95" s="106"/>
      <c r="BBX95" s="106"/>
      <c r="BBY95" s="106"/>
      <c r="BBZ95" s="106"/>
      <c r="BCA95" s="106"/>
      <c r="BCB95" s="106"/>
      <c r="BCC95" s="106"/>
      <c r="BCD95" s="106"/>
      <c r="BCE95" s="106"/>
      <c r="BCF95" s="106"/>
      <c r="BCG95" s="106"/>
      <c r="BCH95" s="106"/>
      <c r="BCI95" s="106"/>
      <c r="BCJ95" s="106"/>
      <c r="BCK95" s="106"/>
      <c r="BCL95" s="106"/>
      <c r="BCM95" s="106"/>
      <c r="BCN95" s="106"/>
      <c r="BCO95" s="106"/>
      <c r="BCP95" s="106"/>
      <c r="BCQ95" s="106"/>
      <c r="BCR95" s="106"/>
      <c r="BCS95" s="106"/>
      <c r="BCT95" s="106"/>
      <c r="BCU95" s="106"/>
      <c r="BCV95" s="106"/>
      <c r="BCW95" s="106"/>
      <c r="BCX95" s="106"/>
      <c r="BCY95" s="106"/>
      <c r="BCZ95" s="106"/>
      <c r="BDA95" s="106"/>
      <c r="BDB95" s="106"/>
      <c r="BDC95" s="106"/>
      <c r="BDD95" s="106"/>
      <c r="BDE95" s="106"/>
      <c r="BDF95" s="106"/>
      <c r="BDG95" s="106"/>
      <c r="BDH95" s="106"/>
      <c r="BDI95" s="106"/>
      <c r="BDJ95" s="106"/>
      <c r="BDK95" s="106"/>
      <c r="BDL95" s="106"/>
      <c r="BDM95" s="106"/>
      <c r="BDN95" s="106"/>
      <c r="BDO95" s="106"/>
      <c r="BDP95" s="106"/>
      <c r="BDQ95" s="106"/>
      <c r="BDR95" s="106"/>
      <c r="BDS95" s="106"/>
      <c r="BDT95" s="106"/>
      <c r="BDU95" s="106"/>
      <c r="BDV95" s="106"/>
      <c r="BDW95" s="106"/>
      <c r="BDX95" s="106"/>
      <c r="BDY95" s="106"/>
      <c r="BDZ95" s="106"/>
      <c r="BEA95" s="106"/>
      <c r="BEB95" s="106"/>
      <c r="BEC95" s="106"/>
      <c r="BED95" s="106"/>
      <c r="BEE95" s="106"/>
      <c r="BEF95" s="106"/>
      <c r="BEG95" s="106"/>
      <c r="BEH95" s="106"/>
      <c r="BEI95" s="106"/>
      <c r="BEJ95" s="106"/>
      <c r="BEK95" s="106"/>
      <c r="BEL95" s="106"/>
      <c r="BEM95" s="106"/>
      <c r="BEN95" s="106"/>
      <c r="BEO95" s="106"/>
      <c r="BEP95" s="106"/>
      <c r="BEQ95" s="106"/>
      <c r="BER95" s="106"/>
      <c r="BES95" s="106"/>
      <c r="BET95" s="106"/>
      <c r="BEU95" s="106"/>
      <c r="BEV95" s="106"/>
      <c r="BEW95" s="106"/>
      <c r="BEX95" s="106"/>
      <c r="BEY95" s="106"/>
      <c r="BEZ95" s="106"/>
      <c r="BFA95" s="106"/>
      <c r="BFB95" s="106"/>
      <c r="BFC95" s="106"/>
      <c r="BFD95" s="106"/>
      <c r="BFE95" s="106"/>
      <c r="BFF95" s="106"/>
      <c r="BFG95" s="106"/>
      <c r="BFH95" s="106"/>
      <c r="BFI95" s="106"/>
      <c r="BFJ95" s="106"/>
      <c r="BFK95" s="106"/>
      <c r="BFL95" s="106"/>
      <c r="BFM95" s="106"/>
      <c r="BFN95" s="106"/>
      <c r="BFO95" s="106"/>
      <c r="BFP95" s="106"/>
      <c r="BFQ95" s="106"/>
      <c r="BFR95" s="106"/>
      <c r="BFS95" s="106"/>
      <c r="BFT95" s="106"/>
      <c r="BFU95" s="106"/>
      <c r="BFV95" s="106"/>
      <c r="BFW95" s="106"/>
      <c r="BFX95" s="106"/>
      <c r="BFY95" s="106"/>
      <c r="BFZ95" s="106"/>
      <c r="BGA95" s="106"/>
      <c r="BGB95" s="106"/>
      <c r="BGC95" s="106"/>
      <c r="BGD95" s="106"/>
      <c r="BGE95" s="106"/>
      <c r="BGF95" s="106"/>
      <c r="BGG95" s="106"/>
      <c r="BGH95" s="106"/>
      <c r="BGI95" s="106"/>
      <c r="BGJ95" s="106"/>
      <c r="BGK95" s="106"/>
      <c r="BGL95" s="106"/>
      <c r="BGM95" s="106"/>
      <c r="BGN95" s="106"/>
      <c r="BGO95" s="106"/>
      <c r="BGP95" s="106"/>
      <c r="BGQ95" s="106"/>
      <c r="BGR95" s="106"/>
      <c r="BGS95" s="106"/>
      <c r="BGT95" s="106"/>
      <c r="BGU95" s="106"/>
      <c r="BGV95" s="106"/>
      <c r="BGW95" s="106"/>
      <c r="BGX95" s="106"/>
      <c r="BGY95" s="106"/>
      <c r="BGZ95" s="106"/>
      <c r="BHA95" s="106"/>
      <c r="BHB95" s="106"/>
      <c r="BHC95" s="106"/>
      <c r="BHD95" s="106"/>
      <c r="BHE95" s="106"/>
      <c r="BHF95" s="106"/>
      <c r="BHG95" s="106"/>
      <c r="BHH95" s="106"/>
      <c r="BHI95" s="106"/>
      <c r="BHJ95" s="106"/>
      <c r="BHK95" s="106"/>
      <c r="BHL95" s="106"/>
      <c r="BHM95" s="106"/>
      <c r="BHN95" s="106"/>
      <c r="BHO95" s="106"/>
      <c r="BHP95" s="106"/>
      <c r="BHQ95" s="106"/>
      <c r="BHR95" s="106"/>
      <c r="BHS95" s="106"/>
      <c r="BHT95" s="106"/>
      <c r="BHU95" s="106"/>
      <c r="BHV95" s="106"/>
      <c r="BHW95" s="106"/>
      <c r="BHX95" s="106"/>
      <c r="BHY95" s="106"/>
      <c r="BHZ95" s="106"/>
      <c r="BIA95" s="106"/>
      <c r="BIB95" s="106"/>
      <c r="BIC95" s="106"/>
      <c r="BID95" s="106"/>
      <c r="BIE95" s="106"/>
      <c r="BIF95" s="106"/>
      <c r="BIG95" s="106"/>
      <c r="BIH95" s="106"/>
      <c r="BII95" s="106"/>
      <c r="BIJ95" s="106"/>
      <c r="BIK95" s="106"/>
      <c r="BIL95" s="106"/>
      <c r="BIM95" s="106"/>
      <c r="BIN95" s="106"/>
      <c r="BIO95" s="106"/>
      <c r="BIP95" s="106"/>
      <c r="BIQ95" s="106"/>
      <c r="BIR95" s="106"/>
      <c r="BIS95" s="106"/>
      <c r="BIT95" s="106"/>
      <c r="BIU95" s="106"/>
      <c r="BIV95" s="106"/>
      <c r="BIW95" s="106"/>
      <c r="BIX95" s="106"/>
      <c r="BIY95" s="106"/>
      <c r="BIZ95" s="106"/>
      <c r="BJA95" s="106"/>
      <c r="BJB95" s="106"/>
      <c r="BJC95" s="106"/>
      <c r="BJD95" s="106"/>
      <c r="BJE95" s="106"/>
      <c r="BJF95" s="106"/>
      <c r="BJG95" s="106"/>
      <c r="BJH95" s="106"/>
      <c r="BJI95" s="106"/>
      <c r="BJJ95" s="106"/>
      <c r="BJK95" s="106"/>
      <c r="BJL95" s="106"/>
      <c r="BJM95" s="106"/>
      <c r="BJN95" s="106"/>
      <c r="BJO95" s="106"/>
      <c r="BJP95" s="106"/>
      <c r="BJQ95" s="106"/>
      <c r="BJR95" s="106"/>
      <c r="BJS95" s="106"/>
      <c r="BJT95" s="106"/>
      <c r="BJU95" s="106"/>
      <c r="BJV95" s="106"/>
      <c r="BJW95" s="106"/>
      <c r="BJX95" s="106"/>
      <c r="BJY95" s="106"/>
      <c r="BJZ95" s="106"/>
      <c r="BKA95" s="106"/>
      <c r="BKB95" s="106"/>
      <c r="BKC95" s="106"/>
      <c r="BKD95" s="106"/>
      <c r="BKE95" s="106"/>
      <c r="BKF95" s="106"/>
      <c r="BKG95" s="106"/>
      <c r="BKH95" s="106"/>
      <c r="BKI95" s="106"/>
      <c r="BKJ95" s="106"/>
      <c r="BKK95" s="106"/>
      <c r="BKL95" s="106"/>
      <c r="BKM95" s="106"/>
      <c r="BKN95" s="106"/>
      <c r="BKO95" s="106"/>
      <c r="BKP95" s="106"/>
      <c r="BKQ95" s="106"/>
      <c r="BKR95" s="106"/>
      <c r="BKS95" s="106"/>
      <c r="BKT95" s="106"/>
      <c r="BKU95" s="106"/>
      <c r="BKV95" s="106"/>
      <c r="BKW95" s="106"/>
      <c r="BKX95" s="106"/>
      <c r="BKY95" s="106"/>
      <c r="BKZ95" s="106"/>
      <c r="BLA95" s="106"/>
      <c r="BLB95" s="106"/>
      <c r="BLC95" s="106"/>
      <c r="BLD95" s="106"/>
      <c r="BLE95" s="106"/>
      <c r="BLF95" s="106"/>
      <c r="BLG95" s="106"/>
      <c r="BLH95" s="106"/>
      <c r="BLI95" s="106"/>
      <c r="BLJ95" s="106"/>
      <c r="BLK95" s="106"/>
      <c r="BLL95" s="106"/>
      <c r="BLM95" s="106"/>
      <c r="BLN95" s="106"/>
      <c r="BLO95" s="106"/>
      <c r="BLP95" s="106"/>
      <c r="BLQ95" s="106"/>
      <c r="BLR95" s="106"/>
      <c r="BLS95" s="106"/>
      <c r="BLT95" s="106"/>
      <c r="BLU95" s="106"/>
      <c r="BLV95" s="106"/>
      <c r="BLW95" s="106"/>
      <c r="BLX95" s="106"/>
      <c r="BLY95" s="106"/>
      <c r="BLZ95" s="106"/>
      <c r="BMA95" s="106"/>
      <c r="BMB95" s="106"/>
      <c r="BMC95" s="106"/>
      <c r="BMD95" s="106"/>
      <c r="BME95" s="106"/>
      <c r="BMF95" s="106"/>
      <c r="BMG95" s="106"/>
      <c r="BMH95" s="106"/>
      <c r="BMI95" s="106"/>
      <c r="BMJ95" s="106"/>
      <c r="BMK95" s="106"/>
      <c r="BML95" s="106"/>
      <c r="BMM95" s="106"/>
      <c r="BMN95" s="106"/>
      <c r="BMO95" s="106"/>
      <c r="BMP95" s="106"/>
      <c r="BMQ95" s="106"/>
      <c r="BMR95" s="106"/>
      <c r="BMS95" s="106"/>
      <c r="BMT95" s="106"/>
      <c r="BMU95" s="106"/>
      <c r="BMV95" s="106"/>
      <c r="BMW95" s="106"/>
      <c r="BMX95" s="106"/>
      <c r="BMY95" s="106"/>
      <c r="BMZ95" s="106"/>
      <c r="BNA95" s="106"/>
      <c r="BNB95" s="106"/>
      <c r="BNC95" s="106"/>
      <c r="BND95" s="106"/>
      <c r="BNE95" s="106"/>
      <c r="BNF95" s="106"/>
      <c r="BNG95" s="106"/>
      <c r="BNH95" s="106"/>
      <c r="BNI95" s="106"/>
      <c r="BNJ95" s="106"/>
      <c r="BNK95" s="106"/>
      <c r="BNL95" s="106"/>
      <c r="BNM95" s="106"/>
      <c r="BNN95" s="106"/>
      <c r="BNO95" s="106"/>
      <c r="BNP95" s="106"/>
      <c r="BNQ95" s="106"/>
      <c r="BNR95" s="106"/>
      <c r="BNS95" s="106"/>
      <c r="BNT95" s="106"/>
      <c r="BNU95" s="106"/>
      <c r="BNV95" s="106"/>
      <c r="BNW95" s="106"/>
      <c r="BNX95" s="106"/>
      <c r="BNY95" s="106"/>
      <c r="BNZ95" s="106"/>
      <c r="BOA95" s="106"/>
      <c r="BOB95" s="106"/>
      <c r="BOC95" s="106"/>
      <c r="BOD95" s="106"/>
      <c r="BOE95" s="106"/>
      <c r="BOF95" s="106"/>
      <c r="BOG95" s="106"/>
      <c r="BOH95" s="106"/>
      <c r="BOI95" s="106"/>
      <c r="BOJ95" s="106"/>
      <c r="BOK95" s="106"/>
      <c r="BOL95" s="106"/>
      <c r="BOM95" s="106"/>
      <c r="BON95" s="106"/>
      <c r="BOO95" s="106"/>
      <c r="BOP95" s="106"/>
      <c r="BOQ95" s="106"/>
      <c r="BOR95" s="106"/>
      <c r="BOS95" s="106"/>
      <c r="BOT95" s="106"/>
      <c r="BOU95" s="106"/>
      <c r="BOV95" s="106"/>
      <c r="BOW95" s="106"/>
      <c r="BOX95" s="106"/>
      <c r="BOY95" s="106"/>
      <c r="BOZ95" s="106"/>
      <c r="BPA95" s="106"/>
      <c r="BPB95" s="106"/>
      <c r="BPC95" s="106"/>
      <c r="BPD95" s="106"/>
      <c r="BPE95" s="106"/>
      <c r="BPF95" s="106"/>
      <c r="BPG95" s="106"/>
      <c r="BPH95" s="106"/>
      <c r="BPI95" s="106"/>
      <c r="BPJ95" s="106"/>
      <c r="BPK95" s="106"/>
      <c r="BPL95" s="106"/>
      <c r="BPM95" s="106"/>
      <c r="BPN95" s="106"/>
      <c r="BPO95" s="106"/>
      <c r="BPP95" s="106"/>
      <c r="BPQ95" s="106"/>
      <c r="BPR95" s="106"/>
      <c r="BPS95" s="106"/>
      <c r="BPT95" s="106"/>
      <c r="BPU95" s="106"/>
      <c r="BPV95" s="106"/>
      <c r="BPW95" s="106"/>
      <c r="BPX95" s="106"/>
      <c r="BPY95" s="106"/>
      <c r="BPZ95" s="106"/>
      <c r="BQA95" s="106"/>
      <c r="BQB95" s="106"/>
      <c r="BQC95" s="106"/>
      <c r="BQD95" s="106"/>
      <c r="BQE95" s="106"/>
      <c r="BQF95" s="106"/>
      <c r="BQG95" s="106"/>
      <c r="BQH95" s="106"/>
      <c r="BQI95" s="106"/>
      <c r="BQJ95" s="106"/>
      <c r="BQK95" s="106"/>
      <c r="BQL95" s="106"/>
      <c r="BQM95" s="106"/>
      <c r="BQN95" s="106"/>
      <c r="BQO95" s="106"/>
      <c r="BQP95" s="106"/>
      <c r="BQQ95" s="106"/>
      <c r="BQR95" s="106"/>
      <c r="BQS95" s="106"/>
      <c r="BQT95" s="106"/>
      <c r="BQU95" s="106"/>
      <c r="BQV95" s="106"/>
      <c r="BQW95" s="106"/>
      <c r="BQX95" s="106"/>
      <c r="BQY95" s="106"/>
      <c r="BQZ95" s="106"/>
      <c r="BRA95" s="106"/>
      <c r="BRB95" s="106"/>
      <c r="BRC95" s="106"/>
      <c r="BRD95" s="106"/>
      <c r="BRE95" s="106"/>
      <c r="BRF95" s="106"/>
      <c r="BRG95" s="106"/>
      <c r="BRH95" s="106"/>
      <c r="BRI95" s="106"/>
      <c r="BRJ95" s="106"/>
      <c r="BRK95" s="106"/>
      <c r="BRL95" s="106"/>
      <c r="BRM95" s="106"/>
      <c r="BRN95" s="106"/>
      <c r="BRO95" s="106"/>
      <c r="BRP95" s="106"/>
      <c r="BRQ95" s="106"/>
      <c r="BRR95" s="106"/>
      <c r="BRS95" s="106"/>
      <c r="BRT95" s="106"/>
      <c r="BRU95" s="106"/>
      <c r="BRV95" s="106"/>
      <c r="BRW95" s="106"/>
      <c r="BRX95" s="106"/>
      <c r="BRY95" s="106"/>
      <c r="BRZ95" s="106"/>
      <c r="BSA95" s="106"/>
      <c r="BSB95" s="106"/>
      <c r="BSC95" s="106"/>
      <c r="BSD95" s="106"/>
      <c r="BSE95" s="106"/>
      <c r="BSF95" s="106"/>
      <c r="BSG95" s="106"/>
      <c r="BSH95" s="106"/>
      <c r="BSI95" s="106"/>
      <c r="BSJ95" s="106"/>
      <c r="BSK95" s="106"/>
      <c r="BSL95" s="106"/>
      <c r="BSM95" s="106"/>
      <c r="BSN95" s="106"/>
      <c r="BSO95" s="106"/>
      <c r="BSP95" s="106"/>
      <c r="BSQ95" s="106"/>
      <c r="BSR95" s="106"/>
      <c r="BSS95" s="106"/>
      <c r="BST95" s="106"/>
      <c r="BSU95" s="106"/>
      <c r="BSV95" s="106"/>
      <c r="BSW95" s="106"/>
      <c r="BSX95" s="106"/>
      <c r="BSY95" s="106"/>
      <c r="BSZ95" s="106"/>
      <c r="BTA95" s="106"/>
      <c r="BTB95" s="106"/>
      <c r="BTC95" s="106"/>
      <c r="BTD95" s="106"/>
      <c r="BTE95" s="106"/>
      <c r="BTF95" s="106"/>
      <c r="BTG95" s="106"/>
      <c r="BTH95" s="106"/>
      <c r="BTI95" s="106"/>
      <c r="BTJ95" s="106"/>
      <c r="BTK95" s="106"/>
      <c r="BTL95" s="106"/>
      <c r="BTM95" s="106"/>
      <c r="BTN95" s="106"/>
      <c r="BTO95" s="106"/>
      <c r="BTP95" s="106"/>
      <c r="BTQ95" s="106"/>
      <c r="BTR95" s="106"/>
      <c r="BTS95" s="106"/>
      <c r="BTT95" s="106"/>
      <c r="BTU95" s="106"/>
      <c r="BTV95" s="106"/>
      <c r="BTW95" s="106"/>
    </row>
    <row r="96" spans="1:1895" s="3" customFormat="1" ht="12.75" x14ac:dyDescent="0.2">
      <c r="A96" s="115"/>
      <c r="B96" s="74" t="s">
        <v>439</v>
      </c>
      <c r="C96" s="74" t="s">
        <v>152</v>
      </c>
      <c r="D96" s="74" t="s">
        <v>432</v>
      </c>
      <c r="E96" s="74" t="s">
        <v>21</v>
      </c>
      <c r="F96" s="74" t="s">
        <v>34</v>
      </c>
      <c r="G96" s="73">
        <v>17000</v>
      </c>
      <c r="H96" s="73">
        <v>0</v>
      </c>
      <c r="I96" s="73">
        <v>25</v>
      </c>
      <c r="J96" s="73">
        <f t="shared" si="32"/>
        <v>487.9</v>
      </c>
      <c r="K96" s="72">
        <f t="shared" si="33"/>
        <v>516.79999999999995</v>
      </c>
      <c r="L96" s="72">
        <f t="shared" si="34"/>
        <v>1205.3000000000002</v>
      </c>
      <c r="M96" s="73">
        <f t="shared" si="35"/>
        <v>1207</v>
      </c>
      <c r="N96" s="73">
        <f t="shared" si="38"/>
        <v>195.5</v>
      </c>
      <c r="O96" s="72">
        <v>6600</v>
      </c>
      <c r="P96" s="72">
        <f t="shared" si="36"/>
        <v>7629.7</v>
      </c>
      <c r="Q96" s="72">
        <f t="shared" si="37"/>
        <v>9370.2999999999993</v>
      </c>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c r="CV96" s="106"/>
      <c r="CW96" s="106"/>
      <c r="CX96" s="106"/>
      <c r="CY96" s="106"/>
      <c r="CZ96" s="106"/>
      <c r="DA96" s="106"/>
      <c r="DB96" s="106"/>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106"/>
      <c r="EE96" s="106"/>
      <c r="EF96" s="106"/>
      <c r="EG96" s="106"/>
      <c r="EH96" s="106"/>
      <c r="EI96" s="106"/>
      <c r="EJ96" s="106"/>
      <c r="EK96" s="106"/>
      <c r="EL96" s="106"/>
      <c r="EM96" s="106"/>
      <c r="EN96" s="106"/>
      <c r="EO96" s="106"/>
      <c r="EP96" s="106"/>
      <c r="EQ96" s="106"/>
      <c r="ER96" s="106"/>
      <c r="ES96" s="106"/>
      <c r="ET96" s="106"/>
      <c r="EU96" s="106"/>
      <c r="EV96" s="106"/>
      <c r="EW96" s="106"/>
      <c r="EX96" s="106"/>
      <c r="EY96" s="106"/>
      <c r="EZ96" s="106"/>
      <c r="FA96" s="106"/>
      <c r="FB96" s="106"/>
      <c r="FC96" s="106"/>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c r="GA96" s="106"/>
      <c r="GB96" s="106"/>
      <c r="GC96" s="106"/>
      <c r="GD96" s="106"/>
      <c r="GE96" s="106"/>
      <c r="GF96" s="106"/>
      <c r="GG96" s="106"/>
      <c r="GH96" s="106"/>
      <c r="GI96" s="106"/>
      <c r="GJ96" s="106"/>
      <c r="GK96" s="106"/>
      <c r="GL96" s="106"/>
      <c r="GM96" s="106"/>
      <c r="GN96" s="106"/>
      <c r="GO96" s="106"/>
      <c r="GP96" s="106"/>
      <c r="GQ96" s="106"/>
      <c r="GR96" s="106"/>
      <c r="GS96" s="106"/>
      <c r="GT96" s="106"/>
      <c r="GU96" s="106"/>
      <c r="GV96" s="106"/>
      <c r="GW96" s="106"/>
      <c r="GX96" s="106"/>
      <c r="GY96" s="106"/>
      <c r="GZ96" s="106"/>
      <c r="HA96" s="106"/>
      <c r="HB96" s="106"/>
      <c r="HC96" s="106"/>
      <c r="HD96" s="106"/>
      <c r="HE96" s="106"/>
      <c r="HF96" s="106"/>
      <c r="HG96" s="106"/>
      <c r="HH96" s="106"/>
      <c r="HI96" s="106"/>
      <c r="HJ96" s="106"/>
      <c r="HK96" s="106"/>
      <c r="HL96" s="106"/>
      <c r="HM96" s="106"/>
      <c r="HN96" s="106"/>
      <c r="HO96" s="106"/>
      <c r="HP96" s="106"/>
      <c r="HQ96" s="106"/>
      <c r="HR96" s="106"/>
      <c r="HS96" s="106"/>
      <c r="HT96" s="106"/>
      <c r="HU96" s="106"/>
      <c r="HV96" s="106"/>
      <c r="HW96" s="106"/>
      <c r="HX96" s="106"/>
      <c r="HY96" s="106"/>
      <c r="HZ96" s="106"/>
      <c r="IA96" s="106"/>
      <c r="IB96" s="106"/>
      <c r="IC96" s="106"/>
      <c r="ID96" s="106"/>
      <c r="IE96" s="106"/>
      <c r="IF96" s="106"/>
      <c r="IG96" s="106"/>
      <c r="IH96" s="106"/>
      <c r="II96" s="106"/>
      <c r="IJ96" s="106"/>
      <c r="IK96" s="106"/>
      <c r="IL96" s="106"/>
      <c r="IM96" s="106"/>
      <c r="IN96" s="106"/>
      <c r="IO96" s="106"/>
      <c r="IP96" s="106"/>
      <c r="IQ96" s="106"/>
      <c r="IR96" s="106"/>
      <c r="IS96" s="106"/>
      <c r="IT96" s="106"/>
      <c r="IU96" s="106"/>
      <c r="IV96" s="106"/>
      <c r="IW96" s="106"/>
      <c r="IX96" s="106"/>
      <c r="IY96" s="106"/>
      <c r="IZ96" s="106"/>
      <c r="JA96" s="106"/>
      <c r="JB96" s="106"/>
      <c r="JC96" s="106"/>
      <c r="JD96" s="106"/>
      <c r="JE96" s="106"/>
      <c r="JF96" s="106"/>
      <c r="JG96" s="106"/>
      <c r="JH96" s="106"/>
      <c r="JI96" s="106"/>
      <c r="JJ96" s="106"/>
      <c r="JK96" s="106"/>
      <c r="JL96" s="106"/>
      <c r="JM96" s="106"/>
      <c r="JN96" s="106"/>
      <c r="JO96" s="106"/>
      <c r="JP96" s="106"/>
      <c r="JQ96" s="106"/>
      <c r="JR96" s="106"/>
      <c r="JS96" s="106"/>
      <c r="JT96" s="106"/>
      <c r="JU96" s="106"/>
      <c r="JV96" s="106"/>
      <c r="JW96" s="106"/>
      <c r="JX96" s="106"/>
      <c r="JY96" s="106"/>
      <c r="JZ96" s="106"/>
      <c r="KA96" s="106"/>
      <c r="KB96" s="106"/>
      <c r="KC96" s="106"/>
      <c r="KD96" s="106"/>
      <c r="KE96" s="106"/>
      <c r="KF96" s="106"/>
      <c r="KG96" s="106"/>
      <c r="KH96" s="106"/>
      <c r="KI96" s="106"/>
      <c r="KJ96" s="106"/>
      <c r="KK96" s="106"/>
      <c r="KL96" s="106"/>
      <c r="KM96" s="106"/>
      <c r="KN96" s="106"/>
      <c r="KO96" s="106"/>
      <c r="KP96" s="106"/>
      <c r="KQ96" s="106"/>
      <c r="KR96" s="106"/>
      <c r="KS96" s="106"/>
      <c r="KT96" s="106"/>
      <c r="KU96" s="106"/>
      <c r="KV96" s="106"/>
      <c r="KW96" s="106"/>
      <c r="KX96" s="106"/>
      <c r="KY96" s="106"/>
      <c r="KZ96" s="106"/>
      <c r="LA96" s="106"/>
      <c r="LB96" s="106"/>
      <c r="LC96" s="106"/>
      <c r="LD96" s="106"/>
      <c r="LE96" s="106"/>
      <c r="LF96" s="106"/>
      <c r="LG96" s="106"/>
      <c r="LH96" s="106"/>
      <c r="LI96" s="106"/>
      <c r="LJ96" s="106"/>
      <c r="LK96" s="106"/>
      <c r="LL96" s="106"/>
      <c r="LM96" s="106"/>
      <c r="LN96" s="106"/>
      <c r="LO96" s="106"/>
      <c r="LP96" s="106"/>
      <c r="LQ96" s="106"/>
      <c r="LR96" s="106"/>
      <c r="LS96" s="106"/>
      <c r="LT96" s="106"/>
      <c r="LU96" s="106"/>
      <c r="LV96" s="106"/>
      <c r="LW96" s="106"/>
      <c r="LX96" s="106"/>
      <c r="LY96" s="106"/>
      <c r="LZ96" s="106"/>
      <c r="MA96" s="106"/>
      <c r="MB96" s="106"/>
      <c r="MC96" s="106"/>
      <c r="MD96" s="106"/>
      <c r="ME96" s="106"/>
      <c r="MF96" s="106"/>
      <c r="MG96" s="106"/>
      <c r="MH96" s="106"/>
      <c r="MI96" s="106"/>
      <c r="MJ96" s="106"/>
      <c r="MK96" s="106"/>
      <c r="ML96" s="106"/>
      <c r="MM96" s="106"/>
      <c r="MN96" s="106"/>
      <c r="MO96" s="106"/>
      <c r="MP96" s="106"/>
      <c r="MQ96" s="106"/>
      <c r="MR96" s="106"/>
      <c r="MS96" s="106"/>
      <c r="MT96" s="106"/>
      <c r="MU96" s="106"/>
      <c r="MV96" s="106"/>
      <c r="MW96" s="106"/>
      <c r="MX96" s="106"/>
      <c r="MY96" s="106"/>
      <c r="MZ96" s="106"/>
      <c r="NA96" s="106"/>
      <c r="NB96" s="106"/>
      <c r="NC96" s="106"/>
      <c r="ND96" s="106"/>
      <c r="NE96" s="106"/>
      <c r="NF96" s="106"/>
      <c r="NG96" s="106"/>
      <c r="NH96" s="106"/>
      <c r="NI96" s="106"/>
      <c r="NJ96" s="106"/>
      <c r="NK96" s="106"/>
      <c r="NL96" s="106"/>
      <c r="NM96" s="106"/>
      <c r="NN96" s="106"/>
      <c r="NO96" s="106"/>
      <c r="NP96" s="106"/>
      <c r="NQ96" s="106"/>
      <c r="NR96" s="106"/>
      <c r="NS96" s="106"/>
      <c r="NT96" s="106"/>
      <c r="NU96" s="106"/>
      <c r="NV96" s="106"/>
      <c r="NW96" s="106"/>
      <c r="NX96" s="106"/>
      <c r="NY96" s="106"/>
      <c r="NZ96" s="106"/>
      <c r="OA96" s="106"/>
      <c r="OB96" s="106"/>
      <c r="OC96" s="106"/>
      <c r="OD96" s="106"/>
      <c r="OE96" s="106"/>
      <c r="OF96" s="106"/>
      <c r="OG96" s="106"/>
      <c r="OH96" s="106"/>
      <c r="OI96" s="106"/>
      <c r="OJ96" s="106"/>
      <c r="OK96" s="106"/>
      <c r="OL96" s="106"/>
      <c r="OM96" s="106"/>
      <c r="ON96" s="106"/>
      <c r="OO96" s="106"/>
      <c r="OP96" s="106"/>
      <c r="OQ96" s="106"/>
      <c r="OR96" s="106"/>
      <c r="OS96" s="106"/>
      <c r="OT96" s="106"/>
      <c r="OU96" s="106"/>
      <c r="OV96" s="106"/>
      <c r="OW96" s="106"/>
      <c r="OX96" s="106"/>
      <c r="OY96" s="106"/>
      <c r="OZ96" s="106"/>
      <c r="PA96" s="106"/>
      <c r="PB96" s="106"/>
      <c r="PC96" s="106"/>
      <c r="PD96" s="106"/>
      <c r="PE96" s="106"/>
      <c r="PF96" s="106"/>
      <c r="PG96" s="106"/>
      <c r="PH96" s="106"/>
      <c r="PI96" s="106"/>
      <c r="PJ96" s="106"/>
      <c r="PK96" s="106"/>
      <c r="PL96" s="106"/>
      <c r="PM96" s="106"/>
      <c r="PN96" s="106"/>
      <c r="PO96" s="106"/>
      <c r="PP96" s="106"/>
      <c r="PQ96" s="106"/>
      <c r="PR96" s="106"/>
      <c r="PS96" s="106"/>
      <c r="PT96" s="106"/>
      <c r="PU96" s="106"/>
      <c r="PV96" s="106"/>
      <c r="PW96" s="106"/>
      <c r="PX96" s="106"/>
      <c r="PY96" s="106"/>
      <c r="PZ96" s="106"/>
      <c r="QA96" s="106"/>
      <c r="QB96" s="106"/>
      <c r="QC96" s="106"/>
      <c r="QD96" s="106"/>
      <c r="QE96" s="106"/>
      <c r="QF96" s="106"/>
      <c r="QG96" s="106"/>
      <c r="QH96" s="106"/>
      <c r="QI96" s="106"/>
      <c r="QJ96" s="106"/>
      <c r="QK96" s="106"/>
      <c r="QL96" s="106"/>
      <c r="QM96" s="106"/>
      <c r="QN96" s="106"/>
      <c r="QO96" s="106"/>
      <c r="QP96" s="106"/>
      <c r="QQ96" s="106"/>
      <c r="QR96" s="106"/>
      <c r="QS96" s="106"/>
      <c r="QT96" s="106"/>
      <c r="QU96" s="106"/>
      <c r="QV96" s="106"/>
      <c r="QW96" s="106"/>
      <c r="QX96" s="106"/>
      <c r="QY96" s="106"/>
      <c r="QZ96" s="106"/>
      <c r="RA96" s="106"/>
      <c r="RB96" s="106"/>
      <c r="RC96" s="106"/>
      <c r="RD96" s="106"/>
      <c r="RE96" s="106"/>
      <c r="RF96" s="106"/>
      <c r="RG96" s="106"/>
      <c r="RH96" s="106"/>
      <c r="RI96" s="106"/>
      <c r="RJ96" s="106"/>
      <c r="RK96" s="106"/>
      <c r="RL96" s="106"/>
      <c r="RM96" s="106"/>
      <c r="RN96" s="106"/>
      <c r="RO96" s="106"/>
      <c r="RP96" s="106"/>
      <c r="RQ96" s="106"/>
      <c r="RR96" s="106"/>
      <c r="RS96" s="106"/>
      <c r="RT96" s="106"/>
      <c r="RU96" s="106"/>
      <c r="RV96" s="106"/>
      <c r="RW96" s="106"/>
      <c r="RX96" s="106"/>
      <c r="RY96" s="106"/>
      <c r="RZ96" s="106"/>
      <c r="SA96" s="106"/>
      <c r="SB96" s="106"/>
      <c r="SC96" s="106"/>
      <c r="SD96" s="106"/>
      <c r="SE96" s="106"/>
      <c r="SF96" s="106"/>
      <c r="SG96" s="106"/>
      <c r="SH96" s="106"/>
      <c r="SI96" s="106"/>
      <c r="SJ96" s="106"/>
      <c r="SK96" s="106"/>
      <c r="SL96" s="106"/>
      <c r="SM96" s="106"/>
      <c r="SN96" s="106"/>
      <c r="SO96" s="106"/>
      <c r="SP96" s="106"/>
      <c r="SQ96" s="106"/>
      <c r="SR96" s="106"/>
      <c r="SS96" s="106"/>
      <c r="ST96" s="106"/>
      <c r="SU96" s="106"/>
      <c r="SV96" s="106"/>
      <c r="SW96" s="106"/>
      <c r="SX96" s="106"/>
      <c r="SY96" s="106"/>
      <c r="SZ96" s="106"/>
      <c r="TA96" s="106"/>
      <c r="TB96" s="106"/>
      <c r="TC96" s="106"/>
      <c r="TD96" s="106"/>
      <c r="TE96" s="106"/>
      <c r="TF96" s="106"/>
      <c r="TG96" s="106"/>
      <c r="TH96" s="106"/>
      <c r="TI96" s="106"/>
      <c r="TJ96" s="106"/>
      <c r="TK96" s="106"/>
      <c r="TL96" s="106"/>
      <c r="TM96" s="106"/>
      <c r="TN96" s="106"/>
      <c r="TO96" s="106"/>
      <c r="TP96" s="106"/>
      <c r="TQ96" s="106"/>
      <c r="TR96" s="106"/>
      <c r="TS96" s="106"/>
      <c r="TT96" s="106"/>
      <c r="TU96" s="106"/>
      <c r="TV96" s="106"/>
      <c r="TW96" s="106"/>
      <c r="TX96" s="106"/>
      <c r="TY96" s="106"/>
      <c r="TZ96" s="106"/>
      <c r="UA96" s="106"/>
      <c r="UB96" s="106"/>
      <c r="UC96" s="106"/>
      <c r="UD96" s="106"/>
      <c r="UE96" s="106"/>
      <c r="UF96" s="106"/>
      <c r="UG96" s="106"/>
      <c r="UH96" s="106"/>
      <c r="UI96" s="106"/>
      <c r="UJ96" s="106"/>
      <c r="UK96" s="106"/>
      <c r="UL96" s="106"/>
      <c r="UM96" s="106"/>
      <c r="UN96" s="106"/>
      <c r="UO96" s="106"/>
      <c r="UP96" s="106"/>
      <c r="UQ96" s="106"/>
      <c r="UR96" s="106"/>
      <c r="US96" s="106"/>
      <c r="UT96" s="106"/>
      <c r="UU96" s="106"/>
      <c r="UV96" s="106"/>
      <c r="UW96" s="106"/>
      <c r="UX96" s="106"/>
      <c r="UY96" s="106"/>
      <c r="UZ96" s="106"/>
      <c r="VA96" s="106"/>
      <c r="VB96" s="106"/>
      <c r="VC96" s="106"/>
      <c r="VD96" s="106"/>
      <c r="VE96" s="106"/>
      <c r="VF96" s="106"/>
      <c r="VG96" s="106"/>
      <c r="VH96" s="106"/>
      <c r="VI96" s="106"/>
      <c r="VJ96" s="106"/>
      <c r="VK96" s="106"/>
      <c r="VL96" s="106"/>
      <c r="VM96" s="106"/>
      <c r="VN96" s="106"/>
      <c r="VO96" s="106"/>
      <c r="VP96" s="106"/>
      <c r="VQ96" s="106"/>
      <c r="VR96" s="106"/>
      <c r="VS96" s="106"/>
      <c r="VT96" s="106"/>
      <c r="VU96" s="106"/>
      <c r="VV96" s="106"/>
      <c r="VW96" s="106"/>
      <c r="VX96" s="106"/>
      <c r="VY96" s="106"/>
      <c r="VZ96" s="106"/>
      <c r="WA96" s="106"/>
      <c r="WB96" s="106"/>
      <c r="WC96" s="106"/>
      <c r="WD96" s="106"/>
      <c r="WE96" s="106"/>
      <c r="WF96" s="106"/>
      <c r="WG96" s="106"/>
      <c r="WH96" s="106"/>
      <c r="WI96" s="106"/>
      <c r="WJ96" s="106"/>
      <c r="WK96" s="106"/>
      <c r="WL96" s="106"/>
      <c r="WM96" s="106"/>
      <c r="WN96" s="106"/>
      <c r="WO96" s="106"/>
      <c r="WP96" s="106"/>
      <c r="WQ96" s="106"/>
      <c r="WR96" s="106"/>
      <c r="WS96" s="106"/>
      <c r="WT96" s="106"/>
      <c r="WU96" s="106"/>
      <c r="WV96" s="106"/>
      <c r="WW96" s="106"/>
      <c r="WX96" s="106"/>
      <c r="WY96" s="106"/>
      <c r="WZ96" s="106"/>
      <c r="XA96" s="106"/>
      <c r="XB96" s="106"/>
      <c r="XC96" s="106"/>
      <c r="XD96" s="106"/>
      <c r="XE96" s="106"/>
      <c r="XF96" s="106"/>
      <c r="XG96" s="106"/>
      <c r="XH96" s="106"/>
      <c r="XI96" s="106"/>
      <c r="XJ96" s="106"/>
      <c r="XK96" s="106"/>
      <c r="XL96" s="106"/>
      <c r="XM96" s="106"/>
      <c r="XN96" s="106"/>
      <c r="XO96" s="106"/>
      <c r="XP96" s="106"/>
      <c r="XQ96" s="106"/>
      <c r="XR96" s="106"/>
      <c r="XS96" s="106"/>
      <c r="XT96" s="106"/>
      <c r="XU96" s="106"/>
      <c r="XV96" s="106"/>
      <c r="XW96" s="106"/>
      <c r="XX96" s="106"/>
      <c r="XY96" s="106"/>
      <c r="XZ96" s="106"/>
      <c r="YA96" s="106"/>
      <c r="YB96" s="106"/>
      <c r="YC96" s="106"/>
      <c r="YD96" s="106"/>
      <c r="YE96" s="106"/>
      <c r="YF96" s="106"/>
      <c r="YG96" s="106"/>
      <c r="YH96" s="106"/>
      <c r="YI96" s="106"/>
      <c r="YJ96" s="106"/>
      <c r="YK96" s="106"/>
      <c r="YL96" s="106"/>
      <c r="YM96" s="106"/>
      <c r="YN96" s="106"/>
      <c r="YO96" s="106"/>
      <c r="YP96" s="106"/>
      <c r="YQ96" s="106"/>
      <c r="YR96" s="106"/>
      <c r="YS96" s="106"/>
      <c r="YT96" s="106"/>
      <c r="YU96" s="106"/>
      <c r="YV96" s="106"/>
      <c r="YW96" s="106"/>
      <c r="YX96" s="106"/>
      <c r="YY96" s="106"/>
      <c r="YZ96" s="106"/>
      <c r="ZA96" s="106"/>
      <c r="ZB96" s="106"/>
      <c r="ZC96" s="106"/>
      <c r="ZD96" s="106"/>
      <c r="ZE96" s="106"/>
      <c r="ZF96" s="106"/>
      <c r="ZG96" s="106"/>
      <c r="ZH96" s="106"/>
      <c r="ZI96" s="106"/>
      <c r="ZJ96" s="106"/>
      <c r="ZK96" s="106"/>
      <c r="ZL96" s="106"/>
      <c r="ZM96" s="106"/>
      <c r="ZN96" s="106"/>
      <c r="ZO96" s="106"/>
      <c r="ZP96" s="106"/>
      <c r="ZQ96" s="106"/>
      <c r="ZR96" s="106"/>
      <c r="ZS96" s="106"/>
      <c r="ZT96" s="106"/>
      <c r="ZU96" s="106"/>
      <c r="ZV96" s="106"/>
      <c r="ZW96" s="106"/>
      <c r="ZX96" s="106"/>
      <c r="ZY96" s="106"/>
      <c r="ZZ96" s="106"/>
      <c r="AAA96" s="106"/>
      <c r="AAB96" s="106"/>
      <c r="AAC96" s="106"/>
      <c r="AAD96" s="106"/>
      <c r="AAE96" s="106"/>
      <c r="AAF96" s="106"/>
      <c r="AAG96" s="106"/>
      <c r="AAH96" s="106"/>
      <c r="AAI96" s="106"/>
      <c r="AAJ96" s="106"/>
      <c r="AAK96" s="106"/>
      <c r="AAL96" s="106"/>
      <c r="AAM96" s="106"/>
      <c r="AAN96" s="106"/>
      <c r="AAO96" s="106"/>
      <c r="AAP96" s="106"/>
      <c r="AAQ96" s="106"/>
      <c r="AAR96" s="106"/>
      <c r="AAS96" s="106"/>
      <c r="AAT96" s="106"/>
      <c r="AAU96" s="106"/>
      <c r="AAV96" s="106"/>
      <c r="AAW96" s="106"/>
      <c r="AAX96" s="106"/>
      <c r="AAY96" s="106"/>
      <c r="AAZ96" s="106"/>
      <c r="ABA96" s="106"/>
      <c r="ABB96" s="106"/>
      <c r="ABC96" s="106"/>
      <c r="ABD96" s="106"/>
      <c r="ABE96" s="106"/>
      <c r="ABF96" s="106"/>
      <c r="ABG96" s="106"/>
      <c r="ABH96" s="106"/>
      <c r="ABI96" s="106"/>
      <c r="ABJ96" s="106"/>
      <c r="ABK96" s="106"/>
      <c r="ABL96" s="106"/>
      <c r="ABM96" s="106"/>
      <c r="ABN96" s="106"/>
      <c r="ABO96" s="106"/>
      <c r="ABP96" s="106"/>
      <c r="ABQ96" s="106"/>
      <c r="ABR96" s="106"/>
      <c r="ABS96" s="106"/>
      <c r="ABT96" s="106"/>
      <c r="ABU96" s="106"/>
      <c r="ABV96" s="106"/>
      <c r="ABW96" s="106"/>
      <c r="ABX96" s="106"/>
      <c r="ABY96" s="106"/>
      <c r="ABZ96" s="106"/>
      <c r="ACA96" s="106"/>
      <c r="ACB96" s="106"/>
      <c r="ACC96" s="106"/>
      <c r="ACD96" s="106"/>
      <c r="ACE96" s="106"/>
      <c r="ACF96" s="106"/>
      <c r="ACG96" s="106"/>
      <c r="ACH96" s="106"/>
      <c r="ACI96" s="106"/>
      <c r="ACJ96" s="106"/>
      <c r="ACK96" s="106"/>
      <c r="ACL96" s="106"/>
      <c r="ACM96" s="106"/>
      <c r="ACN96" s="106"/>
      <c r="ACO96" s="106"/>
      <c r="ACP96" s="106"/>
      <c r="ACQ96" s="106"/>
      <c r="ACR96" s="106"/>
      <c r="ACS96" s="106"/>
      <c r="ACT96" s="106"/>
      <c r="ACU96" s="106"/>
      <c r="ACV96" s="106"/>
      <c r="ACW96" s="106"/>
      <c r="ACX96" s="106"/>
      <c r="ACY96" s="106"/>
      <c r="ACZ96" s="106"/>
      <c r="ADA96" s="106"/>
      <c r="ADB96" s="106"/>
      <c r="ADC96" s="106"/>
      <c r="ADD96" s="106"/>
      <c r="ADE96" s="106"/>
      <c r="ADF96" s="106"/>
      <c r="ADG96" s="106"/>
      <c r="ADH96" s="106"/>
      <c r="ADI96" s="106"/>
      <c r="ADJ96" s="106"/>
      <c r="ADK96" s="106"/>
      <c r="ADL96" s="106"/>
      <c r="ADM96" s="106"/>
      <c r="ADN96" s="106"/>
      <c r="ADO96" s="106"/>
      <c r="ADP96" s="106"/>
      <c r="ADQ96" s="106"/>
      <c r="ADR96" s="106"/>
      <c r="ADS96" s="106"/>
      <c r="ADT96" s="106"/>
      <c r="ADU96" s="106"/>
      <c r="ADV96" s="106"/>
      <c r="ADW96" s="106"/>
      <c r="ADX96" s="106"/>
      <c r="ADY96" s="106"/>
      <c r="ADZ96" s="106"/>
      <c r="AEA96" s="106"/>
      <c r="AEB96" s="106"/>
      <c r="AEC96" s="106"/>
      <c r="AED96" s="106"/>
      <c r="AEE96" s="106"/>
      <c r="AEF96" s="106"/>
      <c r="AEG96" s="106"/>
      <c r="AEH96" s="106"/>
      <c r="AEI96" s="106"/>
      <c r="AEJ96" s="106"/>
      <c r="AEK96" s="106"/>
      <c r="AEL96" s="106"/>
      <c r="AEM96" s="106"/>
      <c r="AEN96" s="106"/>
      <c r="AEO96" s="106"/>
      <c r="AEP96" s="106"/>
      <c r="AEQ96" s="106"/>
      <c r="AER96" s="106"/>
      <c r="AES96" s="106"/>
      <c r="AET96" s="106"/>
      <c r="AEU96" s="106"/>
      <c r="AEV96" s="106"/>
      <c r="AEW96" s="106"/>
      <c r="AEX96" s="106"/>
      <c r="AEY96" s="106"/>
      <c r="AEZ96" s="106"/>
      <c r="AFA96" s="106"/>
      <c r="AFB96" s="106"/>
      <c r="AFC96" s="106"/>
      <c r="AFD96" s="106"/>
      <c r="AFE96" s="106"/>
      <c r="AFF96" s="106"/>
      <c r="AFG96" s="106"/>
      <c r="AFH96" s="106"/>
      <c r="AFI96" s="106"/>
      <c r="AFJ96" s="106"/>
      <c r="AFK96" s="106"/>
      <c r="AFL96" s="106"/>
      <c r="AFM96" s="106"/>
      <c r="AFN96" s="106"/>
      <c r="AFO96" s="106"/>
      <c r="AFP96" s="106"/>
      <c r="AFQ96" s="106"/>
      <c r="AFR96" s="106"/>
      <c r="AFS96" s="106"/>
      <c r="AFT96" s="106"/>
      <c r="AFU96" s="106"/>
      <c r="AFV96" s="106"/>
      <c r="AFW96" s="106"/>
      <c r="AFX96" s="106"/>
      <c r="AFY96" s="106"/>
      <c r="AFZ96" s="106"/>
      <c r="AGA96" s="106"/>
      <c r="AGB96" s="106"/>
      <c r="AGC96" s="106"/>
      <c r="AGD96" s="106"/>
      <c r="AGE96" s="106"/>
      <c r="AGF96" s="106"/>
      <c r="AGG96" s="106"/>
      <c r="AGH96" s="106"/>
      <c r="AGI96" s="106"/>
      <c r="AGJ96" s="106"/>
      <c r="AGK96" s="106"/>
      <c r="AGL96" s="106"/>
      <c r="AGM96" s="106"/>
      <c r="AGN96" s="106"/>
      <c r="AGO96" s="106"/>
      <c r="AGP96" s="106"/>
      <c r="AGQ96" s="106"/>
      <c r="AGR96" s="106"/>
      <c r="AGS96" s="106"/>
      <c r="AGT96" s="106"/>
      <c r="AGU96" s="106"/>
      <c r="AGV96" s="106"/>
      <c r="AGW96" s="106"/>
      <c r="AGX96" s="106"/>
      <c r="AGY96" s="106"/>
      <c r="AGZ96" s="106"/>
      <c r="AHA96" s="106"/>
      <c r="AHB96" s="106"/>
      <c r="AHC96" s="106"/>
      <c r="AHD96" s="106"/>
      <c r="AHE96" s="106"/>
      <c r="AHF96" s="106"/>
      <c r="AHG96" s="106"/>
      <c r="AHH96" s="106"/>
      <c r="AHI96" s="106"/>
      <c r="AHJ96" s="106"/>
      <c r="AHK96" s="106"/>
      <c r="AHL96" s="106"/>
      <c r="AHM96" s="106"/>
      <c r="AHN96" s="106"/>
      <c r="AHO96" s="106"/>
      <c r="AHP96" s="106"/>
      <c r="AHQ96" s="106"/>
      <c r="AHR96" s="106"/>
      <c r="AHS96" s="106"/>
      <c r="AHT96" s="106"/>
      <c r="AHU96" s="106"/>
      <c r="AHV96" s="106"/>
      <c r="AHW96" s="106"/>
      <c r="AHX96" s="106"/>
      <c r="AHY96" s="106"/>
      <c r="AHZ96" s="106"/>
      <c r="AIA96" s="106"/>
      <c r="AIB96" s="106"/>
      <c r="AIC96" s="106"/>
      <c r="AID96" s="106"/>
      <c r="AIE96" s="106"/>
      <c r="AIF96" s="106"/>
      <c r="AIG96" s="106"/>
      <c r="AIH96" s="106"/>
      <c r="AII96" s="106"/>
      <c r="AIJ96" s="106"/>
      <c r="AIK96" s="106"/>
      <c r="AIL96" s="106"/>
      <c r="AIM96" s="106"/>
      <c r="AIN96" s="106"/>
      <c r="AIO96" s="106"/>
      <c r="AIP96" s="106"/>
      <c r="AIQ96" s="106"/>
      <c r="AIR96" s="106"/>
      <c r="AIS96" s="106"/>
      <c r="AIT96" s="106"/>
      <c r="AIU96" s="106"/>
      <c r="AIV96" s="106"/>
      <c r="AIW96" s="106"/>
      <c r="AIX96" s="106"/>
      <c r="AIY96" s="106"/>
      <c r="AIZ96" s="106"/>
      <c r="AJA96" s="106"/>
      <c r="AJB96" s="106"/>
      <c r="AJC96" s="106"/>
      <c r="AJD96" s="106"/>
      <c r="AJE96" s="106"/>
      <c r="AJF96" s="106"/>
      <c r="AJG96" s="106"/>
      <c r="AJH96" s="106"/>
      <c r="AJI96" s="106"/>
      <c r="AJJ96" s="106"/>
      <c r="AJK96" s="106"/>
      <c r="AJL96" s="106"/>
      <c r="AJM96" s="106"/>
      <c r="AJN96" s="106"/>
      <c r="AJO96" s="106"/>
      <c r="AJP96" s="106"/>
      <c r="AJQ96" s="106"/>
      <c r="AJR96" s="106"/>
      <c r="AJS96" s="106"/>
      <c r="AJT96" s="106"/>
      <c r="AJU96" s="106"/>
      <c r="AJV96" s="106"/>
      <c r="AJW96" s="106"/>
      <c r="AJX96" s="106"/>
      <c r="AJY96" s="106"/>
      <c r="AJZ96" s="106"/>
      <c r="AKA96" s="106"/>
      <c r="AKB96" s="106"/>
      <c r="AKC96" s="106"/>
      <c r="AKD96" s="106"/>
      <c r="AKE96" s="106"/>
      <c r="AKF96" s="106"/>
      <c r="AKG96" s="106"/>
      <c r="AKH96" s="106"/>
      <c r="AKI96" s="106"/>
      <c r="AKJ96" s="106"/>
      <c r="AKK96" s="106"/>
      <c r="AKL96" s="106"/>
      <c r="AKM96" s="106"/>
      <c r="AKN96" s="106"/>
      <c r="AKO96" s="106"/>
      <c r="AKP96" s="106"/>
      <c r="AKQ96" s="106"/>
      <c r="AKR96" s="106"/>
      <c r="AKS96" s="106"/>
      <c r="AKT96" s="106"/>
      <c r="AKU96" s="106"/>
      <c r="AKV96" s="106"/>
      <c r="AKW96" s="106"/>
      <c r="AKX96" s="106"/>
      <c r="AKY96" s="106"/>
      <c r="AKZ96" s="106"/>
      <c r="ALA96" s="106"/>
      <c r="ALB96" s="106"/>
      <c r="ALC96" s="106"/>
      <c r="ALD96" s="106"/>
      <c r="ALE96" s="106"/>
      <c r="ALF96" s="106"/>
      <c r="ALG96" s="106"/>
      <c r="ALH96" s="106"/>
      <c r="ALI96" s="106"/>
      <c r="ALJ96" s="106"/>
      <c r="ALK96" s="106"/>
      <c r="ALL96" s="106"/>
      <c r="ALM96" s="106"/>
      <c r="ALN96" s="106"/>
      <c r="ALO96" s="106"/>
      <c r="ALP96" s="106"/>
      <c r="ALQ96" s="106"/>
      <c r="ALR96" s="106"/>
      <c r="ALS96" s="106"/>
      <c r="ALT96" s="106"/>
      <c r="ALU96" s="106"/>
      <c r="ALV96" s="106"/>
      <c r="ALW96" s="106"/>
      <c r="ALX96" s="106"/>
      <c r="ALY96" s="106"/>
      <c r="ALZ96" s="106"/>
      <c r="AMA96" s="106"/>
      <c r="AMB96" s="106"/>
      <c r="AMC96" s="106"/>
      <c r="AMD96" s="106"/>
      <c r="AME96" s="106"/>
      <c r="AMF96" s="106"/>
      <c r="AMG96" s="106"/>
      <c r="AMH96" s="106"/>
      <c r="AMI96" s="106"/>
      <c r="AMJ96" s="106"/>
      <c r="AMK96" s="106"/>
      <c r="AML96" s="106"/>
      <c r="AMM96" s="106"/>
      <c r="AMN96" s="106"/>
      <c r="AMO96" s="106"/>
      <c r="AMP96" s="106"/>
      <c r="AMQ96" s="106"/>
      <c r="AMR96" s="106"/>
      <c r="AMS96" s="106"/>
      <c r="AMT96" s="106"/>
      <c r="AMU96" s="106"/>
      <c r="AMV96" s="106"/>
      <c r="AMW96" s="106"/>
      <c r="AMX96" s="106"/>
      <c r="AMY96" s="106"/>
      <c r="AMZ96" s="106"/>
      <c r="ANA96" s="106"/>
      <c r="ANB96" s="106"/>
      <c r="ANC96" s="106"/>
      <c r="AND96" s="106"/>
      <c r="ANE96" s="106"/>
      <c r="ANF96" s="106"/>
      <c r="ANG96" s="106"/>
      <c r="ANH96" s="106"/>
      <c r="ANI96" s="106"/>
      <c r="ANJ96" s="106"/>
      <c r="ANK96" s="106"/>
      <c r="ANL96" s="106"/>
      <c r="ANM96" s="106"/>
      <c r="ANN96" s="106"/>
      <c r="ANO96" s="106"/>
      <c r="ANP96" s="106"/>
      <c r="ANQ96" s="106"/>
      <c r="ANR96" s="106"/>
      <c r="ANS96" s="106"/>
      <c r="ANT96" s="106"/>
      <c r="ANU96" s="106"/>
      <c r="ANV96" s="106"/>
      <c r="ANW96" s="106"/>
      <c r="ANX96" s="106"/>
      <c r="ANY96" s="106"/>
      <c r="ANZ96" s="106"/>
      <c r="AOA96" s="106"/>
      <c r="AOB96" s="106"/>
      <c r="AOC96" s="106"/>
      <c r="AOD96" s="106"/>
      <c r="AOE96" s="106"/>
      <c r="AOF96" s="106"/>
      <c r="AOG96" s="106"/>
      <c r="AOH96" s="106"/>
      <c r="AOI96" s="106"/>
      <c r="AOJ96" s="106"/>
      <c r="AOK96" s="106"/>
      <c r="AOL96" s="106"/>
      <c r="AOM96" s="106"/>
      <c r="AON96" s="106"/>
      <c r="AOO96" s="106"/>
      <c r="AOP96" s="106"/>
      <c r="AOQ96" s="106"/>
      <c r="AOR96" s="106"/>
      <c r="AOS96" s="106"/>
      <c r="AOT96" s="106"/>
      <c r="AOU96" s="106"/>
      <c r="AOV96" s="106"/>
      <c r="AOW96" s="106"/>
      <c r="AOX96" s="106"/>
      <c r="AOY96" s="106"/>
      <c r="AOZ96" s="106"/>
      <c r="APA96" s="106"/>
      <c r="APB96" s="106"/>
      <c r="APC96" s="106"/>
      <c r="APD96" s="106"/>
      <c r="APE96" s="106"/>
      <c r="APF96" s="106"/>
      <c r="APG96" s="106"/>
      <c r="APH96" s="106"/>
      <c r="API96" s="106"/>
      <c r="APJ96" s="106"/>
      <c r="APK96" s="106"/>
      <c r="APL96" s="106"/>
      <c r="APM96" s="106"/>
      <c r="APN96" s="106"/>
      <c r="APO96" s="106"/>
      <c r="APP96" s="106"/>
      <c r="APQ96" s="106"/>
      <c r="APR96" s="106"/>
      <c r="APS96" s="106"/>
      <c r="APT96" s="106"/>
      <c r="APU96" s="106"/>
      <c r="APV96" s="106"/>
      <c r="APW96" s="106"/>
      <c r="APX96" s="106"/>
      <c r="APY96" s="106"/>
      <c r="APZ96" s="106"/>
      <c r="AQA96" s="106"/>
      <c r="AQB96" s="106"/>
      <c r="AQC96" s="106"/>
      <c r="AQD96" s="106"/>
      <c r="AQE96" s="106"/>
      <c r="AQF96" s="106"/>
      <c r="AQG96" s="106"/>
      <c r="AQH96" s="106"/>
      <c r="AQI96" s="106"/>
      <c r="AQJ96" s="106"/>
      <c r="AQK96" s="106"/>
      <c r="AQL96" s="106"/>
      <c r="AQM96" s="106"/>
      <c r="AQN96" s="106"/>
      <c r="AQO96" s="106"/>
      <c r="AQP96" s="106"/>
      <c r="AQQ96" s="106"/>
      <c r="AQR96" s="106"/>
      <c r="AQS96" s="106"/>
      <c r="AQT96" s="106"/>
      <c r="AQU96" s="106"/>
      <c r="AQV96" s="106"/>
      <c r="AQW96" s="106"/>
      <c r="AQX96" s="106"/>
      <c r="AQY96" s="106"/>
      <c r="AQZ96" s="106"/>
      <c r="ARA96" s="106"/>
      <c r="ARB96" s="106"/>
      <c r="ARC96" s="106"/>
      <c r="ARD96" s="106"/>
      <c r="ARE96" s="106"/>
      <c r="ARF96" s="106"/>
      <c r="ARG96" s="106"/>
      <c r="ARH96" s="106"/>
      <c r="ARI96" s="106"/>
      <c r="ARJ96" s="106"/>
      <c r="ARK96" s="106"/>
      <c r="ARL96" s="106"/>
      <c r="ARM96" s="106"/>
      <c r="ARN96" s="106"/>
      <c r="ARO96" s="106"/>
      <c r="ARP96" s="106"/>
      <c r="ARQ96" s="106"/>
      <c r="ARR96" s="106"/>
      <c r="ARS96" s="106"/>
      <c r="ART96" s="106"/>
      <c r="ARU96" s="106"/>
      <c r="ARV96" s="106"/>
      <c r="ARW96" s="106"/>
      <c r="ARX96" s="106"/>
      <c r="ARY96" s="106"/>
      <c r="ARZ96" s="106"/>
      <c r="ASA96" s="106"/>
      <c r="ASB96" s="106"/>
      <c r="ASC96" s="106"/>
      <c r="ASD96" s="106"/>
      <c r="ASE96" s="106"/>
      <c r="ASF96" s="106"/>
      <c r="ASG96" s="106"/>
      <c r="ASH96" s="106"/>
      <c r="ASI96" s="106"/>
      <c r="ASJ96" s="106"/>
      <c r="ASK96" s="106"/>
      <c r="ASL96" s="106"/>
      <c r="ASM96" s="106"/>
      <c r="ASN96" s="106"/>
      <c r="ASO96" s="106"/>
      <c r="ASP96" s="106"/>
      <c r="ASQ96" s="106"/>
      <c r="ASR96" s="106"/>
      <c r="ASS96" s="106"/>
      <c r="AST96" s="106"/>
      <c r="ASU96" s="106"/>
      <c r="ASV96" s="106"/>
      <c r="ASW96" s="106"/>
      <c r="ASX96" s="106"/>
      <c r="ASY96" s="106"/>
      <c r="ASZ96" s="106"/>
      <c r="ATA96" s="106"/>
      <c r="ATB96" s="106"/>
      <c r="ATC96" s="106"/>
      <c r="ATD96" s="106"/>
      <c r="ATE96" s="106"/>
      <c r="ATF96" s="106"/>
      <c r="ATG96" s="106"/>
      <c r="ATH96" s="106"/>
      <c r="ATI96" s="106"/>
      <c r="ATJ96" s="106"/>
      <c r="ATK96" s="106"/>
      <c r="ATL96" s="106"/>
      <c r="ATM96" s="106"/>
      <c r="ATN96" s="106"/>
      <c r="ATO96" s="106"/>
      <c r="ATP96" s="106"/>
      <c r="ATQ96" s="106"/>
      <c r="ATR96" s="106"/>
      <c r="ATS96" s="106"/>
      <c r="ATT96" s="106"/>
      <c r="ATU96" s="106"/>
      <c r="ATV96" s="106"/>
      <c r="ATW96" s="106"/>
      <c r="ATX96" s="106"/>
      <c r="ATY96" s="106"/>
      <c r="ATZ96" s="106"/>
      <c r="AUA96" s="106"/>
      <c r="AUB96" s="106"/>
      <c r="AUC96" s="106"/>
      <c r="AUD96" s="106"/>
      <c r="AUE96" s="106"/>
      <c r="AUF96" s="106"/>
      <c r="AUG96" s="106"/>
      <c r="AUH96" s="106"/>
      <c r="AUI96" s="106"/>
      <c r="AUJ96" s="106"/>
      <c r="AUK96" s="106"/>
      <c r="AUL96" s="106"/>
      <c r="AUM96" s="106"/>
      <c r="AUN96" s="106"/>
      <c r="AUO96" s="106"/>
      <c r="AUP96" s="106"/>
      <c r="AUQ96" s="106"/>
      <c r="AUR96" s="106"/>
      <c r="AUS96" s="106"/>
      <c r="AUT96" s="106"/>
      <c r="AUU96" s="106"/>
      <c r="AUV96" s="106"/>
      <c r="AUW96" s="106"/>
      <c r="AUX96" s="106"/>
      <c r="AUY96" s="106"/>
      <c r="AUZ96" s="106"/>
      <c r="AVA96" s="106"/>
      <c r="AVB96" s="106"/>
      <c r="AVC96" s="106"/>
      <c r="AVD96" s="106"/>
      <c r="AVE96" s="106"/>
      <c r="AVF96" s="106"/>
      <c r="AVG96" s="106"/>
      <c r="AVH96" s="106"/>
      <c r="AVI96" s="106"/>
      <c r="AVJ96" s="106"/>
      <c r="AVK96" s="106"/>
      <c r="AVL96" s="106"/>
      <c r="AVM96" s="106"/>
      <c r="AVN96" s="106"/>
      <c r="AVO96" s="106"/>
      <c r="AVP96" s="106"/>
      <c r="AVQ96" s="106"/>
      <c r="AVR96" s="106"/>
      <c r="AVS96" s="106"/>
      <c r="AVT96" s="106"/>
      <c r="AVU96" s="106"/>
      <c r="AVV96" s="106"/>
      <c r="AVW96" s="106"/>
      <c r="AVX96" s="106"/>
      <c r="AVY96" s="106"/>
      <c r="AVZ96" s="106"/>
      <c r="AWA96" s="106"/>
      <c r="AWB96" s="106"/>
      <c r="AWC96" s="106"/>
      <c r="AWD96" s="106"/>
      <c r="AWE96" s="106"/>
      <c r="AWF96" s="106"/>
      <c r="AWG96" s="106"/>
      <c r="AWH96" s="106"/>
      <c r="AWI96" s="106"/>
      <c r="AWJ96" s="106"/>
      <c r="AWK96" s="106"/>
      <c r="AWL96" s="106"/>
      <c r="AWM96" s="106"/>
      <c r="AWN96" s="106"/>
      <c r="AWO96" s="106"/>
      <c r="AWP96" s="106"/>
      <c r="AWQ96" s="106"/>
      <c r="AWR96" s="106"/>
      <c r="AWS96" s="106"/>
      <c r="AWT96" s="106"/>
      <c r="AWU96" s="106"/>
      <c r="AWV96" s="106"/>
      <c r="AWW96" s="106"/>
      <c r="AWX96" s="106"/>
      <c r="AWY96" s="106"/>
      <c r="AWZ96" s="106"/>
      <c r="AXA96" s="106"/>
      <c r="AXB96" s="106"/>
      <c r="AXC96" s="106"/>
      <c r="AXD96" s="106"/>
      <c r="AXE96" s="106"/>
      <c r="AXF96" s="106"/>
      <c r="AXG96" s="106"/>
      <c r="AXH96" s="106"/>
      <c r="AXI96" s="106"/>
      <c r="AXJ96" s="106"/>
      <c r="AXK96" s="106"/>
      <c r="AXL96" s="106"/>
      <c r="AXM96" s="106"/>
      <c r="AXN96" s="106"/>
      <c r="AXO96" s="106"/>
      <c r="AXP96" s="106"/>
      <c r="AXQ96" s="106"/>
      <c r="AXR96" s="106"/>
      <c r="AXS96" s="106"/>
      <c r="AXT96" s="106"/>
      <c r="AXU96" s="106"/>
      <c r="AXV96" s="106"/>
      <c r="AXW96" s="106"/>
      <c r="AXX96" s="106"/>
      <c r="AXY96" s="106"/>
      <c r="AXZ96" s="106"/>
      <c r="AYA96" s="106"/>
      <c r="AYB96" s="106"/>
      <c r="AYC96" s="106"/>
      <c r="AYD96" s="106"/>
      <c r="AYE96" s="106"/>
      <c r="AYF96" s="106"/>
      <c r="AYG96" s="106"/>
      <c r="AYH96" s="106"/>
      <c r="AYI96" s="106"/>
      <c r="AYJ96" s="106"/>
      <c r="AYK96" s="106"/>
      <c r="AYL96" s="106"/>
      <c r="AYM96" s="106"/>
      <c r="AYN96" s="106"/>
      <c r="AYO96" s="106"/>
      <c r="AYP96" s="106"/>
      <c r="AYQ96" s="106"/>
      <c r="AYR96" s="106"/>
      <c r="AYS96" s="106"/>
      <c r="AYT96" s="106"/>
      <c r="AYU96" s="106"/>
      <c r="AYV96" s="106"/>
      <c r="AYW96" s="106"/>
      <c r="AYX96" s="106"/>
      <c r="AYY96" s="106"/>
      <c r="AYZ96" s="106"/>
      <c r="AZA96" s="106"/>
      <c r="AZB96" s="106"/>
      <c r="AZC96" s="106"/>
      <c r="AZD96" s="106"/>
      <c r="AZE96" s="106"/>
      <c r="AZF96" s="106"/>
      <c r="AZG96" s="106"/>
      <c r="AZH96" s="106"/>
      <c r="AZI96" s="106"/>
      <c r="AZJ96" s="106"/>
      <c r="AZK96" s="106"/>
      <c r="AZL96" s="106"/>
      <c r="AZM96" s="106"/>
      <c r="AZN96" s="106"/>
      <c r="AZO96" s="106"/>
      <c r="AZP96" s="106"/>
      <c r="AZQ96" s="106"/>
      <c r="AZR96" s="106"/>
      <c r="AZS96" s="106"/>
      <c r="AZT96" s="106"/>
      <c r="AZU96" s="106"/>
      <c r="AZV96" s="106"/>
      <c r="AZW96" s="106"/>
      <c r="AZX96" s="106"/>
      <c r="AZY96" s="106"/>
      <c r="AZZ96" s="106"/>
      <c r="BAA96" s="106"/>
      <c r="BAB96" s="106"/>
      <c r="BAC96" s="106"/>
      <c r="BAD96" s="106"/>
      <c r="BAE96" s="106"/>
      <c r="BAF96" s="106"/>
      <c r="BAG96" s="106"/>
      <c r="BAH96" s="106"/>
      <c r="BAI96" s="106"/>
      <c r="BAJ96" s="106"/>
      <c r="BAK96" s="106"/>
      <c r="BAL96" s="106"/>
      <c r="BAM96" s="106"/>
      <c r="BAN96" s="106"/>
      <c r="BAO96" s="106"/>
      <c r="BAP96" s="106"/>
      <c r="BAQ96" s="106"/>
      <c r="BAR96" s="106"/>
      <c r="BAS96" s="106"/>
      <c r="BAT96" s="106"/>
      <c r="BAU96" s="106"/>
      <c r="BAV96" s="106"/>
      <c r="BAW96" s="106"/>
      <c r="BAX96" s="106"/>
      <c r="BAY96" s="106"/>
      <c r="BAZ96" s="106"/>
      <c r="BBA96" s="106"/>
      <c r="BBB96" s="106"/>
      <c r="BBC96" s="106"/>
      <c r="BBD96" s="106"/>
      <c r="BBE96" s="106"/>
      <c r="BBF96" s="106"/>
      <c r="BBG96" s="106"/>
      <c r="BBH96" s="106"/>
      <c r="BBI96" s="106"/>
      <c r="BBJ96" s="106"/>
      <c r="BBK96" s="106"/>
      <c r="BBL96" s="106"/>
      <c r="BBM96" s="106"/>
      <c r="BBN96" s="106"/>
      <c r="BBO96" s="106"/>
      <c r="BBP96" s="106"/>
      <c r="BBQ96" s="106"/>
      <c r="BBR96" s="106"/>
      <c r="BBS96" s="106"/>
      <c r="BBT96" s="106"/>
      <c r="BBU96" s="106"/>
      <c r="BBV96" s="106"/>
      <c r="BBW96" s="106"/>
      <c r="BBX96" s="106"/>
      <c r="BBY96" s="106"/>
      <c r="BBZ96" s="106"/>
      <c r="BCA96" s="106"/>
      <c r="BCB96" s="106"/>
      <c r="BCC96" s="106"/>
      <c r="BCD96" s="106"/>
      <c r="BCE96" s="106"/>
      <c r="BCF96" s="106"/>
      <c r="BCG96" s="106"/>
      <c r="BCH96" s="106"/>
      <c r="BCI96" s="106"/>
      <c r="BCJ96" s="106"/>
      <c r="BCK96" s="106"/>
      <c r="BCL96" s="106"/>
      <c r="BCM96" s="106"/>
      <c r="BCN96" s="106"/>
      <c r="BCO96" s="106"/>
      <c r="BCP96" s="106"/>
      <c r="BCQ96" s="106"/>
      <c r="BCR96" s="106"/>
      <c r="BCS96" s="106"/>
      <c r="BCT96" s="106"/>
      <c r="BCU96" s="106"/>
      <c r="BCV96" s="106"/>
      <c r="BCW96" s="106"/>
      <c r="BCX96" s="106"/>
      <c r="BCY96" s="106"/>
      <c r="BCZ96" s="106"/>
      <c r="BDA96" s="106"/>
      <c r="BDB96" s="106"/>
      <c r="BDC96" s="106"/>
      <c r="BDD96" s="106"/>
      <c r="BDE96" s="106"/>
      <c r="BDF96" s="106"/>
      <c r="BDG96" s="106"/>
      <c r="BDH96" s="106"/>
      <c r="BDI96" s="106"/>
      <c r="BDJ96" s="106"/>
      <c r="BDK96" s="106"/>
      <c r="BDL96" s="106"/>
      <c r="BDM96" s="106"/>
      <c r="BDN96" s="106"/>
      <c r="BDO96" s="106"/>
      <c r="BDP96" s="106"/>
      <c r="BDQ96" s="106"/>
      <c r="BDR96" s="106"/>
      <c r="BDS96" s="106"/>
      <c r="BDT96" s="106"/>
      <c r="BDU96" s="106"/>
      <c r="BDV96" s="106"/>
      <c r="BDW96" s="106"/>
      <c r="BDX96" s="106"/>
      <c r="BDY96" s="106"/>
      <c r="BDZ96" s="106"/>
      <c r="BEA96" s="106"/>
      <c r="BEB96" s="106"/>
      <c r="BEC96" s="106"/>
      <c r="BED96" s="106"/>
      <c r="BEE96" s="106"/>
      <c r="BEF96" s="106"/>
      <c r="BEG96" s="106"/>
      <c r="BEH96" s="106"/>
      <c r="BEI96" s="106"/>
      <c r="BEJ96" s="106"/>
      <c r="BEK96" s="106"/>
      <c r="BEL96" s="106"/>
      <c r="BEM96" s="106"/>
      <c r="BEN96" s="106"/>
      <c r="BEO96" s="106"/>
      <c r="BEP96" s="106"/>
      <c r="BEQ96" s="106"/>
      <c r="BER96" s="106"/>
      <c r="BES96" s="106"/>
      <c r="BET96" s="106"/>
      <c r="BEU96" s="106"/>
      <c r="BEV96" s="106"/>
      <c r="BEW96" s="106"/>
      <c r="BEX96" s="106"/>
      <c r="BEY96" s="106"/>
      <c r="BEZ96" s="106"/>
      <c r="BFA96" s="106"/>
      <c r="BFB96" s="106"/>
      <c r="BFC96" s="106"/>
      <c r="BFD96" s="106"/>
      <c r="BFE96" s="106"/>
      <c r="BFF96" s="106"/>
      <c r="BFG96" s="106"/>
      <c r="BFH96" s="106"/>
      <c r="BFI96" s="106"/>
      <c r="BFJ96" s="106"/>
      <c r="BFK96" s="106"/>
      <c r="BFL96" s="106"/>
      <c r="BFM96" s="106"/>
      <c r="BFN96" s="106"/>
      <c r="BFO96" s="106"/>
      <c r="BFP96" s="106"/>
      <c r="BFQ96" s="106"/>
      <c r="BFR96" s="106"/>
      <c r="BFS96" s="106"/>
      <c r="BFT96" s="106"/>
      <c r="BFU96" s="106"/>
      <c r="BFV96" s="106"/>
      <c r="BFW96" s="106"/>
      <c r="BFX96" s="106"/>
      <c r="BFY96" s="106"/>
      <c r="BFZ96" s="106"/>
      <c r="BGA96" s="106"/>
      <c r="BGB96" s="106"/>
      <c r="BGC96" s="106"/>
      <c r="BGD96" s="106"/>
      <c r="BGE96" s="106"/>
      <c r="BGF96" s="106"/>
      <c r="BGG96" s="106"/>
      <c r="BGH96" s="106"/>
      <c r="BGI96" s="106"/>
      <c r="BGJ96" s="106"/>
      <c r="BGK96" s="106"/>
      <c r="BGL96" s="106"/>
      <c r="BGM96" s="106"/>
      <c r="BGN96" s="106"/>
      <c r="BGO96" s="106"/>
      <c r="BGP96" s="106"/>
      <c r="BGQ96" s="106"/>
      <c r="BGR96" s="106"/>
      <c r="BGS96" s="106"/>
      <c r="BGT96" s="106"/>
      <c r="BGU96" s="106"/>
      <c r="BGV96" s="106"/>
      <c r="BGW96" s="106"/>
      <c r="BGX96" s="106"/>
      <c r="BGY96" s="106"/>
      <c r="BGZ96" s="106"/>
      <c r="BHA96" s="106"/>
      <c r="BHB96" s="106"/>
      <c r="BHC96" s="106"/>
      <c r="BHD96" s="106"/>
      <c r="BHE96" s="106"/>
      <c r="BHF96" s="106"/>
      <c r="BHG96" s="106"/>
      <c r="BHH96" s="106"/>
      <c r="BHI96" s="106"/>
      <c r="BHJ96" s="106"/>
      <c r="BHK96" s="106"/>
      <c r="BHL96" s="106"/>
      <c r="BHM96" s="106"/>
      <c r="BHN96" s="106"/>
      <c r="BHO96" s="106"/>
      <c r="BHP96" s="106"/>
      <c r="BHQ96" s="106"/>
      <c r="BHR96" s="106"/>
      <c r="BHS96" s="106"/>
      <c r="BHT96" s="106"/>
      <c r="BHU96" s="106"/>
      <c r="BHV96" s="106"/>
      <c r="BHW96" s="106"/>
      <c r="BHX96" s="106"/>
      <c r="BHY96" s="106"/>
      <c r="BHZ96" s="106"/>
      <c r="BIA96" s="106"/>
      <c r="BIB96" s="106"/>
      <c r="BIC96" s="106"/>
      <c r="BID96" s="106"/>
      <c r="BIE96" s="106"/>
      <c r="BIF96" s="106"/>
      <c r="BIG96" s="106"/>
      <c r="BIH96" s="106"/>
      <c r="BII96" s="106"/>
      <c r="BIJ96" s="106"/>
      <c r="BIK96" s="106"/>
      <c r="BIL96" s="106"/>
      <c r="BIM96" s="106"/>
      <c r="BIN96" s="106"/>
      <c r="BIO96" s="106"/>
      <c r="BIP96" s="106"/>
      <c r="BIQ96" s="106"/>
      <c r="BIR96" s="106"/>
      <c r="BIS96" s="106"/>
      <c r="BIT96" s="106"/>
      <c r="BIU96" s="106"/>
      <c r="BIV96" s="106"/>
      <c r="BIW96" s="106"/>
      <c r="BIX96" s="106"/>
      <c r="BIY96" s="106"/>
      <c r="BIZ96" s="106"/>
      <c r="BJA96" s="106"/>
      <c r="BJB96" s="106"/>
      <c r="BJC96" s="106"/>
      <c r="BJD96" s="106"/>
      <c r="BJE96" s="106"/>
      <c r="BJF96" s="106"/>
      <c r="BJG96" s="106"/>
      <c r="BJH96" s="106"/>
      <c r="BJI96" s="106"/>
      <c r="BJJ96" s="106"/>
      <c r="BJK96" s="106"/>
      <c r="BJL96" s="106"/>
      <c r="BJM96" s="106"/>
      <c r="BJN96" s="106"/>
      <c r="BJO96" s="106"/>
      <c r="BJP96" s="106"/>
      <c r="BJQ96" s="106"/>
      <c r="BJR96" s="106"/>
      <c r="BJS96" s="106"/>
      <c r="BJT96" s="106"/>
      <c r="BJU96" s="106"/>
      <c r="BJV96" s="106"/>
      <c r="BJW96" s="106"/>
      <c r="BJX96" s="106"/>
      <c r="BJY96" s="106"/>
      <c r="BJZ96" s="106"/>
      <c r="BKA96" s="106"/>
      <c r="BKB96" s="106"/>
      <c r="BKC96" s="106"/>
      <c r="BKD96" s="106"/>
      <c r="BKE96" s="106"/>
      <c r="BKF96" s="106"/>
      <c r="BKG96" s="106"/>
      <c r="BKH96" s="106"/>
      <c r="BKI96" s="106"/>
      <c r="BKJ96" s="106"/>
      <c r="BKK96" s="106"/>
      <c r="BKL96" s="106"/>
      <c r="BKM96" s="106"/>
      <c r="BKN96" s="106"/>
      <c r="BKO96" s="106"/>
      <c r="BKP96" s="106"/>
      <c r="BKQ96" s="106"/>
      <c r="BKR96" s="106"/>
      <c r="BKS96" s="106"/>
      <c r="BKT96" s="106"/>
      <c r="BKU96" s="106"/>
      <c r="BKV96" s="106"/>
      <c r="BKW96" s="106"/>
      <c r="BKX96" s="106"/>
      <c r="BKY96" s="106"/>
      <c r="BKZ96" s="106"/>
      <c r="BLA96" s="106"/>
      <c r="BLB96" s="106"/>
      <c r="BLC96" s="106"/>
      <c r="BLD96" s="106"/>
      <c r="BLE96" s="106"/>
      <c r="BLF96" s="106"/>
      <c r="BLG96" s="106"/>
      <c r="BLH96" s="106"/>
      <c r="BLI96" s="106"/>
      <c r="BLJ96" s="106"/>
      <c r="BLK96" s="106"/>
      <c r="BLL96" s="106"/>
      <c r="BLM96" s="106"/>
      <c r="BLN96" s="106"/>
      <c r="BLO96" s="106"/>
      <c r="BLP96" s="106"/>
      <c r="BLQ96" s="106"/>
      <c r="BLR96" s="106"/>
      <c r="BLS96" s="106"/>
      <c r="BLT96" s="106"/>
      <c r="BLU96" s="106"/>
      <c r="BLV96" s="106"/>
      <c r="BLW96" s="106"/>
      <c r="BLX96" s="106"/>
      <c r="BLY96" s="106"/>
      <c r="BLZ96" s="106"/>
      <c r="BMA96" s="106"/>
      <c r="BMB96" s="106"/>
      <c r="BMC96" s="106"/>
      <c r="BMD96" s="106"/>
      <c r="BME96" s="106"/>
      <c r="BMF96" s="106"/>
      <c r="BMG96" s="106"/>
      <c r="BMH96" s="106"/>
      <c r="BMI96" s="106"/>
      <c r="BMJ96" s="106"/>
      <c r="BMK96" s="106"/>
      <c r="BML96" s="106"/>
      <c r="BMM96" s="106"/>
      <c r="BMN96" s="106"/>
      <c r="BMO96" s="106"/>
      <c r="BMP96" s="106"/>
      <c r="BMQ96" s="106"/>
      <c r="BMR96" s="106"/>
      <c r="BMS96" s="106"/>
      <c r="BMT96" s="106"/>
      <c r="BMU96" s="106"/>
      <c r="BMV96" s="106"/>
      <c r="BMW96" s="106"/>
      <c r="BMX96" s="106"/>
      <c r="BMY96" s="106"/>
      <c r="BMZ96" s="106"/>
      <c r="BNA96" s="106"/>
      <c r="BNB96" s="106"/>
      <c r="BNC96" s="106"/>
      <c r="BND96" s="106"/>
      <c r="BNE96" s="106"/>
      <c r="BNF96" s="106"/>
      <c r="BNG96" s="106"/>
      <c r="BNH96" s="106"/>
      <c r="BNI96" s="106"/>
      <c r="BNJ96" s="106"/>
      <c r="BNK96" s="106"/>
      <c r="BNL96" s="106"/>
      <c r="BNM96" s="106"/>
      <c r="BNN96" s="106"/>
      <c r="BNO96" s="106"/>
      <c r="BNP96" s="106"/>
      <c r="BNQ96" s="106"/>
      <c r="BNR96" s="106"/>
      <c r="BNS96" s="106"/>
      <c r="BNT96" s="106"/>
      <c r="BNU96" s="106"/>
      <c r="BNV96" s="106"/>
      <c r="BNW96" s="106"/>
      <c r="BNX96" s="106"/>
      <c r="BNY96" s="106"/>
      <c r="BNZ96" s="106"/>
      <c r="BOA96" s="106"/>
      <c r="BOB96" s="106"/>
      <c r="BOC96" s="106"/>
      <c r="BOD96" s="106"/>
      <c r="BOE96" s="106"/>
      <c r="BOF96" s="106"/>
      <c r="BOG96" s="106"/>
      <c r="BOH96" s="106"/>
      <c r="BOI96" s="106"/>
      <c r="BOJ96" s="106"/>
      <c r="BOK96" s="106"/>
      <c r="BOL96" s="106"/>
      <c r="BOM96" s="106"/>
      <c r="BON96" s="106"/>
      <c r="BOO96" s="106"/>
      <c r="BOP96" s="106"/>
      <c r="BOQ96" s="106"/>
      <c r="BOR96" s="106"/>
      <c r="BOS96" s="106"/>
      <c r="BOT96" s="106"/>
      <c r="BOU96" s="106"/>
      <c r="BOV96" s="106"/>
      <c r="BOW96" s="106"/>
      <c r="BOX96" s="106"/>
      <c r="BOY96" s="106"/>
      <c r="BOZ96" s="106"/>
      <c r="BPA96" s="106"/>
      <c r="BPB96" s="106"/>
      <c r="BPC96" s="106"/>
      <c r="BPD96" s="106"/>
      <c r="BPE96" s="106"/>
      <c r="BPF96" s="106"/>
      <c r="BPG96" s="106"/>
      <c r="BPH96" s="106"/>
      <c r="BPI96" s="106"/>
      <c r="BPJ96" s="106"/>
      <c r="BPK96" s="106"/>
      <c r="BPL96" s="106"/>
      <c r="BPM96" s="106"/>
      <c r="BPN96" s="106"/>
      <c r="BPO96" s="106"/>
      <c r="BPP96" s="106"/>
      <c r="BPQ96" s="106"/>
      <c r="BPR96" s="106"/>
      <c r="BPS96" s="106"/>
      <c r="BPT96" s="106"/>
      <c r="BPU96" s="106"/>
      <c r="BPV96" s="106"/>
      <c r="BPW96" s="106"/>
      <c r="BPX96" s="106"/>
      <c r="BPY96" s="106"/>
      <c r="BPZ96" s="106"/>
      <c r="BQA96" s="106"/>
      <c r="BQB96" s="106"/>
      <c r="BQC96" s="106"/>
      <c r="BQD96" s="106"/>
      <c r="BQE96" s="106"/>
      <c r="BQF96" s="106"/>
      <c r="BQG96" s="106"/>
      <c r="BQH96" s="106"/>
      <c r="BQI96" s="106"/>
      <c r="BQJ96" s="106"/>
      <c r="BQK96" s="106"/>
      <c r="BQL96" s="106"/>
      <c r="BQM96" s="106"/>
      <c r="BQN96" s="106"/>
      <c r="BQO96" s="106"/>
      <c r="BQP96" s="106"/>
      <c r="BQQ96" s="106"/>
      <c r="BQR96" s="106"/>
      <c r="BQS96" s="106"/>
      <c r="BQT96" s="106"/>
      <c r="BQU96" s="106"/>
      <c r="BQV96" s="106"/>
      <c r="BQW96" s="106"/>
      <c r="BQX96" s="106"/>
      <c r="BQY96" s="106"/>
      <c r="BQZ96" s="106"/>
      <c r="BRA96" s="106"/>
      <c r="BRB96" s="106"/>
      <c r="BRC96" s="106"/>
      <c r="BRD96" s="106"/>
      <c r="BRE96" s="106"/>
      <c r="BRF96" s="106"/>
      <c r="BRG96" s="106"/>
      <c r="BRH96" s="106"/>
      <c r="BRI96" s="106"/>
      <c r="BRJ96" s="106"/>
      <c r="BRK96" s="106"/>
      <c r="BRL96" s="106"/>
      <c r="BRM96" s="106"/>
      <c r="BRN96" s="106"/>
      <c r="BRO96" s="106"/>
      <c r="BRP96" s="106"/>
      <c r="BRQ96" s="106"/>
      <c r="BRR96" s="106"/>
      <c r="BRS96" s="106"/>
      <c r="BRT96" s="106"/>
      <c r="BRU96" s="106"/>
      <c r="BRV96" s="106"/>
      <c r="BRW96" s="106"/>
      <c r="BRX96" s="106"/>
      <c r="BRY96" s="106"/>
      <c r="BRZ96" s="106"/>
      <c r="BSA96" s="106"/>
      <c r="BSB96" s="106"/>
      <c r="BSC96" s="106"/>
      <c r="BSD96" s="106"/>
      <c r="BSE96" s="106"/>
      <c r="BSF96" s="106"/>
      <c r="BSG96" s="106"/>
      <c r="BSH96" s="106"/>
      <c r="BSI96" s="106"/>
      <c r="BSJ96" s="106"/>
      <c r="BSK96" s="106"/>
      <c r="BSL96" s="106"/>
      <c r="BSM96" s="106"/>
      <c r="BSN96" s="106"/>
      <c r="BSO96" s="106"/>
      <c r="BSP96" s="106"/>
      <c r="BSQ96" s="106"/>
      <c r="BSR96" s="106"/>
      <c r="BSS96" s="106"/>
      <c r="BST96" s="106"/>
      <c r="BSU96" s="106"/>
      <c r="BSV96" s="106"/>
      <c r="BSW96" s="106"/>
      <c r="BSX96" s="106"/>
      <c r="BSY96" s="106"/>
      <c r="BSZ96" s="106"/>
      <c r="BTA96" s="106"/>
      <c r="BTB96" s="106"/>
      <c r="BTC96" s="106"/>
      <c r="BTD96" s="106"/>
      <c r="BTE96" s="106"/>
      <c r="BTF96" s="106"/>
      <c r="BTG96" s="106"/>
      <c r="BTH96" s="106"/>
      <c r="BTI96" s="106"/>
      <c r="BTJ96" s="106"/>
      <c r="BTK96" s="106"/>
      <c r="BTL96" s="106"/>
      <c r="BTM96" s="106"/>
      <c r="BTN96" s="106"/>
      <c r="BTO96" s="106"/>
      <c r="BTP96" s="106"/>
      <c r="BTQ96" s="106"/>
      <c r="BTR96" s="106"/>
      <c r="BTS96" s="106"/>
      <c r="BTT96" s="106"/>
      <c r="BTU96" s="106"/>
      <c r="BTV96" s="106"/>
      <c r="BTW96" s="106"/>
    </row>
    <row r="97" spans="1:1895" s="3" customFormat="1" ht="12.75" x14ac:dyDescent="0.2">
      <c r="A97" s="115"/>
      <c r="B97" s="74" t="s">
        <v>438</v>
      </c>
      <c r="C97" s="74" t="s">
        <v>152</v>
      </c>
      <c r="D97" s="74" t="s">
        <v>432</v>
      </c>
      <c r="E97" s="74" t="s">
        <v>21</v>
      </c>
      <c r="F97" s="74" t="s">
        <v>34</v>
      </c>
      <c r="G97" s="73">
        <v>14000</v>
      </c>
      <c r="H97" s="73">
        <v>0</v>
      </c>
      <c r="I97" s="73">
        <v>25</v>
      </c>
      <c r="J97" s="73">
        <f t="shared" si="32"/>
        <v>401.8</v>
      </c>
      <c r="K97" s="72">
        <f t="shared" si="33"/>
        <v>425.6</v>
      </c>
      <c r="L97" s="72">
        <f t="shared" si="34"/>
        <v>992.6</v>
      </c>
      <c r="M97" s="73">
        <f t="shared" si="35"/>
        <v>993.99999999999989</v>
      </c>
      <c r="N97" s="73">
        <f t="shared" si="38"/>
        <v>161</v>
      </c>
      <c r="O97" s="72">
        <v>1400</v>
      </c>
      <c r="P97" s="72">
        <f t="shared" si="36"/>
        <v>2252.4</v>
      </c>
      <c r="Q97" s="72">
        <f t="shared" si="37"/>
        <v>11747.6</v>
      </c>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c r="CG97" s="106"/>
      <c r="CH97" s="106"/>
      <c r="CI97" s="106"/>
      <c r="CJ97" s="106"/>
      <c r="CK97" s="106"/>
      <c r="CL97" s="106"/>
      <c r="CM97" s="106"/>
      <c r="CN97" s="106"/>
      <c r="CO97" s="106"/>
      <c r="CP97" s="106"/>
      <c r="CQ97" s="106"/>
      <c r="CR97" s="106"/>
      <c r="CS97" s="106"/>
      <c r="CT97" s="106"/>
      <c r="CU97" s="106"/>
      <c r="CV97" s="106"/>
      <c r="CW97" s="106"/>
      <c r="CX97" s="106"/>
      <c r="CY97" s="106"/>
      <c r="CZ97" s="106"/>
      <c r="DA97" s="106"/>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6"/>
      <c r="EE97" s="106"/>
      <c r="EF97" s="106"/>
      <c r="EG97" s="106"/>
      <c r="EH97" s="106"/>
      <c r="EI97" s="106"/>
      <c r="EJ97" s="106"/>
      <c r="EK97" s="106"/>
      <c r="EL97" s="106"/>
      <c r="EM97" s="106"/>
      <c r="EN97" s="106"/>
      <c r="EO97" s="106"/>
      <c r="EP97" s="106"/>
      <c r="EQ97" s="106"/>
      <c r="ER97" s="106"/>
      <c r="ES97" s="106"/>
      <c r="ET97" s="106"/>
      <c r="EU97" s="106"/>
      <c r="EV97" s="106"/>
      <c r="EW97" s="106"/>
      <c r="EX97" s="106"/>
      <c r="EY97" s="106"/>
      <c r="EZ97" s="106"/>
      <c r="FA97" s="106"/>
      <c r="FB97" s="106"/>
      <c r="FC97" s="106"/>
      <c r="FD97" s="106"/>
      <c r="FE97" s="106"/>
      <c r="FF97" s="106"/>
      <c r="FG97" s="106"/>
      <c r="FH97" s="106"/>
      <c r="FI97" s="106"/>
      <c r="FJ97" s="106"/>
      <c r="FK97" s="106"/>
      <c r="FL97" s="106"/>
      <c r="FM97" s="106"/>
      <c r="FN97" s="106"/>
      <c r="FO97" s="106"/>
      <c r="FP97" s="106"/>
      <c r="FQ97" s="106"/>
      <c r="FR97" s="106"/>
      <c r="FS97" s="106"/>
      <c r="FT97" s="106"/>
      <c r="FU97" s="106"/>
      <c r="FV97" s="106"/>
      <c r="FW97" s="106"/>
      <c r="FX97" s="106"/>
      <c r="FY97" s="106"/>
      <c r="FZ97" s="106"/>
      <c r="GA97" s="106"/>
      <c r="GB97" s="106"/>
      <c r="GC97" s="106"/>
      <c r="GD97" s="106"/>
      <c r="GE97" s="106"/>
      <c r="GF97" s="106"/>
      <c r="GG97" s="106"/>
      <c r="GH97" s="106"/>
      <c r="GI97" s="106"/>
      <c r="GJ97" s="106"/>
      <c r="GK97" s="106"/>
      <c r="GL97" s="106"/>
      <c r="GM97" s="106"/>
      <c r="GN97" s="106"/>
      <c r="GO97" s="106"/>
      <c r="GP97" s="106"/>
      <c r="GQ97" s="106"/>
      <c r="GR97" s="106"/>
      <c r="GS97" s="106"/>
      <c r="GT97" s="106"/>
      <c r="GU97" s="106"/>
      <c r="GV97" s="106"/>
      <c r="GW97" s="106"/>
      <c r="GX97" s="106"/>
      <c r="GY97" s="106"/>
      <c r="GZ97" s="106"/>
      <c r="HA97" s="106"/>
      <c r="HB97" s="106"/>
      <c r="HC97" s="106"/>
      <c r="HD97" s="106"/>
      <c r="HE97" s="106"/>
      <c r="HF97" s="106"/>
      <c r="HG97" s="106"/>
      <c r="HH97" s="106"/>
      <c r="HI97" s="106"/>
      <c r="HJ97" s="106"/>
      <c r="HK97" s="106"/>
      <c r="HL97" s="106"/>
      <c r="HM97" s="106"/>
      <c r="HN97" s="106"/>
      <c r="HO97" s="106"/>
      <c r="HP97" s="106"/>
      <c r="HQ97" s="106"/>
      <c r="HR97" s="106"/>
      <c r="HS97" s="106"/>
      <c r="HT97" s="106"/>
      <c r="HU97" s="106"/>
      <c r="HV97" s="106"/>
      <c r="HW97" s="106"/>
      <c r="HX97" s="106"/>
      <c r="HY97" s="106"/>
      <c r="HZ97" s="106"/>
      <c r="IA97" s="106"/>
      <c r="IB97" s="106"/>
      <c r="IC97" s="106"/>
      <c r="ID97" s="106"/>
      <c r="IE97" s="106"/>
      <c r="IF97" s="106"/>
      <c r="IG97" s="106"/>
      <c r="IH97" s="106"/>
      <c r="II97" s="106"/>
      <c r="IJ97" s="106"/>
      <c r="IK97" s="106"/>
      <c r="IL97" s="106"/>
      <c r="IM97" s="106"/>
      <c r="IN97" s="106"/>
      <c r="IO97" s="106"/>
      <c r="IP97" s="106"/>
      <c r="IQ97" s="106"/>
      <c r="IR97" s="106"/>
      <c r="IS97" s="106"/>
      <c r="IT97" s="106"/>
      <c r="IU97" s="106"/>
      <c r="IV97" s="106"/>
      <c r="IW97" s="106"/>
      <c r="IX97" s="106"/>
      <c r="IY97" s="106"/>
      <c r="IZ97" s="106"/>
      <c r="JA97" s="106"/>
      <c r="JB97" s="106"/>
      <c r="JC97" s="106"/>
      <c r="JD97" s="106"/>
      <c r="JE97" s="106"/>
      <c r="JF97" s="106"/>
      <c r="JG97" s="106"/>
      <c r="JH97" s="106"/>
      <c r="JI97" s="106"/>
      <c r="JJ97" s="106"/>
      <c r="JK97" s="106"/>
      <c r="JL97" s="106"/>
      <c r="JM97" s="106"/>
      <c r="JN97" s="106"/>
      <c r="JO97" s="106"/>
      <c r="JP97" s="106"/>
      <c r="JQ97" s="106"/>
      <c r="JR97" s="106"/>
      <c r="JS97" s="106"/>
      <c r="JT97" s="106"/>
      <c r="JU97" s="106"/>
      <c r="JV97" s="106"/>
      <c r="JW97" s="106"/>
      <c r="JX97" s="106"/>
      <c r="JY97" s="106"/>
      <c r="JZ97" s="106"/>
      <c r="KA97" s="106"/>
      <c r="KB97" s="106"/>
      <c r="KC97" s="106"/>
      <c r="KD97" s="106"/>
      <c r="KE97" s="106"/>
      <c r="KF97" s="106"/>
      <c r="KG97" s="106"/>
      <c r="KH97" s="106"/>
      <c r="KI97" s="106"/>
      <c r="KJ97" s="106"/>
      <c r="KK97" s="106"/>
      <c r="KL97" s="106"/>
      <c r="KM97" s="106"/>
      <c r="KN97" s="106"/>
      <c r="KO97" s="106"/>
      <c r="KP97" s="106"/>
      <c r="KQ97" s="106"/>
      <c r="KR97" s="106"/>
      <c r="KS97" s="106"/>
      <c r="KT97" s="106"/>
      <c r="KU97" s="106"/>
      <c r="KV97" s="106"/>
      <c r="KW97" s="106"/>
      <c r="KX97" s="106"/>
      <c r="KY97" s="106"/>
      <c r="KZ97" s="106"/>
      <c r="LA97" s="106"/>
      <c r="LB97" s="106"/>
      <c r="LC97" s="106"/>
      <c r="LD97" s="106"/>
      <c r="LE97" s="106"/>
      <c r="LF97" s="106"/>
      <c r="LG97" s="106"/>
      <c r="LH97" s="106"/>
      <c r="LI97" s="106"/>
      <c r="LJ97" s="106"/>
      <c r="LK97" s="106"/>
      <c r="LL97" s="106"/>
      <c r="LM97" s="106"/>
      <c r="LN97" s="106"/>
      <c r="LO97" s="106"/>
      <c r="LP97" s="106"/>
      <c r="LQ97" s="106"/>
      <c r="LR97" s="106"/>
      <c r="LS97" s="106"/>
      <c r="LT97" s="106"/>
      <c r="LU97" s="106"/>
      <c r="LV97" s="106"/>
      <c r="LW97" s="106"/>
      <c r="LX97" s="106"/>
      <c r="LY97" s="106"/>
      <c r="LZ97" s="106"/>
      <c r="MA97" s="106"/>
      <c r="MB97" s="106"/>
      <c r="MC97" s="106"/>
      <c r="MD97" s="106"/>
      <c r="ME97" s="106"/>
      <c r="MF97" s="106"/>
      <c r="MG97" s="106"/>
      <c r="MH97" s="106"/>
      <c r="MI97" s="106"/>
      <c r="MJ97" s="106"/>
      <c r="MK97" s="106"/>
      <c r="ML97" s="106"/>
      <c r="MM97" s="106"/>
      <c r="MN97" s="106"/>
      <c r="MO97" s="106"/>
      <c r="MP97" s="106"/>
      <c r="MQ97" s="106"/>
      <c r="MR97" s="106"/>
      <c r="MS97" s="106"/>
      <c r="MT97" s="106"/>
      <c r="MU97" s="106"/>
      <c r="MV97" s="106"/>
      <c r="MW97" s="106"/>
      <c r="MX97" s="106"/>
      <c r="MY97" s="106"/>
      <c r="MZ97" s="106"/>
      <c r="NA97" s="106"/>
      <c r="NB97" s="106"/>
      <c r="NC97" s="106"/>
      <c r="ND97" s="106"/>
      <c r="NE97" s="106"/>
      <c r="NF97" s="106"/>
      <c r="NG97" s="106"/>
      <c r="NH97" s="106"/>
      <c r="NI97" s="106"/>
      <c r="NJ97" s="106"/>
      <c r="NK97" s="106"/>
      <c r="NL97" s="106"/>
      <c r="NM97" s="106"/>
      <c r="NN97" s="106"/>
      <c r="NO97" s="106"/>
      <c r="NP97" s="106"/>
      <c r="NQ97" s="106"/>
      <c r="NR97" s="106"/>
      <c r="NS97" s="106"/>
      <c r="NT97" s="106"/>
      <c r="NU97" s="106"/>
      <c r="NV97" s="106"/>
      <c r="NW97" s="106"/>
      <c r="NX97" s="106"/>
      <c r="NY97" s="106"/>
      <c r="NZ97" s="106"/>
      <c r="OA97" s="106"/>
      <c r="OB97" s="106"/>
      <c r="OC97" s="106"/>
      <c r="OD97" s="106"/>
      <c r="OE97" s="106"/>
      <c r="OF97" s="106"/>
      <c r="OG97" s="106"/>
      <c r="OH97" s="106"/>
      <c r="OI97" s="106"/>
      <c r="OJ97" s="106"/>
      <c r="OK97" s="106"/>
      <c r="OL97" s="106"/>
      <c r="OM97" s="106"/>
      <c r="ON97" s="106"/>
      <c r="OO97" s="106"/>
      <c r="OP97" s="106"/>
      <c r="OQ97" s="106"/>
      <c r="OR97" s="106"/>
      <c r="OS97" s="106"/>
      <c r="OT97" s="106"/>
      <c r="OU97" s="106"/>
      <c r="OV97" s="106"/>
      <c r="OW97" s="106"/>
      <c r="OX97" s="106"/>
      <c r="OY97" s="106"/>
      <c r="OZ97" s="106"/>
      <c r="PA97" s="106"/>
      <c r="PB97" s="106"/>
      <c r="PC97" s="106"/>
      <c r="PD97" s="106"/>
      <c r="PE97" s="106"/>
      <c r="PF97" s="106"/>
      <c r="PG97" s="106"/>
      <c r="PH97" s="106"/>
      <c r="PI97" s="106"/>
      <c r="PJ97" s="106"/>
      <c r="PK97" s="106"/>
      <c r="PL97" s="106"/>
      <c r="PM97" s="106"/>
      <c r="PN97" s="106"/>
      <c r="PO97" s="106"/>
      <c r="PP97" s="106"/>
      <c r="PQ97" s="106"/>
      <c r="PR97" s="106"/>
      <c r="PS97" s="106"/>
      <c r="PT97" s="106"/>
      <c r="PU97" s="106"/>
      <c r="PV97" s="106"/>
      <c r="PW97" s="106"/>
      <c r="PX97" s="106"/>
      <c r="PY97" s="106"/>
      <c r="PZ97" s="106"/>
      <c r="QA97" s="106"/>
      <c r="QB97" s="106"/>
      <c r="QC97" s="106"/>
      <c r="QD97" s="106"/>
      <c r="QE97" s="106"/>
      <c r="QF97" s="106"/>
      <c r="QG97" s="106"/>
      <c r="QH97" s="106"/>
      <c r="QI97" s="106"/>
      <c r="QJ97" s="106"/>
      <c r="QK97" s="106"/>
      <c r="QL97" s="106"/>
      <c r="QM97" s="106"/>
      <c r="QN97" s="106"/>
      <c r="QO97" s="106"/>
      <c r="QP97" s="106"/>
      <c r="QQ97" s="106"/>
      <c r="QR97" s="106"/>
      <c r="QS97" s="106"/>
      <c r="QT97" s="106"/>
      <c r="QU97" s="106"/>
      <c r="QV97" s="106"/>
      <c r="QW97" s="106"/>
      <c r="QX97" s="106"/>
      <c r="QY97" s="106"/>
      <c r="QZ97" s="106"/>
      <c r="RA97" s="106"/>
      <c r="RB97" s="106"/>
      <c r="RC97" s="106"/>
      <c r="RD97" s="106"/>
      <c r="RE97" s="106"/>
      <c r="RF97" s="106"/>
      <c r="RG97" s="106"/>
      <c r="RH97" s="106"/>
      <c r="RI97" s="106"/>
      <c r="RJ97" s="106"/>
      <c r="RK97" s="106"/>
      <c r="RL97" s="106"/>
      <c r="RM97" s="106"/>
      <c r="RN97" s="106"/>
      <c r="RO97" s="106"/>
      <c r="RP97" s="106"/>
      <c r="RQ97" s="106"/>
      <c r="RR97" s="106"/>
      <c r="RS97" s="106"/>
      <c r="RT97" s="106"/>
      <c r="RU97" s="106"/>
      <c r="RV97" s="106"/>
      <c r="RW97" s="106"/>
      <c r="RX97" s="106"/>
      <c r="RY97" s="106"/>
      <c r="RZ97" s="106"/>
      <c r="SA97" s="106"/>
      <c r="SB97" s="106"/>
      <c r="SC97" s="106"/>
      <c r="SD97" s="106"/>
      <c r="SE97" s="106"/>
      <c r="SF97" s="106"/>
      <c r="SG97" s="106"/>
      <c r="SH97" s="106"/>
      <c r="SI97" s="106"/>
      <c r="SJ97" s="106"/>
      <c r="SK97" s="106"/>
      <c r="SL97" s="106"/>
      <c r="SM97" s="106"/>
      <c r="SN97" s="106"/>
      <c r="SO97" s="106"/>
      <c r="SP97" s="106"/>
      <c r="SQ97" s="106"/>
      <c r="SR97" s="106"/>
      <c r="SS97" s="106"/>
      <c r="ST97" s="106"/>
      <c r="SU97" s="106"/>
      <c r="SV97" s="106"/>
      <c r="SW97" s="106"/>
      <c r="SX97" s="106"/>
      <c r="SY97" s="106"/>
      <c r="SZ97" s="106"/>
      <c r="TA97" s="106"/>
      <c r="TB97" s="106"/>
      <c r="TC97" s="106"/>
      <c r="TD97" s="106"/>
      <c r="TE97" s="106"/>
      <c r="TF97" s="106"/>
      <c r="TG97" s="106"/>
      <c r="TH97" s="106"/>
      <c r="TI97" s="106"/>
      <c r="TJ97" s="106"/>
      <c r="TK97" s="106"/>
      <c r="TL97" s="106"/>
      <c r="TM97" s="106"/>
      <c r="TN97" s="106"/>
      <c r="TO97" s="106"/>
      <c r="TP97" s="106"/>
      <c r="TQ97" s="106"/>
      <c r="TR97" s="106"/>
      <c r="TS97" s="106"/>
      <c r="TT97" s="106"/>
      <c r="TU97" s="106"/>
      <c r="TV97" s="106"/>
      <c r="TW97" s="106"/>
      <c r="TX97" s="106"/>
      <c r="TY97" s="106"/>
      <c r="TZ97" s="106"/>
      <c r="UA97" s="106"/>
      <c r="UB97" s="106"/>
      <c r="UC97" s="106"/>
      <c r="UD97" s="106"/>
      <c r="UE97" s="106"/>
      <c r="UF97" s="106"/>
      <c r="UG97" s="106"/>
      <c r="UH97" s="106"/>
      <c r="UI97" s="106"/>
      <c r="UJ97" s="106"/>
      <c r="UK97" s="106"/>
      <c r="UL97" s="106"/>
      <c r="UM97" s="106"/>
      <c r="UN97" s="106"/>
      <c r="UO97" s="106"/>
      <c r="UP97" s="106"/>
      <c r="UQ97" s="106"/>
      <c r="UR97" s="106"/>
      <c r="US97" s="106"/>
      <c r="UT97" s="106"/>
      <c r="UU97" s="106"/>
      <c r="UV97" s="106"/>
      <c r="UW97" s="106"/>
      <c r="UX97" s="106"/>
      <c r="UY97" s="106"/>
      <c r="UZ97" s="106"/>
      <c r="VA97" s="106"/>
      <c r="VB97" s="106"/>
      <c r="VC97" s="106"/>
      <c r="VD97" s="106"/>
      <c r="VE97" s="106"/>
      <c r="VF97" s="106"/>
      <c r="VG97" s="106"/>
      <c r="VH97" s="106"/>
      <c r="VI97" s="106"/>
      <c r="VJ97" s="106"/>
      <c r="VK97" s="106"/>
      <c r="VL97" s="106"/>
      <c r="VM97" s="106"/>
      <c r="VN97" s="106"/>
      <c r="VO97" s="106"/>
      <c r="VP97" s="106"/>
      <c r="VQ97" s="106"/>
      <c r="VR97" s="106"/>
      <c r="VS97" s="106"/>
      <c r="VT97" s="106"/>
      <c r="VU97" s="106"/>
      <c r="VV97" s="106"/>
      <c r="VW97" s="106"/>
      <c r="VX97" s="106"/>
      <c r="VY97" s="106"/>
      <c r="VZ97" s="106"/>
      <c r="WA97" s="106"/>
      <c r="WB97" s="106"/>
      <c r="WC97" s="106"/>
      <c r="WD97" s="106"/>
      <c r="WE97" s="106"/>
      <c r="WF97" s="106"/>
      <c r="WG97" s="106"/>
      <c r="WH97" s="106"/>
      <c r="WI97" s="106"/>
      <c r="WJ97" s="106"/>
      <c r="WK97" s="106"/>
      <c r="WL97" s="106"/>
      <c r="WM97" s="106"/>
      <c r="WN97" s="106"/>
      <c r="WO97" s="106"/>
      <c r="WP97" s="106"/>
      <c r="WQ97" s="106"/>
      <c r="WR97" s="106"/>
      <c r="WS97" s="106"/>
      <c r="WT97" s="106"/>
      <c r="WU97" s="106"/>
      <c r="WV97" s="106"/>
      <c r="WW97" s="106"/>
      <c r="WX97" s="106"/>
      <c r="WY97" s="106"/>
      <c r="WZ97" s="106"/>
      <c r="XA97" s="106"/>
      <c r="XB97" s="106"/>
      <c r="XC97" s="106"/>
      <c r="XD97" s="106"/>
      <c r="XE97" s="106"/>
      <c r="XF97" s="106"/>
      <c r="XG97" s="106"/>
      <c r="XH97" s="106"/>
      <c r="XI97" s="106"/>
      <c r="XJ97" s="106"/>
      <c r="XK97" s="106"/>
      <c r="XL97" s="106"/>
      <c r="XM97" s="106"/>
      <c r="XN97" s="106"/>
      <c r="XO97" s="106"/>
      <c r="XP97" s="106"/>
      <c r="XQ97" s="106"/>
      <c r="XR97" s="106"/>
      <c r="XS97" s="106"/>
      <c r="XT97" s="106"/>
      <c r="XU97" s="106"/>
      <c r="XV97" s="106"/>
      <c r="XW97" s="106"/>
      <c r="XX97" s="106"/>
      <c r="XY97" s="106"/>
      <c r="XZ97" s="106"/>
      <c r="YA97" s="106"/>
      <c r="YB97" s="106"/>
      <c r="YC97" s="106"/>
      <c r="YD97" s="106"/>
      <c r="YE97" s="106"/>
      <c r="YF97" s="106"/>
      <c r="YG97" s="106"/>
      <c r="YH97" s="106"/>
      <c r="YI97" s="106"/>
      <c r="YJ97" s="106"/>
      <c r="YK97" s="106"/>
      <c r="YL97" s="106"/>
      <c r="YM97" s="106"/>
      <c r="YN97" s="106"/>
      <c r="YO97" s="106"/>
      <c r="YP97" s="106"/>
      <c r="YQ97" s="106"/>
      <c r="YR97" s="106"/>
      <c r="YS97" s="106"/>
      <c r="YT97" s="106"/>
      <c r="YU97" s="106"/>
      <c r="YV97" s="106"/>
      <c r="YW97" s="106"/>
      <c r="YX97" s="106"/>
      <c r="YY97" s="106"/>
      <c r="YZ97" s="106"/>
      <c r="ZA97" s="106"/>
      <c r="ZB97" s="106"/>
      <c r="ZC97" s="106"/>
      <c r="ZD97" s="106"/>
      <c r="ZE97" s="106"/>
      <c r="ZF97" s="106"/>
      <c r="ZG97" s="106"/>
      <c r="ZH97" s="106"/>
      <c r="ZI97" s="106"/>
      <c r="ZJ97" s="106"/>
      <c r="ZK97" s="106"/>
      <c r="ZL97" s="106"/>
      <c r="ZM97" s="106"/>
      <c r="ZN97" s="106"/>
      <c r="ZO97" s="106"/>
      <c r="ZP97" s="106"/>
      <c r="ZQ97" s="106"/>
      <c r="ZR97" s="106"/>
      <c r="ZS97" s="106"/>
      <c r="ZT97" s="106"/>
      <c r="ZU97" s="106"/>
      <c r="ZV97" s="106"/>
      <c r="ZW97" s="106"/>
      <c r="ZX97" s="106"/>
      <c r="ZY97" s="106"/>
      <c r="ZZ97" s="106"/>
      <c r="AAA97" s="106"/>
      <c r="AAB97" s="106"/>
      <c r="AAC97" s="106"/>
      <c r="AAD97" s="106"/>
      <c r="AAE97" s="106"/>
      <c r="AAF97" s="106"/>
      <c r="AAG97" s="106"/>
      <c r="AAH97" s="106"/>
      <c r="AAI97" s="106"/>
      <c r="AAJ97" s="106"/>
      <c r="AAK97" s="106"/>
      <c r="AAL97" s="106"/>
      <c r="AAM97" s="106"/>
      <c r="AAN97" s="106"/>
      <c r="AAO97" s="106"/>
      <c r="AAP97" s="106"/>
      <c r="AAQ97" s="106"/>
      <c r="AAR97" s="106"/>
      <c r="AAS97" s="106"/>
      <c r="AAT97" s="106"/>
      <c r="AAU97" s="106"/>
      <c r="AAV97" s="106"/>
      <c r="AAW97" s="106"/>
      <c r="AAX97" s="106"/>
      <c r="AAY97" s="106"/>
      <c r="AAZ97" s="106"/>
      <c r="ABA97" s="106"/>
      <c r="ABB97" s="106"/>
      <c r="ABC97" s="106"/>
      <c r="ABD97" s="106"/>
      <c r="ABE97" s="106"/>
      <c r="ABF97" s="106"/>
      <c r="ABG97" s="106"/>
      <c r="ABH97" s="106"/>
      <c r="ABI97" s="106"/>
      <c r="ABJ97" s="106"/>
      <c r="ABK97" s="106"/>
      <c r="ABL97" s="106"/>
      <c r="ABM97" s="106"/>
      <c r="ABN97" s="106"/>
      <c r="ABO97" s="106"/>
      <c r="ABP97" s="106"/>
      <c r="ABQ97" s="106"/>
      <c r="ABR97" s="106"/>
      <c r="ABS97" s="106"/>
      <c r="ABT97" s="106"/>
      <c r="ABU97" s="106"/>
      <c r="ABV97" s="106"/>
      <c r="ABW97" s="106"/>
      <c r="ABX97" s="106"/>
      <c r="ABY97" s="106"/>
      <c r="ABZ97" s="106"/>
      <c r="ACA97" s="106"/>
      <c r="ACB97" s="106"/>
      <c r="ACC97" s="106"/>
      <c r="ACD97" s="106"/>
      <c r="ACE97" s="106"/>
      <c r="ACF97" s="106"/>
      <c r="ACG97" s="106"/>
      <c r="ACH97" s="106"/>
      <c r="ACI97" s="106"/>
      <c r="ACJ97" s="106"/>
      <c r="ACK97" s="106"/>
      <c r="ACL97" s="106"/>
      <c r="ACM97" s="106"/>
      <c r="ACN97" s="106"/>
      <c r="ACO97" s="106"/>
      <c r="ACP97" s="106"/>
      <c r="ACQ97" s="106"/>
      <c r="ACR97" s="106"/>
      <c r="ACS97" s="106"/>
      <c r="ACT97" s="106"/>
      <c r="ACU97" s="106"/>
      <c r="ACV97" s="106"/>
      <c r="ACW97" s="106"/>
      <c r="ACX97" s="106"/>
      <c r="ACY97" s="106"/>
      <c r="ACZ97" s="106"/>
      <c r="ADA97" s="106"/>
      <c r="ADB97" s="106"/>
      <c r="ADC97" s="106"/>
      <c r="ADD97" s="106"/>
      <c r="ADE97" s="106"/>
      <c r="ADF97" s="106"/>
      <c r="ADG97" s="106"/>
      <c r="ADH97" s="106"/>
      <c r="ADI97" s="106"/>
      <c r="ADJ97" s="106"/>
      <c r="ADK97" s="106"/>
      <c r="ADL97" s="106"/>
      <c r="ADM97" s="106"/>
      <c r="ADN97" s="106"/>
      <c r="ADO97" s="106"/>
      <c r="ADP97" s="106"/>
      <c r="ADQ97" s="106"/>
      <c r="ADR97" s="106"/>
      <c r="ADS97" s="106"/>
      <c r="ADT97" s="106"/>
      <c r="ADU97" s="106"/>
      <c r="ADV97" s="106"/>
      <c r="ADW97" s="106"/>
      <c r="ADX97" s="106"/>
      <c r="ADY97" s="106"/>
      <c r="ADZ97" s="106"/>
      <c r="AEA97" s="106"/>
      <c r="AEB97" s="106"/>
      <c r="AEC97" s="106"/>
      <c r="AED97" s="106"/>
      <c r="AEE97" s="106"/>
      <c r="AEF97" s="106"/>
      <c r="AEG97" s="106"/>
      <c r="AEH97" s="106"/>
      <c r="AEI97" s="106"/>
      <c r="AEJ97" s="106"/>
      <c r="AEK97" s="106"/>
      <c r="AEL97" s="106"/>
      <c r="AEM97" s="106"/>
      <c r="AEN97" s="106"/>
      <c r="AEO97" s="106"/>
      <c r="AEP97" s="106"/>
      <c r="AEQ97" s="106"/>
      <c r="AER97" s="106"/>
      <c r="AES97" s="106"/>
      <c r="AET97" s="106"/>
      <c r="AEU97" s="106"/>
      <c r="AEV97" s="106"/>
      <c r="AEW97" s="106"/>
      <c r="AEX97" s="106"/>
      <c r="AEY97" s="106"/>
      <c r="AEZ97" s="106"/>
      <c r="AFA97" s="106"/>
      <c r="AFB97" s="106"/>
      <c r="AFC97" s="106"/>
      <c r="AFD97" s="106"/>
      <c r="AFE97" s="106"/>
      <c r="AFF97" s="106"/>
      <c r="AFG97" s="106"/>
      <c r="AFH97" s="106"/>
      <c r="AFI97" s="106"/>
      <c r="AFJ97" s="106"/>
      <c r="AFK97" s="106"/>
      <c r="AFL97" s="106"/>
      <c r="AFM97" s="106"/>
      <c r="AFN97" s="106"/>
      <c r="AFO97" s="106"/>
      <c r="AFP97" s="106"/>
      <c r="AFQ97" s="106"/>
      <c r="AFR97" s="106"/>
      <c r="AFS97" s="106"/>
      <c r="AFT97" s="106"/>
      <c r="AFU97" s="106"/>
      <c r="AFV97" s="106"/>
      <c r="AFW97" s="106"/>
      <c r="AFX97" s="106"/>
      <c r="AFY97" s="106"/>
      <c r="AFZ97" s="106"/>
      <c r="AGA97" s="106"/>
      <c r="AGB97" s="106"/>
      <c r="AGC97" s="106"/>
      <c r="AGD97" s="106"/>
      <c r="AGE97" s="106"/>
      <c r="AGF97" s="106"/>
      <c r="AGG97" s="106"/>
      <c r="AGH97" s="106"/>
      <c r="AGI97" s="106"/>
      <c r="AGJ97" s="106"/>
      <c r="AGK97" s="106"/>
      <c r="AGL97" s="106"/>
      <c r="AGM97" s="106"/>
      <c r="AGN97" s="106"/>
      <c r="AGO97" s="106"/>
      <c r="AGP97" s="106"/>
      <c r="AGQ97" s="106"/>
      <c r="AGR97" s="106"/>
      <c r="AGS97" s="106"/>
      <c r="AGT97" s="106"/>
      <c r="AGU97" s="106"/>
      <c r="AGV97" s="106"/>
      <c r="AGW97" s="106"/>
      <c r="AGX97" s="106"/>
      <c r="AGY97" s="106"/>
      <c r="AGZ97" s="106"/>
      <c r="AHA97" s="106"/>
      <c r="AHB97" s="106"/>
      <c r="AHC97" s="106"/>
      <c r="AHD97" s="106"/>
      <c r="AHE97" s="106"/>
      <c r="AHF97" s="106"/>
      <c r="AHG97" s="106"/>
      <c r="AHH97" s="106"/>
      <c r="AHI97" s="106"/>
      <c r="AHJ97" s="106"/>
      <c r="AHK97" s="106"/>
      <c r="AHL97" s="106"/>
      <c r="AHM97" s="106"/>
      <c r="AHN97" s="106"/>
      <c r="AHO97" s="106"/>
      <c r="AHP97" s="106"/>
      <c r="AHQ97" s="106"/>
      <c r="AHR97" s="106"/>
      <c r="AHS97" s="106"/>
      <c r="AHT97" s="106"/>
      <c r="AHU97" s="106"/>
      <c r="AHV97" s="106"/>
      <c r="AHW97" s="106"/>
      <c r="AHX97" s="106"/>
      <c r="AHY97" s="106"/>
      <c r="AHZ97" s="106"/>
      <c r="AIA97" s="106"/>
      <c r="AIB97" s="106"/>
      <c r="AIC97" s="106"/>
      <c r="AID97" s="106"/>
      <c r="AIE97" s="106"/>
      <c r="AIF97" s="106"/>
      <c r="AIG97" s="106"/>
      <c r="AIH97" s="106"/>
      <c r="AII97" s="106"/>
      <c r="AIJ97" s="106"/>
      <c r="AIK97" s="106"/>
      <c r="AIL97" s="106"/>
      <c r="AIM97" s="106"/>
      <c r="AIN97" s="106"/>
      <c r="AIO97" s="106"/>
      <c r="AIP97" s="106"/>
      <c r="AIQ97" s="106"/>
      <c r="AIR97" s="106"/>
      <c r="AIS97" s="106"/>
      <c r="AIT97" s="106"/>
      <c r="AIU97" s="106"/>
      <c r="AIV97" s="106"/>
      <c r="AIW97" s="106"/>
      <c r="AIX97" s="106"/>
      <c r="AIY97" s="106"/>
      <c r="AIZ97" s="106"/>
      <c r="AJA97" s="106"/>
      <c r="AJB97" s="106"/>
      <c r="AJC97" s="106"/>
      <c r="AJD97" s="106"/>
      <c r="AJE97" s="106"/>
      <c r="AJF97" s="106"/>
      <c r="AJG97" s="106"/>
      <c r="AJH97" s="106"/>
      <c r="AJI97" s="106"/>
      <c r="AJJ97" s="106"/>
      <c r="AJK97" s="106"/>
      <c r="AJL97" s="106"/>
      <c r="AJM97" s="106"/>
      <c r="AJN97" s="106"/>
      <c r="AJO97" s="106"/>
      <c r="AJP97" s="106"/>
      <c r="AJQ97" s="106"/>
      <c r="AJR97" s="106"/>
      <c r="AJS97" s="106"/>
      <c r="AJT97" s="106"/>
      <c r="AJU97" s="106"/>
      <c r="AJV97" s="106"/>
      <c r="AJW97" s="106"/>
      <c r="AJX97" s="106"/>
      <c r="AJY97" s="106"/>
      <c r="AJZ97" s="106"/>
      <c r="AKA97" s="106"/>
      <c r="AKB97" s="106"/>
      <c r="AKC97" s="106"/>
      <c r="AKD97" s="106"/>
      <c r="AKE97" s="106"/>
      <c r="AKF97" s="106"/>
      <c r="AKG97" s="106"/>
      <c r="AKH97" s="106"/>
      <c r="AKI97" s="106"/>
      <c r="AKJ97" s="106"/>
      <c r="AKK97" s="106"/>
      <c r="AKL97" s="106"/>
      <c r="AKM97" s="106"/>
      <c r="AKN97" s="106"/>
      <c r="AKO97" s="106"/>
      <c r="AKP97" s="106"/>
      <c r="AKQ97" s="106"/>
      <c r="AKR97" s="106"/>
      <c r="AKS97" s="106"/>
      <c r="AKT97" s="106"/>
      <c r="AKU97" s="106"/>
      <c r="AKV97" s="106"/>
      <c r="AKW97" s="106"/>
      <c r="AKX97" s="106"/>
      <c r="AKY97" s="106"/>
      <c r="AKZ97" s="106"/>
      <c r="ALA97" s="106"/>
      <c r="ALB97" s="106"/>
      <c r="ALC97" s="106"/>
      <c r="ALD97" s="106"/>
      <c r="ALE97" s="106"/>
      <c r="ALF97" s="106"/>
      <c r="ALG97" s="106"/>
      <c r="ALH97" s="106"/>
      <c r="ALI97" s="106"/>
      <c r="ALJ97" s="106"/>
      <c r="ALK97" s="106"/>
      <c r="ALL97" s="106"/>
      <c r="ALM97" s="106"/>
      <c r="ALN97" s="106"/>
      <c r="ALO97" s="106"/>
      <c r="ALP97" s="106"/>
      <c r="ALQ97" s="106"/>
      <c r="ALR97" s="106"/>
      <c r="ALS97" s="106"/>
      <c r="ALT97" s="106"/>
      <c r="ALU97" s="106"/>
      <c r="ALV97" s="106"/>
      <c r="ALW97" s="106"/>
      <c r="ALX97" s="106"/>
      <c r="ALY97" s="106"/>
      <c r="ALZ97" s="106"/>
      <c r="AMA97" s="106"/>
      <c r="AMB97" s="106"/>
      <c r="AMC97" s="106"/>
      <c r="AMD97" s="106"/>
      <c r="AME97" s="106"/>
      <c r="AMF97" s="106"/>
      <c r="AMG97" s="106"/>
      <c r="AMH97" s="106"/>
      <c r="AMI97" s="106"/>
      <c r="AMJ97" s="106"/>
      <c r="AMK97" s="106"/>
      <c r="AML97" s="106"/>
      <c r="AMM97" s="106"/>
      <c r="AMN97" s="106"/>
      <c r="AMO97" s="106"/>
      <c r="AMP97" s="106"/>
      <c r="AMQ97" s="106"/>
      <c r="AMR97" s="106"/>
      <c r="AMS97" s="106"/>
      <c r="AMT97" s="106"/>
      <c r="AMU97" s="106"/>
      <c r="AMV97" s="106"/>
      <c r="AMW97" s="106"/>
      <c r="AMX97" s="106"/>
      <c r="AMY97" s="106"/>
      <c r="AMZ97" s="106"/>
      <c r="ANA97" s="106"/>
      <c r="ANB97" s="106"/>
      <c r="ANC97" s="106"/>
      <c r="AND97" s="106"/>
      <c r="ANE97" s="106"/>
      <c r="ANF97" s="106"/>
      <c r="ANG97" s="106"/>
      <c r="ANH97" s="106"/>
      <c r="ANI97" s="106"/>
      <c r="ANJ97" s="106"/>
      <c r="ANK97" s="106"/>
      <c r="ANL97" s="106"/>
      <c r="ANM97" s="106"/>
      <c r="ANN97" s="106"/>
      <c r="ANO97" s="106"/>
      <c r="ANP97" s="106"/>
      <c r="ANQ97" s="106"/>
      <c r="ANR97" s="106"/>
      <c r="ANS97" s="106"/>
      <c r="ANT97" s="106"/>
      <c r="ANU97" s="106"/>
      <c r="ANV97" s="106"/>
      <c r="ANW97" s="106"/>
      <c r="ANX97" s="106"/>
      <c r="ANY97" s="106"/>
      <c r="ANZ97" s="106"/>
      <c r="AOA97" s="106"/>
      <c r="AOB97" s="106"/>
      <c r="AOC97" s="106"/>
      <c r="AOD97" s="106"/>
      <c r="AOE97" s="106"/>
      <c r="AOF97" s="106"/>
      <c r="AOG97" s="106"/>
      <c r="AOH97" s="106"/>
      <c r="AOI97" s="106"/>
      <c r="AOJ97" s="106"/>
      <c r="AOK97" s="106"/>
      <c r="AOL97" s="106"/>
      <c r="AOM97" s="106"/>
      <c r="AON97" s="106"/>
      <c r="AOO97" s="106"/>
      <c r="AOP97" s="106"/>
      <c r="AOQ97" s="106"/>
      <c r="AOR97" s="106"/>
      <c r="AOS97" s="106"/>
      <c r="AOT97" s="106"/>
      <c r="AOU97" s="106"/>
      <c r="AOV97" s="106"/>
      <c r="AOW97" s="106"/>
      <c r="AOX97" s="106"/>
      <c r="AOY97" s="106"/>
      <c r="AOZ97" s="106"/>
      <c r="APA97" s="106"/>
      <c r="APB97" s="106"/>
      <c r="APC97" s="106"/>
      <c r="APD97" s="106"/>
      <c r="APE97" s="106"/>
      <c r="APF97" s="106"/>
      <c r="APG97" s="106"/>
      <c r="APH97" s="106"/>
      <c r="API97" s="106"/>
      <c r="APJ97" s="106"/>
      <c r="APK97" s="106"/>
      <c r="APL97" s="106"/>
      <c r="APM97" s="106"/>
      <c r="APN97" s="106"/>
      <c r="APO97" s="106"/>
      <c r="APP97" s="106"/>
      <c r="APQ97" s="106"/>
      <c r="APR97" s="106"/>
      <c r="APS97" s="106"/>
      <c r="APT97" s="106"/>
      <c r="APU97" s="106"/>
      <c r="APV97" s="106"/>
      <c r="APW97" s="106"/>
      <c r="APX97" s="106"/>
      <c r="APY97" s="106"/>
      <c r="APZ97" s="106"/>
      <c r="AQA97" s="106"/>
      <c r="AQB97" s="106"/>
      <c r="AQC97" s="106"/>
      <c r="AQD97" s="106"/>
      <c r="AQE97" s="106"/>
      <c r="AQF97" s="106"/>
      <c r="AQG97" s="106"/>
      <c r="AQH97" s="106"/>
      <c r="AQI97" s="106"/>
      <c r="AQJ97" s="106"/>
      <c r="AQK97" s="106"/>
      <c r="AQL97" s="106"/>
      <c r="AQM97" s="106"/>
      <c r="AQN97" s="106"/>
      <c r="AQO97" s="106"/>
      <c r="AQP97" s="106"/>
      <c r="AQQ97" s="106"/>
      <c r="AQR97" s="106"/>
      <c r="AQS97" s="106"/>
      <c r="AQT97" s="106"/>
      <c r="AQU97" s="106"/>
      <c r="AQV97" s="106"/>
      <c r="AQW97" s="106"/>
      <c r="AQX97" s="106"/>
      <c r="AQY97" s="106"/>
      <c r="AQZ97" s="106"/>
      <c r="ARA97" s="106"/>
      <c r="ARB97" s="106"/>
      <c r="ARC97" s="106"/>
      <c r="ARD97" s="106"/>
      <c r="ARE97" s="106"/>
      <c r="ARF97" s="106"/>
      <c r="ARG97" s="106"/>
      <c r="ARH97" s="106"/>
      <c r="ARI97" s="106"/>
      <c r="ARJ97" s="106"/>
      <c r="ARK97" s="106"/>
      <c r="ARL97" s="106"/>
      <c r="ARM97" s="106"/>
      <c r="ARN97" s="106"/>
      <c r="ARO97" s="106"/>
      <c r="ARP97" s="106"/>
      <c r="ARQ97" s="106"/>
      <c r="ARR97" s="106"/>
      <c r="ARS97" s="106"/>
      <c r="ART97" s="106"/>
      <c r="ARU97" s="106"/>
      <c r="ARV97" s="106"/>
      <c r="ARW97" s="106"/>
      <c r="ARX97" s="106"/>
      <c r="ARY97" s="106"/>
      <c r="ARZ97" s="106"/>
      <c r="ASA97" s="106"/>
      <c r="ASB97" s="106"/>
      <c r="ASC97" s="106"/>
      <c r="ASD97" s="106"/>
      <c r="ASE97" s="106"/>
      <c r="ASF97" s="106"/>
      <c r="ASG97" s="106"/>
      <c r="ASH97" s="106"/>
      <c r="ASI97" s="106"/>
      <c r="ASJ97" s="106"/>
      <c r="ASK97" s="106"/>
      <c r="ASL97" s="106"/>
      <c r="ASM97" s="106"/>
      <c r="ASN97" s="106"/>
      <c r="ASO97" s="106"/>
      <c r="ASP97" s="106"/>
      <c r="ASQ97" s="106"/>
      <c r="ASR97" s="106"/>
      <c r="ASS97" s="106"/>
      <c r="AST97" s="106"/>
      <c r="ASU97" s="106"/>
      <c r="ASV97" s="106"/>
      <c r="ASW97" s="106"/>
      <c r="ASX97" s="106"/>
      <c r="ASY97" s="106"/>
      <c r="ASZ97" s="106"/>
      <c r="ATA97" s="106"/>
      <c r="ATB97" s="106"/>
      <c r="ATC97" s="106"/>
      <c r="ATD97" s="106"/>
      <c r="ATE97" s="106"/>
      <c r="ATF97" s="106"/>
      <c r="ATG97" s="106"/>
      <c r="ATH97" s="106"/>
      <c r="ATI97" s="106"/>
      <c r="ATJ97" s="106"/>
      <c r="ATK97" s="106"/>
      <c r="ATL97" s="106"/>
      <c r="ATM97" s="106"/>
      <c r="ATN97" s="106"/>
      <c r="ATO97" s="106"/>
      <c r="ATP97" s="106"/>
      <c r="ATQ97" s="106"/>
      <c r="ATR97" s="106"/>
      <c r="ATS97" s="106"/>
      <c r="ATT97" s="106"/>
      <c r="ATU97" s="106"/>
      <c r="ATV97" s="106"/>
      <c r="ATW97" s="106"/>
      <c r="ATX97" s="106"/>
      <c r="ATY97" s="106"/>
      <c r="ATZ97" s="106"/>
      <c r="AUA97" s="106"/>
      <c r="AUB97" s="106"/>
      <c r="AUC97" s="106"/>
      <c r="AUD97" s="106"/>
      <c r="AUE97" s="106"/>
      <c r="AUF97" s="106"/>
      <c r="AUG97" s="106"/>
      <c r="AUH97" s="106"/>
      <c r="AUI97" s="106"/>
      <c r="AUJ97" s="106"/>
      <c r="AUK97" s="106"/>
      <c r="AUL97" s="106"/>
      <c r="AUM97" s="106"/>
      <c r="AUN97" s="106"/>
      <c r="AUO97" s="106"/>
      <c r="AUP97" s="106"/>
      <c r="AUQ97" s="106"/>
      <c r="AUR97" s="106"/>
      <c r="AUS97" s="106"/>
      <c r="AUT97" s="106"/>
      <c r="AUU97" s="106"/>
      <c r="AUV97" s="106"/>
      <c r="AUW97" s="106"/>
      <c r="AUX97" s="106"/>
      <c r="AUY97" s="106"/>
      <c r="AUZ97" s="106"/>
      <c r="AVA97" s="106"/>
      <c r="AVB97" s="106"/>
      <c r="AVC97" s="106"/>
      <c r="AVD97" s="106"/>
      <c r="AVE97" s="106"/>
      <c r="AVF97" s="106"/>
      <c r="AVG97" s="106"/>
      <c r="AVH97" s="106"/>
      <c r="AVI97" s="106"/>
      <c r="AVJ97" s="106"/>
      <c r="AVK97" s="106"/>
      <c r="AVL97" s="106"/>
      <c r="AVM97" s="106"/>
      <c r="AVN97" s="106"/>
      <c r="AVO97" s="106"/>
      <c r="AVP97" s="106"/>
      <c r="AVQ97" s="106"/>
      <c r="AVR97" s="106"/>
      <c r="AVS97" s="106"/>
      <c r="AVT97" s="106"/>
      <c r="AVU97" s="106"/>
      <c r="AVV97" s="106"/>
      <c r="AVW97" s="106"/>
      <c r="AVX97" s="106"/>
      <c r="AVY97" s="106"/>
      <c r="AVZ97" s="106"/>
      <c r="AWA97" s="106"/>
      <c r="AWB97" s="106"/>
      <c r="AWC97" s="106"/>
      <c r="AWD97" s="106"/>
      <c r="AWE97" s="106"/>
      <c r="AWF97" s="106"/>
      <c r="AWG97" s="106"/>
      <c r="AWH97" s="106"/>
      <c r="AWI97" s="106"/>
      <c r="AWJ97" s="106"/>
      <c r="AWK97" s="106"/>
      <c r="AWL97" s="106"/>
      <c r="AWM97" s="106"/>
      <c r="AWN97" s="106"/>
      <c r="AWO97" s="106"/>
      <c r="AWP97" s="106"/>
      <c r="AWQ97" s="106"/>
      <c r="AWR97" s="106"/>
      <c r="AWS97" s="106"/>
      <c r="AWT97" s="106"/>
      <c r="AWU97" s="106"/>
      <c r="AWV97" s="106"/>
      <c r="AWW97" s="106"/>
      <c r="AWX97" s="106"/>
      <c r="AWY97" s="106"/>
      <c r="AWZ97" s="106"/>
      <c r="AXA97" s="106"/>
      <c r="AXB97" s="106"/>
      <c r="AXC97" s="106"/>
      <c r="AXD97" s="106"/>
      <c r="AXE97" s="106"/>
      <c r="AXF97" s="106"/>
      <c r="AXG97" s="106"/>
      <c r="AXH97" s="106"/>
      <c r="AXI97" s="106"/>
      <c r="AXJ97" s="106"/>
      <c r="AXK97" s="106"/>
      <c r="AXL97" s="106"/>
      <c r="AXM97" s="106"/>
      <c r="AXN97" s="106"/>
      <c r="AXO97" s="106"/>
      <c r="AXP97" s="106"/>
      <c r="AXQ97" s="106"/>
      <c r="AXR97" s="106"/>
      <c r="AXS97" s="106"/>
      <c r="AXT97" s="106"/>
      <c r="AXU97" s="106"/>
      <c r="AXV97" s="106"/>
      <c r="AXW97" s="106"/>
      <c r="AXX97" s="106"/>
      <c r="AXY97" s="106"/>
      <c r="AXZ97" s="106"/>
      <c r="AYA97" s="106"/>
      <c r="AYB97" s="106"/>
      <c r="AYC97" s="106"/>
      <c r="AYD97" s="106"/>
      <c r="AYE97" s="106"/>
      <c r="AYF97" s="106"/>
      <c r="AYG97" s="106"/>
      <c r="AYH97" s="106"/>
      <c r="AYI97" s="106"/>
      <c r="AYJ97" s="106"/>
      <c r="AYK97" s="106"/>
      <c r="AYL97" s="106"/>
      <c r="AYM97" s="106"/>
      <c r="AYN97" s="106"/>
      <c r="AYO97" s="106"/>
      <c r="AYP97" s="106"/>
      <c r="AYQ97" s="106"/>
      <c r="AYR97" s="106"/>
      <c r="AYS97" s="106"/>
      <c r="AYT97" s="106"/>
      <c r="AYU97" s="106"/>
      <c r="AYV97" s="106"/>
      <c r="AYW97" s="106"/>
      <c r="AYX97" s="106"/>
      <c r="AYY97" s="106"/>
      <c r="AYZ97" s="106"/>
      <c r="AZA97" s="106"/>
      <c r="AZB97" s="106"/>
      <c r="AZC97" s="106"/>
      <c r="AZD97" s="106"/>
      <c r="AZE97" s="106"/>
      <c r="AZF97" s="106"/>
      <c r="AZG97" s="106"/>
      <c r="AZH97" s="106"/>
      <c r="AZI97" s="106"/>
      <c r="AZJ97" s="106"/>
      <c r="AZK97" s="106"/>
      <c r="AZL97" s="106"/>
      <c r="AZM97" s="106"/>
      <c r="AZN97" s="106"/>
      <c r="AZO97" s="106"/>
      <c r="AZP97" s="106"/>
      <c r="AZQ97" s="106"/>
      <c r="AZR97" s="106"/>
      <c r="AZS97" s="106"/>
      <c r="AZT97" s="106"/>
      <c r="AZU97" s="106"/>
      <c r="AZV97" s="106"/>
      <c r="AZW97" s="106"/>
      <c r="AZX97" s="106"/>
      <c r="AZY97" s="106"/>
      <c r="AZZ97" s="106"/>
      <c r="BAA97" s="106"/>
      <c r="BAB97" s="106"/>
      <c r="BAC97" s="106"/>
      <c r="BAD97" s="106"/>
      <c r="BAE97" s="106"/>
      <c r="BAF97" s="106"/>
      <c r="BAG97" s="106"/>
      <c r="BAH97" s="106"/>
      <c r="BAI97" s="106"/>
      <c r="BAJ97" s="106"/>
      <c r="BAK97" s="106"/>
      <c r="BAL97" s="106"/>
      <c r="BAM97" s="106"/>
      <c r="BAN97" s="106"/>
      <c r="BAO97" s="106"/>
      <c r="BAP97" s="106"/>
      <c r="BAQ97" s="106"/>
      <c r="BAR97" s="106"/>
      <c r="BAS97" s="106"/>
      <c r="BAT97" s="106"/>
      <c r="BAU97" s="106"/>
      <c r="BAV97" s="106"/>
      <c r="BAW97" s="106"/>
      <c r="BAX97" s="106"/>
      <c r="BAY97" s="106"/>
      <c r="BAZ97" s="106"/>
      <c r="BBA97" s="106"/>
      <c r="BBB97" s="106"/>
      <c r="BBC97" s="106"/>
      <c r="BBD97" s="106"/>
      <c r="BBE97" s="106"/>
      <c r="BBF97" s="106"/>
      <c r="BBG97" s="106"/>
      <c r="BBH97" s="106"/>
      <c r="BBI97" s="106"/>
      <c r="BBJ97" s="106"/>
      <c r="BBK97" s="106"/>
      <c r="BBL97" s="106"/>
      <c r="BBM97" s="106"/>
      <c r="BBN97" s="106"/>
      <c r="BBO97" s="106"/>
      <c r="BBP97" s="106"/>
      <c r="BBQ97" s="106"/>
      <c r="BBR97" s="106"/>
      <c r="BBS97" s="106"/>
      <c r="BBT97" s="106"/>
      <c r="BBU97" s="106"/>
      <c r="BBV97" s="106"/>
      <c r="BBW97" s="106"/>
      <c r="BBX97" s="106"/>
      <c r="BBY97" s="106"/>
      <c r="BBZ97" s="106"/>
      <c r="BCA97" s="106"/>
      <c r="BCB97" s="106"/>
      <c r="BCC97" s="106"/>
      <c r="BCD97" s="106"/>
      <c r="BCE97" s="106"/>
      <c r="BCF97" s="106"/>
      <c r="BCG97" s="106"/>
      <c r="BCH97" s="106"/>
      <c r="BCI97" s="106"/>
      <c r="BCJ97" s="106"/>
      <c r="BCK97" s="106"/>
      <c r="BCL97" s="106"/>
      <c r="BCM97" s="106"/>
      <c r="BCN97" s="106"/>
      <c r="BCO97" s="106"/>
      <c r="BCP97" s="106"/>
      <c r="BCQ97" s="106"/>
      <c r="BCR97" s="106"/>
      <c r="BCS97" s="106"/>
      <c r="BCT97" s="106"/>
      <c r="BCU97" s="106"/>
      <c r="BCV97" s="106"/>
      <c r="BCW97" s="106"/>
      <c r="BCX97" s="106"/>
      <c r="BCY97" s="106"/>
      <c r="BCZ97" s="106"/>
      <c r="BDA97" s="106"/>
      <c r="BDB97" s="106"/>
      <c r="BDC97" s="106"/>
      <c r="BDD97" s="106"/>
      <c r="BDE97" s="106"/>
      <c r="BDF97" s="106"/>
      <c r="BDG97" s="106"/>
      <c r="BDH97" s="106"/>
      <c r="BDI97" s="106"/>
      <c r="BDJ97" s="106"/>
      <c r="BDK97" s="106"/>
      <c r="BDL97" s="106"/>
      <c r="BDM97" s="106"/>
      <c r="BDN97" s="106"/>
      <c r="BDO97" s="106"/>
      <c r="BDP97" s="106"/>
      <c r="BDQ97" s="106"/>
      <c r="BDR97" s="106"/>
      <c r="BDS97" s="106"/>
      <c r="BDT97" s="106"/>
      <c r="BDU97" s="106"/>
      <c r="BDV97" s="106"/>
      <c r="BDW97" s="106"/>
      <c r="BDX97" s="106"/>
      <c r="BDY97" s="106"/>
      <c r="BDZ97" s="106"/>
      <c r="BEA97" s="106"/>
      <c r="BEB97" s="106"/>
      <c r="BEC97" s="106"/>
      <c r="BED97" s="106"/>
      <c r="BEE97" s="106"/>
      <c r="BEF97" s="106"/>
      <c r="BEG97" s="106"/>
      <c r="BEH97" s="106"/>
      <c r="BEI97" s="106"/>
      <c r="BEJ97" s="106"/>
      <c r="BEK97" s="106"/>
      <c r="BEL97" s="106"/>
      <c r="BEM97" s="106"/>
      <c r="BEN97" s="106"/>
      <c r="BEO97" s="106"/>
      <c r="BEP97" s="106"/>
      <c r="BEQ97" s="106"/>
      <c r="BER97" s="106"/>
      <c r="BES97" s="106"/>
      <c r="BET97" s="106"/>
      <c r="BEU97" s="106"/>
      <c r="BEV97" s="106"/>
      <c r="BEW97" s="106"/>
      <c r="BEX97" s="106"/>
      <c r="BEY97" s="106"/>
      <c r="BEZ97" s="106"/>
      <c r="BFA97" s="106"/>
      <c r="BFB97" s="106"/>
      <c r="BFC97" s="106"/>
      <c r="BFD97" s="106"/>
      <c r="BFE97" s="106"/>
      <c r="BFF97" s="106"/>
      <c r="BFG97" s="106"/>
      <c r="BFH97" s="106"/>
      <c r="BFI97" s="106"/>
      <c r="BFJ97" s="106"/>
      <c r="BFK97" s="106"/>
      <c r="BFL97" s="106"/>
      <c r="BFM97" s="106"/>
      <c r="BFN97" s="106"/>
      <c r="BFO97" s="106"/>
      <c r="BFP97" s="106"/>
      <c r="BFQ97" s="106"/>
      <c r="BFR97" s="106"/>
      <c r="BFS97" s="106"/>
      <c r="BFT97" s="106"/>
      <c r="BFU97" s="106"/>
      <c r="BFV97" s="106"/>
      <c r="BFW97" s="106"/>
      <c r="BFX97" s="106"/>
      <c r="BFY97" s="106"/>
      <c r="BFZ97" s="106"/>
      <c r="BGA97" s="106"/>
      <c r="BGB97" s="106"/>
      <c r="BGC97" s="106"/>
      <c r="BGD97" s="106"/>
      <c r="BGE97" s="106"/>
      <c r="BGF97" s="106"/>
      <c r="BGG97" s="106"/>
      <c r="BGH97" s="106"/>
      <c r="BGI97" s="106"/>
      <c r="BGJ97" s="106"/>
      <c r="BGK97" s="106"/>
      <c r="BGL97" s="106"/>
      <c r="BGM97" s="106"/>
      <c r="BGN97" s="106"/>
      <c r="BGO97" s="106"/>
      <c r="BGP97" s="106"/>
      <c r="BGQ97" s="106"/>
      <c r="BGR97" s="106"/>
      <c r="BGS97" s="106"/>
      <c r="BGT97" s="106"/>
      <c r="BGU97" s="106"/>
      <c r="BGV97" s="106"/>
      <c r="BGW97" s="106"/>
      <c r="BGX97" s="106"/>
      <c r="BGY97" s="106"/>
      <c r="BGZ97" s="106"/>
      <c r="BHA97" s="106"/>
      <c r="BHB97" s="106"/>
      <c r="BHC97" s="106"/>
      <c r="BHD97" s="106"/>
      <c r="BHE97" s="106"/>
      <c r="BHF97" s="106"/>
      <c r="BHG97" s="106"/>
      <c r="BHH97" s="106"/>
      <c r="BHI97" s="106"/>
      <c r="BHJ97" s="106"/>
      <c r="BHK97" s="106"/>
      <c r="BHL97" s="106"/>
      <c r="BHM97" s="106"/>
      <c r="BHN97" s="106"/>
      <c r="BHO97" s="106"/>
      <c r="BHP97" s="106"/>
      <c r="BHQ97" s="106"/>
      <c r="BHR97" s="106"/>
      <c r="BHS97" s="106"/>
      <c r="BHT97" s="106"/>
      <c r="BHU97" s="106"/>
      <c r="BHV97" s="106"/>
      <c r="BHW97" s="106"/>
      <c r="BHX97" s="106"/>
      <c r="BHY97" s="106"/>
      <c r="BHZ97" s="106"/>
      <c r="BIA97" s="106"/>
      <c r="BIB97" s="106"/>
      <c r="BIC97" s="106"/>
      <c r="BID97" s="106"/>
      <c r="BIE97" s="106"/>
      <c r="BIF97" s="106"/>
      <c r="BIG97" s="106"/>
      <c r="BIH97" s="106"/>
      <c r="BII97" s="106"/>
      <c r="BIJ97" s="106"/>
      <c r="BIK97" s="106"/>
      <c r="BIL97" s="106"/>
      <c r="BIM97" s="106"/>
      <c r="BIN97" s="106"/>
      <c r="BIO97" s="106"/>
      <c r="BIP97" s="106"/>
      <c r="BIQ97" s="106"/>
      <c r="BIR97" s="106"/>
      <c r="BIS97" s="106"/>
      <c r="BIT97" s="106"/>
      <c r="BIU97" s="106"/>
      <c r="BIV97" s="106"/>
      <c r="BIW97" s="106"/>
      <c r="BIX97" s="106"/>
      <c r="BIY97" s="106"/>
      <c r="BIZ97" s="106"/>
      <c r="BJA97" s="106"/>
      <c r="BJB97" s="106"/>
      <c r="BJC97" s="106"/>
      <c r="BJD97" s="106"/>
      <c r="BJE97" s="106"/>
      <c r="BJF97" s="106"/>
      <c r="BJG97" s="106"/>
      <c r="BJH97" s="106"/>
      <c r="BJI97" s="106"/>
      <c r="BJJ97" s="106"/>
      <c r="BJK97" s="106"/>
      <c r="BJL97" s="106"/>
      <c r="BJM97" s="106"/>
      <c r="BJN97" s="106"/>
      <c r="BJO97" s="106"/>
      <c r="BJP97" s="106"/>
      <c r="BJQ97" s="106"/>
      <c r="BJR97" s="106"/>
      <c r="BJS97" s="106"/>
      <c r="BJT97" s="106"/>
      <c r="BJU97" s="106"/>
      <c r="BJV97" s="106"/>
      <c r="BJW97" s="106"/>
      <c r="BJX97" s="106"/>
      <c r="BJY97" s="106"/>
      <c r="BJZ97" s="106"/>
      <c r="BKA97" s="106"/>
      <c r="BKB97" s="106"/>
      <c r="BKC97" s="106"/>
      <c r="BKD97" s="106"/>
      <c r="BKE97" s="106"/>
      <c r="BKF97" s="106"/>
      <c r="BKG97" s="106"/>
      <c r="BKH97" s="106"/>
      <c r="BKI97" s="106"/>
      <c r="BKJ97" s="106"/>
      <c r="BKK97" s="106"/>
      <c r="BKL97" s="106"/>
      <c r="BKM97" s="106"/>
      <c r="BKN97" s="106"/>
      <c r="BKO97" s="106"/>
      <c r="BKP97" s="106"/>
      <c r="BKQ97" s="106"/>
      <c r="BKR97" s="106"/>
      <c r="BKS97" s="106"/>
      <c r="BKT97" s="106"/>
      <c r="BKU97" s="106"/>
      <c r="BKV97" s="106"/>
      <c r="BKW97" s="106"/>
      <c r="BKX97" s="106"/>
      <c r="BKY97" s="106"/>
      <c r="BKZ97" s="106"/>
      <c r="BLA97" s="106"/>
      <c r="BLB97" s="106"/>
      <c r="BLC97" s="106"/>
      <c r="BLD97" s="106"/>
      <c r="BLE97" s="106"/>
      <c r="BLF97" s="106"/>
      <c r="BLG97" s="106"/>
      <c r="BLH97" s="106"/>
      <c r="BLI97" s="106"/>
      <c r="BLJ97" s="106"/>
      <c r="BLK97" s="106"/>
      <c r="BLL97" s="106"/>
      <c r="BLM97" s="106"/>
      <c r="BLN97" s="106"/>
      <c r="BLO97" s="106"/>
      <c r="BLP97" s="106"/>
      <c r="BLQ97" s="106"/>
      <c r="BLR97" s="106"/>
      <c r="BLS97" s="106"/>
      <c r="BLT97" s="106"/>
      <c r="BLU97" s="106"/>
      <c r="BLV97" s="106"/>
      <c r="BLW97" s="106"/>
      <c r="BLX97" s="106"/>
      <c r="BLY97" s="106"/>
      <c r="BLZ97" s="106"/>
      <c r="BMA97" s="106"/>
      <c r="BMB97" s="106"/>
      <c r="BMC97" s="106"/>
      <c r="BMD97" s="106"/>
      <c r="BME97" s="106"/>
      <c r="BMF97" s="106"/>
      <c r="BMG97" s="106"/>
      <c r="BMH97" s="106"/>
      <c r="BMI97" s="106"/>
      <c r="BMJ97" s="106"/>
      <c r="BMK97" s="106"/>
      <c r="BML97" s="106"/>
      <c r="BMM97" s="106"/>
      <c r="BMN97" s="106"/>
      <c r="BMO97" s="106"/>
      <c r="BMP97" s="106"/>
      <c r="BMQ97" s="106"/>
      <c r="BMR97" s="106"/>
      <c r="BMS97" s="106"/>
      <c r="BMT97" s="106"/>
      <c r="BMU97" s="106"/>
      <c r="BMV97" s="106"/>
      <c r="BMW97" s="106"/>
      <c r="BMX97" s="106"/>
      <c r="BMY97" s="106"/>
      <c r="BMZ97" s="106"/>
      <c r="BNA97" s="106"/>
      <c r="BNB97" s="106"/>
      <c r="BNC97" s="106"/>
      <c r="BND97" s="106"/>
      <c r="BNE97" s="106"/>
      <c r="BNF97" s="106"/>
      <c r="BNG97" s="106"/>
      <c r="BNH97" s="106"/>
      <c r="BNI97" s="106"/>
      <c r="BNJ97" s="106"/>
      <c r="BNK97" s="106"/>
      <c r="BNL97" s="106"/>
      <c r="BNM97" s="106"/>
      <c r="BNN97" s="106"/>
      <c r="BNO97" s="106"/>
      <c r="BNP97" s="106"/>
      <c r="BNQ97" s="106"/>
      <c r="BNR97" s="106"/>
      <c r="BNS97" s="106"/>
      <c r="BNT97" s="106"/>
      <c r="BNU97" s="106"/>
      <c r="BNV97" s="106"/>
      <c r="BNW97" s="106"/>
      <c r="BNX97" s="106"/>
      <c r="BNY97" s="106"/>
      <c r="BNZ97" s="106"/>
      <c r="BOA97" s="106"/>
      <c r="BOB97" s="106"/>
      <c r="BOC97" s="106"/>
      <c r="BOD97" s="106"/>
      <c r="BOE97" s="106"/>
      <c r="BOF97" s="106"/>
      <c r="BOG97" s="106"/>
      <c r="BOH97" s="106"/>
      <c r="BOI97" s="106"/>
      <c r="BOJ97" s="106"/>
      <c r="BOK97" s="106"/>
      <c r="BOL97" s="106"/>
      <c r="BOM97" s="106"/>
      <c r="BON97" s="106"/>
      <c r="BOO97" s="106"/>
      <c r="BOP97" s="106"/>
      <c r="BOQ97" s="106"/>
      <c r="BOR97" s="106"/>
      <c r="BOS97" s="106"/>
      <c r="BOT97" s="106"/>
      <c r="BOU97" s="106"/>
      <c r="BOV97" s="106"/>
      <c r="BOW97" s="106"/>
      <c r="BOX97" s="106"/>
      <c r="BOY97" s="106"/>
      <c r="BOZ97" s="106"/>
      <c r="BPA97" s="106"/>
      <c r="BPB97" s="106"/>
      <c r="BPC97" s="106"/>
      <c r="BPD97" s="106"/>
      <c r="BPE97" s="106"/>
      <c r="BPF97" s="106"/>
      <c r="BPG97" s="106"/>
      <c r="BPH97" s="106"/>
      <c r="BPI97" s="106"/>
      <c r="BPJ97" s="106"/>
      <c r="BPK97" s="106"/>
      <c r="BPL97" s="106"/>
      <c r="BPM97" s="106"/>
      <c r="BPN97" s="106"/>
      <c r="BPO97" s="106"/>
      <c r="BPP97" s="106"/>
      <c r="BPQ97" s="106"/>
      <c r="BPR97" s="106"/>
      <c r="BPS97" s="106"/>
      <c r="BPT97" s="106"/>
      <c r="BPU97" s="106"/>
      <c r="BPV97" s="106"/>
      <c r="BPW97" s="106"/>
      <c r="BPX97" s="106"/>
      <c r="BPY97" s="106"/>
      <c r="BPZ97" s="106"/>
      <c r="BQA97" s="106"/>
      <c r="BQB97" s="106"/>
      <c r="BQC97" s="106"/>
      <c r="BQD97" s="106"/>
      <c r="BQE97" s="106"/>
      <c r="BQF97" s="106"/>
      <c r="BQG97" s="106"/>
      <c r="BQH97" s="106"/>
      <c r="BQI97" s="106"/>
      <c r="BQJ97" s="106"/>
      <c r="BQK97" s="106"/>
      <c r="BQL97" s="106"/>
      <c r="BQM97" s="106"/>
      <c r="BQN97" s="106"/>
      <c r="BQO97" s="106"/>
      <c r="BQP97" s="106"/>
      <c r="BQQ97" s="106"/>
      <c r="BQR97" s="106"/>
      <c r="BQS97" s="106"/>
      <c r="BQT97" s="106"/>
      <c r="BQU97" s="106"/>
      <c r="BQV97" s="106"/>
      <c r="BQW97" s="106"/>
      <c r="BQX97" s="106"/>
      <c r="BQY97" s="106"/>
      <c r="BQZ97" s="106"/>
      <c r="BRA97" s="106"/>
      <c r="BRB97" s="106"/>
      <c r="BRC97" s="106"/>
      <c r="BRD97" s="106"/>
      <c r="BRE97" s="106"/>
      <c r="BRF97" s="106"/>
      <c r="BRG97" s="106"/>
      <c r="BRH97" s="106"/>
      <c r="BRI97" s="106"/>
      <c r="BRJ97" s="106"/>
      <c r="BRK97" s="106"/>
      <c r="BRL97" s="106"/>
      <c r="BRM97" s="106"/>
      <c r="BRN97" s="106"/>
      <c r="BRO97" s="106"/>
      <c r="BRP97" s="106"/>
      <c r="BRQ97" s="106"/>
      <c r="BRR97" s="106"/>
      <c r="BRS97" s="106"/>
      <c r="BRT97" s="106"/>
      <c r="BRU97" s="106"/>
      <c r="BRV97" s="106"/>
      <c r="BRW97" s="106"/>
      <c r="BRX97" s="106"/>
      <c r="BRY97" s="106"/>
      <c r="BRZ97" s="106"/>
      <c r="BSA97" s="106"/>
      <c r="BSB97" s="106"/>
      <c r="BSC97" s="106"/>
      <c r="BSD97" s="106"/>
      <c r="BSE97" s="106"/>
      <c r="BSF97" s="106"/>
      <c r="BSG97" s="106"/>
      <c r="BSH97" s="106"/>
      <c r="BSI97" s="106"/>
      <c r="BSJ97" s="106"/>
      <c r="BSK97" s="106"/>
      <c r="BSL97" s="106"/>
      <c r="BSM97" s="106"/>
      <c r="BSN97" s="106"/>
      <c r="BSO97" s="106"/>
      <c r="BSP97" s="106"/>
      <c r="BSQ97" s="106"/>
      <c r="BSR97" s="106"/>
      <c r="BSS97" s="106"/>
      <c r="BST97" s="106"/>
      <c r="BSU97" s="106"/>
      <c r="BSV97" s="106"/>
      <c r="BSW97" s="106"/>
      <c r="BSX97" s="106"/>
      <c r="BSY97" s="106"/>
      <c r="BSZ97" s="106"/>
      <c r="BTA97" s="106"/>
      <c r="BTB97" s="106"/>
      <c r="BTC97" s="106"/>
      <c r="BTD97" s="106"/>
      <c r="BTE97" s="106"/>
      <c r="BTF97" s="106"/>
      <c r="BTG97" s="106"/>
      <c r="BTH97" s="106"/>
      <c r="BTI97" s="106"/>
      <c r="BTJ97" s="106"/>
      <c r="BTK97" s="106"/>
      <c r="BTL97" s="106"/>
      <c r="BTM97" s="106"/>
      <c r="BTN97" s="106"/>
      <c r="BTO97" s="106"/>
      <c r="BTP97" s="106"/>
      <c r="BTQ97" s="106"/>
      <c r="BTR97" s="106"/>
      <c r="BTS97" s="106"/>
      <c r="BTT97" s="106"/>
      <c r="BTU97" s="106"/>
      <c r="BTV97" s="106"/>
      <c r="BTW97" s="106"/>
    </row>
    <row r="98" spans="1:1895" s="3" customFormat="1" ht="12.75" x14ac:dyDescent="0.2">
      <c r="A98" s="115"/>
      <c r="B98" s="74" t="s">
        <v>437</v>
      </c>
      <c r="C98" s="74" t="s">
        <v>152</v>
      </c>
      <c r="D98" s="74" t="s">
        <v>436</v>
      </c>
      <c r="E98" s="74" t="s">
        <v>21</v>
      </c>
      <c r="F98" s="74" t="s">
        <v>278</v>
      </c>
      <c r="G98" s="73">
        <v>10000</v>
      </c>
      <c r="H98" s="73">
        <v>0</v>
      </c>
      <c r="I98" s="73">
        <v>25</v>
      </c>
      <c r="J98" s="73">
        <f t="shared" si="32"/>
        <v>287</v>
      </c>
      <c r="K98" s="72">
        <f t="shared" si="33"/>
        <v>304</v>
      </c>
      <c r="L98" s="72">
        <f t="shared" si="34"/>
        <v>709</v>
      </c>
      <c r="M98" s="73">
        <f t="shared" si="35"/>
        <v>709.99999999999989</v>
      </c>
      <c r="N98" s="73">
        <f t="shared" si="38"/>
        <v>115</v>
      </c>
      <c r="O98" s="72">
        <v>0</v>
      </c>
      <c r="P98" s="72">
        <f t="shared" si="36"/>
        <v>616</v>
      </c>
      <c r="Q98" s="72">
        <f t="shared" si="37"/>
        <v>9384</v>
      </c>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c r="CG98" s="106"/>
      <c r="CH98" s="106"/>
      <c r="CI98" s="106"/>
      <c r="CJ98" s="106"/>
      <c r="CK98" s="106"/>
      <c r="CL98" s="106"/>
      <c r="CM98" s="106"/>
      <c r="CN98" s="106"/>
      <c r="CO98" s="106"/>
      <c r="CP98" s="106"/>
      <c r="CQ98" s="106"/>
      <c r="CR98" s="106"/>
      <c r="CS98" s="106"/>
      <c r="CT98" s="106"/>
      <c r="CU98" s="106"/>
      <c r="CV98" s="106"/>
      <c r="CW98" s="106"/>
      <c r="CX98" s="106"/>
      <c r="CY98" s="106"/>
      <c r="CZ98" s="106"/>
      <c r="DA98" s="106"/>
      <c r="DB98" s="106"/>
      <c r="DC98" s="106"/>
      <c r="DD98" s="106"/>
      <c r="DE98" s="106"/>
      <c r="DF98" s="106"/>
      <c r="DG98" s="106"/>
      <c r="DH98" s="106"/>
      <c r="DI98" s="106"/>
      <c r="DJ98" s="106"/>
      <c r="DK98" s="106"/>
      <c r="DL98" s="106"/>
      <c r="DM98" s="106"/>
      <c r="DN98" s="106"/>
      <c r="DO98" s="106"/>
      <c r="DP98" s="106"/>
      <c r="DQ98" s="106"/>
      <c r="DR98" s="106"/>
      <c r="DS98" s="106"/>
      <c r="DT98" s="106"/>
      <c r="DU98" s="106"/>
      <c r="DV98" s="106"/>
      <c r="DW98" s="106"/>
      <c r="DX98" s="106"/>
      <c r="DY98" s="106"/>
      <c r="DZ98" s="106"/>
      <c r="EA98" s="106"/>
      <c r="EB98" s="106"/>
      <c r="EC98" s="106"/>
      <c r="ED98" s="106"/>
      <c r="EE98" s="106"/>
      <c r="EF98" s="106"/>
      <c r="EG98" s="106"/>
      <c r="EH98" s="106"/>
      <c r="EI98" s="106"/>
      <c r="EJ98" s="106"/>
      <c r="EK98" s="106"/>
      <c r="EL98" s="106"/>
      <c r="EM98" s="106"/>
      <c r="EN98" s="106"/>
      <c r="EO98" s="106"/>
      <c r="EP98" s="106"/>
      <c r="EQ98" s="106"/>
      <c r="ER98" s="106"/>
      <c r="ES98" s="106"/>
      <c r="ET98" s="106"/>
      <c r="EU98" s="106"/>
      <c r="EV98" s="106"/>
      <c r="EW98" s="106"/>
      <c r="EX98" s="106"/>
      <c r="EY98" s="106"/>
      <c r="EZ98" s="106"/>
      <c r="FA98" s="106"/>
      <c r="FB98" s="106"/>
      <c r="FC98" s="106"/>
      <c r="FD98" s="106"/>
      <c r="FE98" s="106"/>
      <c r="FF98" s="106"/>
      <c r="FG98" s="106"/>
      <c r="FH98" s="106"/>
      <c r="FI98" s="106"/>
      <c r="FJ98" s="106"/>
      <c r="FK98" s="106"/>
      <c r="FL98" s="106"/>
      <c r="FM98" s="106"/>
      <c r="FN98" s="106"/>
      <c r="FO98" s="106"/>
      <c r="FP98" s="106"/>
      <c r="FQ98" s="106"/>
      <c r="FR98" s="106"/>
      <c r="FS98" s="106"/>
      <c r="FT98" s="106"/>
      <c r="FU98" s="106"/>
      <c r="FV98" s="106"/>
      <c r="FW98" s="106"/>
      <c r="FX98" s="106"/>
      <c r="FY98" s="106"/>
      <c r="FZ98" s="106"/>
      <c r="GA98" s="106"/>
      <c r="GB98" s="106"/>
      <c r="GC98" s="106"/>
      <c r="GD98" s="106"/>
      <c r="GE98" s="106"/>
      <c r="GF98" s="106"/>
      <c r="GG98" s="106"/>
      <c r="GH98" s="106"/>
      <c r="GI98" s="106"/>
      <c r="GJ98" s="106"/>
      <c r="GK98" s="106"/>
      <c r="GL98" s="106"/>
      <c r="GM98" s="106"/>
      <c r="GN98" s="106"/>
      <c r="GO98" s="106"/>
      <c r="GP98" s="106"/>
      <c r="GQ98" s="106"/>
      <c r="GR98" s="106"/>
      <c r="GS98" s="106"/>
      <c r="GT98" s="106"/>
      <c r="GU98" s="106"/>
      <c r="GV98" s="106"/>
      <c r="GW98" s="106"/>
      <c r="GX98" s="106"/>
      <c r="GY98" s="106"/>
      <c r="GZ98" s="106"/>
      <c r="HA98" s="106"/>
      <c r="HB98" s="106"/>
      <c r="HC98" s="106"/>
      <c r="HD98" s="106"/>
      <c r="HE98" s="106"/>
      <c r="HF98" s="106"/>
      <c r="HG98" s="106"/>
      <c r="HH98" s="106"/>
      <c r="HI98" s="106"/>
      <c r="HJ98" s="106"/>
      <c r="HK98" s="106"/>
      <c r="HL98" s="106"/>
      <c r="HM98" s="106"/>
      <c r="HN98" s="106"/>
      <c r="HO98" s="106"/>
      <c r="HP98" s="106"/>
      <c r="HQ98" s="106"/>
      <c r="HR98" s="106"/>
      <c r="HS98" s="106"/>
      <c r="HT98" s="106"/>
      <c r="HU98" s="106"/>
      <c r="HV98" s="106"/>
      <c r="HW98" s="106"/>
      <c r="HX98" s="106"/>
      <c r="HY98" s="106"/>
      <c r="HZ98" s="106"/>
      <c r="IA98" s="106"/>
      <c r="IB98" s="106"/>
      <c r="IC98" s="106"/>
      <c r="ID98" s="106"/>
      <c r="IE98" s="106"/>
      <c r="IF98" s="106"/>
      <c r="IG98" s="106"/>
      <c r="IH98" s="106"/>
      <c r="II98" s="106"/>
      <c r="IJ98" s="106"/>
      <c r="IK98" s="106"/>
      <c r="IL98" s="106"/>
      <c r="IM98" s="106"/>
      <c r="IN98" s="106"/>
      <c r="IO98" s="106"/>
      <c r="IP98" s="106"/>
      <c r="IQ98" s="106"/>
      <c r="IR98" s="106"/>
      <c r="IS98" s="106"/>
      <c r="IT98" s="106"/>
      <c r="IU98" s="106"/>
      <c r="IV98" s="106"/>
      <c r="IW98" s="106"/>
      <c r="IX98" s="106"/>
      <c r="IY98" s="106"/>
      <c r="IZ98" s="106"/>
      <c r="JA98" s="106"/>
      <c r="JB98" s="106"/>
      <c r="JC98" s="106"/>
      <c r="JD98" s="106"/>
      <c r="JE98" s="106"/>
      <c r="JF98" s="106"/>
      <c r="JG98" s="106"/>
      <c r="JH98" s="106"/>
      <c r="JI98" s="106"/>
      <c r="JJ98" s="106"/>
      <c r="JK98" s="106"/>
      <c r="JL98" s="106"/>
      <c r="JM98" s="106"/>
      <c r="JN98" s="106"/>
      <c r="JO98" s="106"/>
      <c r="JP98" s="106"/>
      <c r="JQ98" s="106"/>
      <c r="JR98" s="106"/>
      <c r="JS98" s="106"/>
      <c r="JT98" s="106"/>
      <c r="JU98" s="106"/>
      <c r="JV98" s="106"/>
      <c r="JW98" s="106"/>
      <c r="JX98" s="106"/>
      <c r="JY98" s="106"/>
      <c r="JZ98" s="106"/>
      <c r="KA98" s="106"/>
      <c r="KB98" s="106"/>
      <c r="KC98" s="106"/>
      <c r="KD98" s="106"/>
      <c r="KE98" s="106"/>
      <c r="KF98" s="106"/>
      <c r="KG98" s="106"/>
      <c r="KH98" s="106"/>
      <c r="KI98" s="106"/>
      <c r="KJ98" s="106"/>
      <c r="KK98" s="106"/>
      <c r="KL98" s="106"/>
      <c r="KM98" s="106"/>
      <c r="KN98" s="106"/>
      <c r="KO98" s="106"/>
      <c r="KP98" s="106"/>
      <c r="KQ98" s="106"/>
      <c r="KR98" s="106"/>
      <c r="KS98" s="106"/>
      <c r="KT98" s="106"/>
      <c r="KU98" s="106"/>
      <c r="KV98" s="106"/>
      <c r="KW98" s="106"/>
      <c r="KX98" s="106"/>
      <c r="KY98" s="106"/>
      <c r="KZ98" s="106"/>
      <c r="LA98" s="106"/>
      <c r="LB98" s="106"/>
      <c r="LC98" s="106"/>
      <c r="LD98" s="106"/>
      <c r="LE98" s="106"/>
      <c r="LF98" s="106"/>
      <c r="LG98" s="106"/>
      <c r="LH98" s="106"/>
      <c r="LI98" s="106"/>
      <c r="LJ98" s="106"/>
      <c r="LK98" s="106"/>
      <c r="LL98" s="106"/>
      <c r="LM98" s="106"/>
      <c r="LN98" s="106"/>
      <c r="LO98" s="106"/>
      <c r="LP98" s="106"/>
      <c r="LQ98" s="106"/>
      <c r="LR98" s="106"/>
      <c r="LS98" s="106"/>
      <c r="LT98" s="106"/>
      <c r="LU98" s="106"/>
      <c r="LV98" s="106"/>
      <c r="LW98" s="106"/>
      <c r="LX98" s="106"/>
      <c r="LY98" s="106"/>
      <c r="LZ98" s="106"/>
      <c r="MA98" s="106"/>
      <c r="MB98" s="106"/>
      <c r="MC98" s="106"/>
      <c r="MD98" s="106"/>
      <c r="ME98" s="106"/>
      <c r="MF98" s="106"/>
      <c r="MG98" s="106"/>
      <c r="MH98" s="106"/>
      <c r="MI98" s="106"/>
      <c r="MJ98" s="106"/>
      <c r="MK98" s="106"/>
      <c r="ML98" s="106"/>
      <c r="MM98" s="106"/>
      <c r="MN98" s="106"/>
      <c r="MO98" s="106"/>
      <c r="MP98" s="106"/>
      <c r="MQ98" s="106"/>
      <c r="MR98" s="106"/>
      <c r="MS98" s="106"/>
      <c r="MT98" s="106"/>
      <c r="MU98" s="106"/>
      <c r="MV98" s="106"/>
      <c r="MW98" s="106"/>
      <c r="MX98" s="106"/>
      <c r="MY98" s="106"/>
      <c r="MZ98" s="106"/>
      <c r="NA98" s="106"/>
      <c r="NB98" s="106"/>
      <c r="NC98" s="106"/>
      <c r="ND98" s="106"/>
      <c r="NE98" s="106"/>
      <c r="NF98" s="106"/>
      <c r="NG98" s="106"/>
      <c r="NH98" s="106"/>
      <c r="NI98" s="106"/>
      <c r="NJ98" s="106"/>
      <c r="NK98" s="106"/>
      <c r="NL98" s="106"/>
      <c r="NM98" s="106"/>
      <c r="NN98" s="106"/>
      <c r="NO98" s="106"/>
      <c r="NP98" s="106"/>
      <c r="NQ98" s="106"/>
      <c r="NR98" s="106"/>
      <c r="NS98" s="106"/>
      <c r="NT98" s="106"/>
      <c r="NU98" s="106"/>
      <c r="NV98" s="106"/>
      <c r="NW98" s="106"/>
      <c r="NX98" s="106"/>
      <c r="NY98" s="106"/>
      <c r="NZ98" s="106"/>
      <c r="OA98" s="106"/>
      <c r="OB98" s="106"/>
      <c r="OC98" s="106"/>
      <c r="OD98" s="106"/>
      <c r="OE98" s="106"/>
      <c r="OF98" s="106"/>
      <c r="OG98" s="106"/>
      <c r="OH98" s="106"/>
      <c r="OI98" s="106"/>
      <c r="OJ98" s="106"/>
      <c r="OK98" s="106"/>
      <c r="OL98" s="106"/>
      <c r="OM98" s="106"/>
      <c r="ON98" s="106"/>
      <c r="OO98" s="106"/>
      <c r="OP98" s="106"/>
      <c r="OQ98" s="106"/>
      <c r="OR98" s="106"/>
      <c r="OS98" s="106"/>
      <c r="OT98" s="106"/>
      <c r="OU98" s="106"/>
      <c r="OV98" s="106"/>
      <c r="OW98" s="106"/>
      <c r="OX98" s="106"/>
      <c r="OY98" s="106"/>
      <c r="OZ98" s="106"/>
      <c r="PA98" s="106"/>
      <c r="PB98" s="106"/>
      <c r="PC98" s="106"/>
      <c r="PD98" s="106"/>
      <c r="PE98" s="106"/>
      <c r="PF98" s="106"/>
      <c r="PG98" s="106"/>
      <c r="PH98" s="106"/>
      <c r="PI98" s="106"/>
      <c r="PJ98" s="106"/>
      <c r="PK98" s="106"/>
      <c r="PL98" s="106"/>
      <c r="PM98" s="106"/>
      <c r="PN98" s="106"/>
      <c r="PO98" s="106"/>
      <c r="PP98" s="106"/>
      <c r="PQ98" s="106"/>
      <c r="PR98" s="106"/>
      <c r="PS98" s="106"/>
      <c r="PT98" s="106"/>
      <c r="PU98" s="106"/>
      <c r="PV98" s="106"/>
      <c r="PW98" s="106"/>
      <c r="PX98" s="106"/>
      <c r="PY98" s="106"/>
      <c r="PZ98" s="106"/>
      <c r="QA98" s="106"/>
      <c r="QB98" s="106"/>
      <c r="QC98" s="106"/>
      <c r="QD98" s="106"/>
      <c r="QE98" s="106"/>
      <c r="QF98" s="106"/>
      <c r="QG98" s="106"/>
      <c r="QH98" s="106"/>
      <c r="QI98" s="106"/>
      <c r="QJ98" s="106"/>
      <c r="QK98" s="106"/>
      <c r="QL98" s="106"/>
      <c r="QM98" s="106"/>
      <c r="QN98" s="106"/>
      <c r="QO98" s="106"/>
      <c r="QP98" s="106"/>
      <c r="QQ98" s="106"/>
      <c r="QR98" s="106"/>
      <c r="QS98" s="106"/>
      <c r="QT98" s="106"/>
      <c r="QU98" s="106"/>
      <c r="QV98" s="106"/>
      <c r="QW98" s="106"/>
      <c r="QX98" s="106"/>
      <c r="QY98" s="106"/>
      <c r="QZ98" s="106"/>
      <c r="RA98" s="106"/>
      <c r="RB98" s="106"/>
      <c r="RC98" s="106"/>
      <c r="RD98" s="106"/>
      <c r="RE98" s="106"/>
      <c r="RF98" s="106"/>
      <c r="RG98" s="106"/>
      <c r="RH98" s="106"/>
      <c r="RI98" s="106"/>
      <c r="RJ98" s="106"/>
      <c r="RK98" s="106"/>
      <c r="RL98" s="106"/>
      <c r="RM98" s="106"/>
      <c r="RN98" s="106"/>
      <c r="RO98" s="106"/>
      <c r="RP98" s="106"/>
      <c r="RQ98" s="106"/>
      <c r="RR98" s="106"/>
      <c r="RS98" s="106"/>
      <c r="RT98" s="106"/>
      <c r="RU98" s="106"/>
      <c r="RV98" s="106"/>
      <c r="RW98" s="106"/>
      <c r="RX98" s="106"/>
      <c r="RY98" s="106"/>
      <c r="RZ98" s="106"/>
      <c r="SA98" s="106"/>
      <c r="SB98" s="106"/>
      <c r="SC98" s="106"/>
      <c r="SD98" s="106"/>
      <c r="SE98" s="106"/>
      <c r="SF98" s="106"/>
      <c r="SG98" s="106"/>
      <c r="SH98" s="106"/>
      <c r="SI98" s="106"/>
      <c r="SJ98" s="106"/>
      <c r="SK98" s="106"/>
      <c r="SL98" s="106"/>
      <c r="SM98" s="106"/>
      <c r="SN98" s="106"/>
      <c r="SO98" s="106"/>
      <c r="SP98" s="106"/>
      <c r="SQ98" s="106"/>
      <c r="SR98" s="106"/>
      <c r="SS98" s="106"/>
      <c r="ST98" s="106"/>
      <c r="SU98" s="106"/>
      <c r="SV98" s="106"/>
      <c r="SW98" s="106"/>
      <c r="SX98" s="106"/>
      <c r="SY98" s="106"/>
      <c r="SZ98" s="106"/>
      <c r="TA98" s="106"/>
      <c r="TB98" s="106"/>
      <c r="TC98" s="106"/>
      <c r="TD98" s="106"/>
      <c r="TE98" s="106"/>
      <c r="TF98" s="106"/>
      <c r="TG98" s="106"/>
      <c r="TH98" s="106"/>
      <c r="TI98" s="106"/>
      <c r="TJ98" s="106"/>
      <c r="TK98" s="106"/>
      <c r="TL98" s="106"/>
      <c r="TM98" s="106"/>
      <c r="TN98" s="106"/>
      <c r="TO98" s="106"/>
      <c r="TP98" s="106"/>
      <c r="TQ98" s="106"/>
      <c r="TR98" s="106"/>
      <c r="TS98" s="106"/>
      <c r="TT98" s="106"/>
      <c r="TU98" s="106"/>
      <c r="TV98" s="106"/>
      <c r="TW98" s="106"/>
      <c r="TX98" s="106"/>
      <c r="TY98" s="106"/>
      <c r="TZ98" s="106"/>
      <c r="UA98" s="106"/>
      <c r="UB98" s="106"/>
      <c r="UC98" s="106"/>
      <c r="UD98" s="106"/>
      <c r="UE98" s="106"/>
      <c r="UF98" s="106"/>
      <c r="UG98" s="106"/>
      <c r="UH98" s="106"/>
      <c r="UI98" s="106"/>
      <c r="UJ98" s="106"/>
      <c r="UK98" s="106"/>
      <c r="UL98" s="106"/>
      <c r="UM98" s="106"/>
      <c r="UN98" s="106"/>
      <c r="UO98" s="106"/>
      <c r="UP98" s="106"/>
      <c r="UQ98" s="106"/>
      <c r="UR98" s="106"/>
      <c r="US98" s="106"/>
      <c r="UT98" s="106"/>
      <c r="UU98" s="106"/>
      <c r="UV98" s="106"/>
      <c r="UW98" s="106"/>
      <c r="UX98" s="106"/>
      <c r="UY98" s="106"/>
      <c r="UZ98" s="106"/>
      <c r="VA98" s="106"/>
      <c r="VB98" s="106"/>
      <c r="VC98" s="106"/>
      <c r="VD98" s="106"/>
      <c r="VE98" s="106"/>
      <c r="VF98" s="106"/>
      <c r="VG98" s="106"/>
      <c r="VH98" s="106"/>
      <c r="VI98" s="106"/>
      <c r="VJ98" s="106"/>
      <c r="VK98" s="106"/>
      <c r="VL98" s="106"/>
      <c r="VM98" s="106"/>
      <c r="VN98" s="106"/>
      <c r="VO98" s="106"/>
      <c r="VP98" s="106"/>
      <c r="VQ98" s="106"/>
      <c r="VR98" s="106"/>
      <c r="VS98" s="106"/>
      <c r="VT98" s="106"/>
      <c r="VU98" s="106"/>
      <c r="VV98" s="106"/>
      <c r="VW98" s="106"/>
      <c r="VX98" s="106"/>
      <c r="VY98" s="106"/>
      <c r="VZ98" s="106"/>
      <c r="WA98" s="106"/>
      <c r="WB98" s="106"/>
      <c r="WC98" s="106"/>
      <c r="WD98" s="106"/>
      <c r="WE98" s="106"/>
      <c r="WF98" s="106"/>
      <c r="WG98" s="106"/>
      <c r="WH98" s="106"/>
      <c r="WI98" s="106"/>
      <c r="WJ98" s="106"/>
      <c r="WK98" s="106"/>
      <c r="WL98" s="106"/>
      <c r="WM98" s="106"/>
      <c r="WN98" s="106"/>
      <c r="WO98" s="106"/>
      <c r="WP98" s="106"/>
      <c r="WQ98" s="106"/>
      <c r="WR98" s="106"/>
      <c r="WS98" s="106"/>
      <c r="WT98" s="106"/>
      <c r="WU98" s="106"/>
      <c r="WV98" s="106"/>
      <c r="WW98" s="106"/>
      <c r="WX98" s="106"/>
      <c r="WY98" s="106"/>
      <c r="WZ98" s="106"/>
      <c r="XA98" s="106"/>
      <c r="XB98" s="106"/>
      <c r="XC98" s="106"/>
      <c r="XD98" s="106"/>
      <c r="XE98" s="106"/>
      <c r="XF98" s="106"/>
      <c r="XG98" s="106"/>
      <c r="XH98" s="106"/>
      <c r="XI98" s="106"/>
      <c r="XJ98" s="106"/>
      <c r="XK98" s="106"/>
      <c r="XL98" s="106"/>
      <c r="XM98" s="106"/>
      <c r="XN98" s="106"/>
      <c r="XO98" s="106"/>
      <c r="XP98" s="106"/>
      <c r="XQ98" s="106"/>
      <c r="XR98" s="106"/>
      <c r="XS98" s="106"/>
      <c r="XT98" s="106"/>
      <c r="XU98" s="106"/>
      <c r="XV98" s="106"/>
      <c r="XW98" s="106"/>
      <c r="XX98" s="106"/>
      <c r="XY98" s="106"/>
      <c r="XZ98" s="106"/>
      <c r="YA98" s="106"/>
      <c r="YB98" s="106"/>
      <c r="YC98" s="106"/>
      <c r="YD98" s="106"/>
      <c r="YE98" s="106"/>
      <c r="YF98" s="106"/>
      <c r="YG98" s="106"/>
      <c r="YH98" s="106"/>
      <c r="YI98" s="106"/>
      <c r="YJ98" s="106"/>
      <c r="YK98" s="106"/>
      <c r="YL98" s="106"/>
      <c r="YM98" s="106"/>
      <c r="YN98" s="106"/>
      <c r="YO98" s="106"/>
      <c r="YP98" s="106"/>
      <c r="YQ98" s="106"/>
      <c r="YR98" s="106"/>
      <c r="YS98" s="106"/>
      <c r="YT98" s="106"/>
      <c r="YU98" s="106"/>
      <c r="YV98" s="106"/>
      <c r="YW98" s="106"/>
      <c r="YX98" s="106"/>
      <c r="YY98" s="106"/>
      <c r="YZ98" s="106"/>
      <c r="ZA98" s="106"/>
      <c r="ZB98" s="106"/>
      <c r="ZC98" s="106"/>
      <c r="ZD98" s="106"/>
      <c r="ZE98" s="106"/>
      <c r="ZF98" s="106"/>
      <c r="ZG98" s="106"/>
      <c r="ZH98" s="106"/>
      <c r="ZI98" s="106"/>
      <c r="ZJ98" s="106"/>
      <c r="ZK98" s="106"/>
      <c r="ZL98" s="106"/>
      <c r="ZM98" s="106"/>
      <c r="ZN98" s="106"/>
      <c r="ZO98" s="106"/>
      <c r="ZP98" s="106"/>
      <c r="ZQ98" s="106"/>
      <c r="ZR98" s="106"/>
      <c r="ZS98" s="106"/>
      <c r="ZT98" s="106"/>
      <c r="ZU98" s="106"/>
      <c r="ZV98" s="106"/>
      <c r="ZW98" s="106"/>
      <c r="ZX98" s="106"/>
      <c r="ZY98" s="106"/>
      <c r="ZZ98" s="106"/>
      <c r="AAA98" s="106"/>
      <c r="AAB98" s="106"/>
      <c r="AAC98" s="106"/>
      <c r="AAD98" s="106"/>
      <c r="AAE98" s="106"/>
      <c r="AAF98" s="106"/>
      <c r="AAG98" s="106"/>
      <c r="AAH98" s="106"/>
      <c r="AAI98" s="106"/>
      <c r="AAJ98" s="106"/>
      <c r="AAK98" s="106"/>
      <c r="AAL98" s="106"/>
      <c r="AAM98" s="106"/>
      <c r="AAN98" s="106"/>
      <c r="AAO98" s="106"/>
      <c r="AAP98" s="106"/>
      <c r="AAQ98" s="106"/>
      <c r="AAR98" s="106"/>
      <c r="AAS98" s="106"/>
      <c r="AAT98" s="106"/>
      <c r="AAU98" s="106"/>
      <c r="AAV98" s="106"/>
      <c r="AAW98" s="106"/>
      <c r="AAX98" s="106"/>
      <c r="AAY98" s="106"/>
      <c r="AAZ98" s="106"/>
      <c r="ABA98" s="106"/>
      <c r="ABB98" s="106"/>
      <c r="ABC98" s="106"/>
      <c r="ABD98" s="106"/>
      <c r="ABE98" s="106"/>
      <c r="ABF98" s="106"/>
      <c r="ABG98" s="106"/>
      <c r="ABH98" s="106"/>
      <c r="ABI98" s="106"/>
      <c r="ABJ98" s="106"/>
      <c r="ABK98" s="106"/>
      <c r="ABL98" s="106"/>
      <c r="ABM98" s="106"/>
      <c r="ABN98" s="106"/>
      <c r="ABO98" s="106"/>
      <c r="ABP98" s="106"/>
      <c r="ABQ98" s="106"/>
      <c r="ABR98" s="106"/>
      <c r="ABS98" s="106"/>
      <c r="ABT98" s="106"/>
      <c r="ABU98" s="106"/>
      <c r="ABV98" s="106"/>
      <c r="ABW98" s="106"/>
      <c r="ABX98" s="106"/>
      <c r="ABY98" s="106"/>
      <c r="ABZ98" s="106"/>
      <c r="ACA98" s="106"/>
      <c r="ACB98" s="106"/>
      <c r="ACC98" s="106"/>
      <c r="ACD98" s="106"/>
      <c r="ACE98" s="106"/>
      <c r="ACF98" s="106"/>
      <c r="ACG98" s="106"/>
      <c r="ACH98" s="106"/>
      <c r="ACI98" s="106"/>
      <c r="ACJ98" s="106"/>
      <c r="ACK98" s="106"/>
      <c r="ACL98" s="106"/>
      <c r="ACM98" s="106"/>
      <c r="ACN98" s="106"/>
      <c r="ACO98" s="106"/>
      <c r="ACP98" s="106"/>
      <c r="ACQ98" s="106"/>
      <c r="ACR98" s="106"/>
      <c r="ACS98" s="106"/>
      <c r="ACT98" s="106"/>
      <c r="ACU98" s="106"/>
      <c r="ACV98" s="106"/>
      <c r="ACW98" s="106"/>
      <c r="ACX98" s="106"/>
      <c r="ACY98" s="106"/>
      <c r="ACZ98" s="106"/>
      <c r="ADA98" s="106"/>
      <c r="ADB98" s="106"/>
      <c r="ADC98" s="106"/>
      <c r="ADD98" s="106"/>
      <c r="ADE98" s="106"/>
      <c r="ADF98" s="106"/>
      <c r="ADG98" s="106"/>
      <c r="ADH98" s="106"/>
      <c r="ADI98" s="106"/>
      <c r="ADJ98" s="106"/>
      <c r="ADK98" s="106"/>
      <c r="ADL98" s="106"/>
      <c r="ADM98" s="106"/>
      <c r="ADN98" s="106"/>
      <c r="ADO98" s="106"/>
      <c r="ADP98" s="106"/>
      <c r="ADQ98" s="106"/>
      <c r="ADR98" s="106"/>
      <c r="ADS98" s="106"/>
      <c r="ADT98" s="106"/>
      <c r="ADU98" s="106"/>
      <c r="ADV98" s="106"/>
      <c r="ADW98" s="106"/>
      <c r="ADX98" s="106"/>
      <c r="ADY98" s="106"/>
      <c r="ADZ98" s="106"/>
      <c r="AEA98" s="106"/>
      <c r="AEB98" s="106"/>
      <c r="AEC98" s="106"/>
      <c r="AED98" s="106"/>
      <c r="AEE98" s="106"/>
      <c r="AEF98" s="106"/>
      <c r="AEG98" s="106"/>
      <c r="AEH98" s="106"/>
      <c r="AEI98" s="106"/>
      <c r="AEJ98" s="106"/>
      <c r="AEK98" s="106"/>
      <c r="AEL98" s="106"/>
      <c r="AEM98" s="106"/>
      <c r="AEN98" s="106"/>
      <c r="AEO98" s="106"/>
      <c r="AEP98" s="106"/>
      <c r="AEQ98" s="106"/>
      <c r="AER98" s="106"/>
      <c r="AES98" s="106"/>
      <c r="AET98" s="106"/>
      <c r="AEU98" s="106"/>
      <c r="AEV98" s="106"/>
      <c r="AEW98" s="106"/>
      <c r="AEX98" s="106"/>
      <c r="AEY98" s="106"/>
      <c r="AEZ98" s="106"/>
      <c r="AFA98" s="106"/>
      <c r="AFB98" s="106"/>
      <c r="AFC98" s="106"/>
      <c r="AFD98" s="106"/>
      <c r="AFE98" s="106"/>
      <c r="AFF98" s="106"/>
      <c r="AFG98" s="106"/>
      <c r="AFH98" s="106"/>
      <c r="AFI98" s="106"/>
      <c r="AFJ98" s="106"/>
      <c r="AFK98" s="106"/>
      <c r="AFL98" s="106"/>
      <c r="AFM98" s="106"/>
      <c r="AFN98" s="106"/>
      <c r="AFO98" s="106"/>
      <c r="AFP98" s="106"/>
      <c r="AFQ98" s="106"/>
      <c r="AFR98" s="106"/>
      <c r="AFS98" s="106"/>
      <c r="AFT98" s="106"/>
      <c r="AFU98" s="106"/>
      <c r="AFV98" s="106"/>
      <c r="AFW98" s="106"/>
      <c r="AFX98" s="106"/>
      <c r="AFY98" s="106"/>
      <c r="AFZ98" s="106"/>
      <c r="AGA98" s="106"/>
      <c r="AGB98" s="106"/>
      <c r="AGC98" s="106"/>
      <c r="AGD98" s="106"/>
      <c r="AGE98" s="106"/>
      <c r="AGF98" s="106"/>
      <c r="AGG98" s="106"/>
      <c r="AGH98" s="106"/>
      <c r="AGI98" s="106"/>
      <c r="AGJ98" s="106"/>
      <c r="AGK98" s="106"/>
      <c r="AGL98" s="106"/>
      <c r="AGM98" s="106"/>
      <c r="AGN98" s="106"/>
      <c r="AGO98" s="106"/>
      <c r="AGP98" s="106"/>
      <c r="AGQ98" s="106"/>
      <c r="AGR98" s="106"/>
      <c r="AGS98" s="106"/>
      <c r="AGT98" s="106"/>
      <c r="AGU98" s="106"/>
      <c r="AGV98" s="106"/>
      <c r="AGW98" s="106"/>
      <c r="AGX98" s="106"/>
      <c r="AGY98" s="106"/>
      <c r="AGZ98" s="106"/>
      <c r="AHA98" s="106"/>
      <c r="AHB98" s="106"/>
      <c r="AHC98" s="106"/>
      <c r="AHD98" s="106"/>
      <c r="AHE98" s="106"/>
      <c r="AHF98" s="106"/>
      <c r="AHG98" s="106"/>
      <c r="AHH98" s="106"/>
      <c r="AHI98" s="106"/>
      <c r="AHJ98" s="106"/>
      <c r="AHK98" s="106"/>
      <c r="AHL98" s="106"/>
      <c r="AHM98" s="106"/>
      <c r="AHN98" s="106"/>
      <c r="AHO98" s="106"/>
      <c r="AHP98" s="106"/>
      <c r="AHQ98" s="106"/>
      <c r="AHR98" s="106"/>
      <c r="AHS98" s="106"/>
      <c r="AHT98" s="106"/>
      <c r="AHU98" s="106"/>
      <c r="AHV98" s="106"/>
      <c r="AHW98" s="106"/>
      <c r="AHX98" s="106"/>
      <c r="AHY98" s="106"/>
      <c r="AHZ98" s="106"/>
      <c r="AIA98" s="106"/>
      <c r="AIB98" s="106"/>
      <c r="AIC98" s="106"/>
      <c r="AID98" s="106"/>
      <c r="AIE98" s="106"/>
      <c r="AIF98" s="106"/>
      <c r="AIG98" s="106"/>
      <c r="AIH98" s="106"/>
      <c r="AII98" s="106"/>
      <c r="AIJ98" s="106"/>
      <c r="AIK98" s="106"/>
      <c r="AIL98" s="106"/>
      <c r="AIM98" s="106"/>
      <c r="AIN98" s="106"/>
      <c r="AIO98" s="106"/>
      <c r="AIP98" s="106"/>
      <c r="AIQ98" s="106"/>
      <c r="AIR98" s="106"/>
      <c r="AIS98" s="106"/>
      <c r="AIT98" s="106"/>
      <c r="AIU98" s="106"/>
      <c r="AIV98" s="106"/>
      <c r="AIW98" s="106"/>
      <c r="AIX98" s="106"/>
      <c r="AIY98" s="106"/>
      <c r="AIZ98" s="106"/>
      <c r="AJA98" s="106"/>
      <c r="AJB98" s="106"/>
      <c r="AJC98" s="106"/>
      <c r="AJD98" s="106"/>
      <c r="AJE98" s="106"/>
      <c r="AJF98" s="106"/>
      <c r="AJG98" s="106"/>
      <c r="AJH98" s="106"/>
      <c r="AJI98" s="106"/>
      <c r="AJJ98" s="106"/>
      <c r="AJK98" s="106"/>
      <c r="AJL98" s="106"/>
      <c r="AJM98" s="106"/>
      <c r="AJN98" s="106"/>
      <c r="AJO98" s="106"/>
      <c r="AJP98" s="106"/>
      <c r="AJQ98" s="106"/>
      <c r="AJR98" s="106"/>
      <c r="AJS98" s="106"/>
      <c r="AJT98" s="106"/>
      <c r="AJU98" s="106"/>
      <c r="AJV98" s="106"/>
      <c r="AJW98" s="106"/>
      <c r="AJX98" s="106"/>
      <c r="AJY98" s="106"/>
      <c r="AJZ98" s="106"/>
      <c r="AKA98" s="106"/>
      <c r="AKB98" s="106"/>
      <c r="AKC98" s="106"/>
      <c r="AKD98" s="106"/>
      <c r="AKE98" s="106"/>
      <c r="AKF98" s="106"/>
      <c r="AKG98" s="106"/>
      <c r="AKH98" s="106"/>
      <c r="AKI98" s="106"/>
      <c r="AKJ98" s="106"/>
      <c r="AKK98" s="106"/>
      <c r="AKL98" s="106"/>
      <c r="AKM98" s="106"/>
      <c r="AKN98" s="106"/>
      <c r="AKO98" s="106"/>
      <c r="AKP98" s="106"/>
      <c r="AKQ98" s="106"/>
      <c r="AKR98" s="106"/>
      <c r="AKS98" s="106"/>
      <c r="AKT98" s="106"/>
      <c r="AKU98" s="106"/>
      <c r="AKV98" s="106"/>
      <c r="AKW98" s="106"/>
      <c r="AKX98" s="106"/>
      <c r="AKY98" s="106"/>
      <c r="AKZ98" s="106"/>
      <c r="ALA98" s="106"/>
      <c r="ALB98" s="106"/>
      <c r="ALC98" s="106"/>
      <c r="ALD98" s="106"/>
      <c r="ALE98" s="106"/>
      <c r="ALF98" s="106"/>
      <c r="ALG98" s="106"/>
      <c r="ALH98" s="106"/>
      <c r="ALI98" s="106"/>
      <c r="ALJ98" s="106"/>
      <c r="ALK98" s="106"/>
      <c r="ALL98" s="106"/>
      <c r="ALM98" s="106"/>
      <c r="ALN98" s="106"/>
      <c r="ALO98" s="106"/>
      <c r="ALP98" s="106"/>
      <c r="ALQ98" s="106"/>
      <c r="ALR98" s="106"/>
      <c r="ALS98" s="106"/>
      <c r="ALT98" s="106"/>
      <c r="ALU98" s="106"/>
      <c r="ALV98" s="106"/>
      <c r="ALW98" s="106"/>
      <c r="ALX98" s="106"/>
      <c r="ALY98" s="106"/>
      <c r="ALZ98" s="106"/>
      <c r="AMA98" s="106"/>
      <c r="AMB98" s="106"/>
      <c r="AMC98" s="106"/>
      <c r="AMD98" s="106"/>
      <c r="AME98" s="106"/>
      <c r="AMF98" s="106"/>
      <c r="AMG98" s="106"/>
      <c r="AMH98" s="106"/>
      <c r="AMI98" s="106"/>
      <c r="AMJ98" s="106"/>
      <c r="AMK98" s="106"/>
      <c r="AML98" s="106"/>
      <c r="AMM98" s="106"/>
      <c r="AMN98" s="106"/>
      <c r="AMO98" s="106"/>
      <c r="AMP98" s="106"/>
      <c r="AMQ98" s="106"/>
      <c r="AMR98" s="106"/>
      <c r="AMS98" s="106"/>
      <c r="AMT98" s="106"/>
      <c r="AMU98" s="106"/>
      <c r="AMV98" s="106"/>
      <c r="AMW98" s="106"/>
      <c r="AMX98" s="106"/>
      <c r="AMY98" s="106"/>
      <c r="AMZ98" s="106"/>
      <c r="ANA98" s="106"/>
      <c r="ANB98" s="106"/>
      <c r="ANC98" s="106"/>
      <c r="AND98" s="106"/>
      <c r="ANE98" s="106"/>
      <c r="ANF98" s="106"/>
      <c r="ANG98" s="106"/>
      <c r="ANH98" s="106"/>
      <c r="ANI98" s="106"/>
      <c r="ANJ98" s="106"/>
      <c r="ANK98" s="106"/>
      <c r="ANL98" s="106"/>
      <c r="ANM98" s="106"/>
      <c r="ANN98" s="106"/>
      <c r="ANO98" s="106"/>
      <c r="ANP98" s="106"/>
      <c r="ANQ98" s="106"/>
      <c r="ANR98" s="106"/>
      <c r="ANS98" s="106"/>
      <c r="ANT98" s="106"/>
      <c r="ANU98" s="106"/>
      <c r="ANV98" s="106"/>
      <c r="ANW98" s="106"/>
      <c r="ANX98" s="106"/>
      <c r="ANY98" s="106"/>
      <c r="ANZ98" s="106"/>
      <c r="AOA98" s="106"/>
      <c r="AOB98" s="106"/>
      <c r="AOC98" s="106"/>
      <c r="AOD98" s="106"/>
      <c r="AOE98" s="106"/>
      <c r="AOF98" s="106"/>
      <c r="AOG98" s="106"/>
      <c r="AOH98" s="106"/>
      <c r="AOI98" s="106"/>
      <c r="AOJ98" s="106"/>
      <c r="AOK98" s="106"/>
      <c r="AOL98" s="106"/>
      <c r="AOM98" s="106"/>
      <c r="AON98" s="106"/>
      <c r="AOO98" s="106"/>
      <c r="AOP98" s="106"/>
      <c r="AOQ98" s="106"/>
      <c r="AOR98" s="106"/>
      <c r="AOS98" s="106"/>
      <c r="AOT98" s="106"/>
      <c r="AOU98" s="106"/>
      <c r="AOV98" s="106"/>
      <c r="AOW98" s="106"/>
      <c r="AOX98" s="106"/>
      <c r="AOY98" s="106"/>
      <c r="AOZ98" s="106"/>
      <c r="APA98" s="106"/>
      <c r="APB98" s="106"/>
      <c r="APC98" s="106"/>
      <c r="APD98" s="106"/>
      <c r="APE98" s="106"/>
      <c r="APF98" s="106"/>
      <c r="APG98" s="106"/>
      <c r="APH98" s="106"/>
      <c r="API98" s="106"/>
      <c r="APJ98" s="106"/>
      <c r="APK98" s="106"/>
      <c r="APL98" s="106"/>
      <c r="APM98" s="106"/>
      <c r="APN98" s="106"/>
      <c r="APO98" s="106"/>
      <c r="APP98" s="106"/>
      <c r="APQ98" s="106"/>
      <c r="APR98" s="106"/>
      <c r="APS98" s="106"/>
      <c r="APT98" s="106"/>
      <c r="APU98" s="106"/>
      <c r="APV98" s="106"/>
      <c r="APW98" s="106"/>
      <c r="APX98" s="106"/>
      <c r="APY98" s="106"/>
      <c r="APZ98" s="106"/>
      <c r="AQA98" s="106"/>
      <c r="AQB98" s="106"/>
      <c r="AQC98" s="106"/>
      <c r="AQD98" s="106"/>
      <c r="AQE98" s="106"/>
      <c r="AQF98" s="106"/>
      <c r="AQG98" s="106"/>
      <c r="AQH98" s="106"/>
      <c r="AQI98" s="106"/>
      <c r="AQJ98" s="106"/>
      <c r="AQK98" s="106"/>
      <c r="AQL98" s="106"/>
      <c r="AQM98" s="106"/>
      <c r="AQN98" s="106"/>
      <c r="AQO98" s="106"/>
      <c r="AQP98" s="106"/>
      <c r="AQQ98" s="106"/>
      <c r="AQR98" s="106"/>
      <c r="AQS98" s="106"/>
      <c r="AQT98" s="106"/>
      <c r="AQU98" s="106"/>
      <c r="AQV98" s="106"/>
      <c r="AQW98" s="106"/>
      <c r="AQX98" s="106"/>
      <c r="AQY98" s="106"/>
      <c r="AQZ98" s="106"/>
      <c r="ARA98" s="106"/>
      <c r="ARB98" s="106"/>
      <c r="ARC98" s="106"/>
      <c r="ARD98" s="106"/>
      <c r="ARE98" s="106"/>
      <c r="ARF98" s="106"/>
      <c r="ARG98" s="106"/>
      <c r="ARH98" s="106"/>
      <c r="ARI98" s="106"/>
      <c r="ARJ98" s="106"/>
      <c r="ARK98" s="106"/>
      <c r="ARL98" s="106"/>
      <c r="ARM98" s="106"/>
      <c r="ARN98" s="106"/>
      <c r="ARO98" s="106"/>
      <c r="ARP98" s="106"/>
      <c r="ARQ98" s="106"/>
      <c r="ARR98" s="106"/>
      <c r="ARS98" s="106"/>
      <c r="ART98" s="106"/>
      <c r="ARU98" s="106"/>
      <c r="ARV98" s="106"/>
      <c r="ARW98" s="106"/>
      <c r="ARX98" s="106"/>
      <c r="ARY98" s="106"/>
      <c r="ARZ98" s="106"/>
      <c r="ASA98" s="106"/>
      <c r="ASB98" s="106"/>
      <c r="ASC98" s="106"/>
      <c r="ASD98" s="106"/>
      <c r="ASE98" s="106"/>
      <c r="ASF98" s="106"/>
      <c r="ASG98" s="106"/>
      <c r="ASH98" s="106"/>
      <c r="ASI98" s="106"/>
      <c r="ASJ98" s="106"/>
      <c r="ASK98" s="106"/>
      <c r="ASL98" s="106"/>
      <c r="ASM98" s="106"/>
      <c r="ASN98" s="106"/>
      <c r="ASO98" s="106"/>
      <c r="ASP98" s="106"/>
      <c r="ASQ98" s="106"/>
      <c r="ASR98" s="106"/>
      <c r="ASS98" s="106"/>
      <c r="AST98" s="106"/>
      <c r="ASU98" s="106"/>
      <c r="ASV98" s="106"/>
      <c r="ASW98" s="106"/>
      <c r="ASX98" s="106"/>
      <c r="ASY98" s="106"/>
      <c r="ASZ98" s="106"/>
      <c r="ATA98" s="106"/>
      <c r="ATB98" s="106"/>
      <c r="ATC98" s="106"/>
      <c r="ATD98" s="106"/>
      <c r="ATE98" s="106"/>
      <c r="ATF98" s="106"/>
      <c r="ATG98" s="106"/>
      <c r="ATH98" s="106"/>
      <c r="ATI98" s="106"/>
      <c r="ATJ98" s="106"/>
      <c r="ATK98" s="106"/>
      <c r="ATL98" s="106"/>
      <c r="ATM98" s="106"/>
      <c r="ATN98" s="106"/>
      <c r="ATO98" s="106"/>
      <c r="ATP98" s="106"/>
      <c r="ATQ98" s="106"/>
      <c r="ATR98" s="106"/>
      <c r="ATS98" s="106"/>
      <c r="ATT98" s="106"/>
      <c r="ATU98" s="106"/>
      <c r="ATV98" s="106"/>
      <c r="ATW98" s="106"/>
      <c r="ATX98" s="106"/>
      <c r="ATY98" s="106"/>
      <c r="ATZ98" s="106"/>
      <c r="AUA98" s="106"/>
      <c r="AUB98" s="106"/>
      <c r="AUC98" s="106"/>
      <c r="AUD98" s="106"/>
      <c r="AUE98" s="106"/>
      <c r="AUF98" s="106"/>
      <c r="AUG98" s="106"/>
      <c r="AUH98" s="106"/>
      <c r="AUI98" s="106"/>
      <c r="AUJ98" s="106"/>
      <c r="AUK98" s="106"/>
      <c r="AUL98" s="106"/>
      <c r="AUM98" s="106"/>
      <c r="AUN98" s="106"/>
      <c r="AUO98" s="106"/>
      <c r="AUP98" s="106"/>
      <c r="AUQ98" s="106"/>
      <c r="AUR98" s="106"/>
      <c r="AUS98" s="106"/>
      <c r="AUT98" s="106"/>
      <c r="AUU98" s="106"/>
      <c r="AUV98" s="106"/>
      <c r="AUW98" s="106"/>
      <c r="AUX98" s="106"/>
      <c r="AUY98" s="106"/>
      <c r="AUZ98" s="106"/>
      <c r="AVA98" s="106"/>
      <c r="AVB98" s="106"/>
      <c r="AVC98" s="106"/>
      <c r="AVD98" s="106"/>
      <c r="AVE98" s="106"/>
      <c r="AVF98" s="106"/>
      <c r="AVG98" s="106"/>
      <c r="AVH98" s="106"/>
      <c r="AVI98" s="106"/>
      <c r="AVJ98" s="106"/>
      <c r="AVK98" s="106"/>
      <c r="AVL98" s="106"/>
      <c r="AVM98" s="106"/>
      <c r="AVN98" s="106"/>
      <c r="AVO98" s="106"/>
      <c r="AVP98" s="106"/>
      <c r="AVQ98" s="106"/>
      <c r="AVR98" s="106"/>
      <c r="AVS98" s="106"/>
      <c r="AVT98" s="106"/>
      <c r="AVU98" s="106"/>
      <c r="AVV98" s="106"/>
      <c r="AVW98" s="106"/>
      <c r="AVX98" s="106"/>
      <c r="AVY98" s="106"/>
      <c r="AVZ98" s="106"/>
      <c r="AWA98" s="106"/>
      <c r="AWB98" s="106"/>
      <c r="AWC98" s="106"/>
      <c r="AWD98" s="106"/>
      <c r="AWE98" s="106"/>
      <c r="AWF98" s="106"/>
      <c r="AWG98" s="106"/>
      <c r="AWH98" s="106"/>
      <c r="AWI98" s="106"/>
      <c r="AWJ98" s="106"/>
      <c r="AWK98" s="106"/>
      <c r="AWL98" s="106"/>
      <c r="AWM98" s="106"/>
      <c r="AWN98" s="106"/>
      <c r="AWO98" s="106"/>
      <c r="AWP98" s="106"/>
      <c r="AWQ98" s="106"/>
      <c r="AWR98" s="106"/>
      <c r="AWS98" s="106"/>
      <c r="AWT98" s="106"/>
      <c r="AWU98" s="106"/>
      <c r="AWV98" s="106"/>
      <c r="AWW98" s="106"/>
      <c r="AWX98" s="106"/>
      <c r="AWY98" s="106"/>
      <c r="AWZ98" s="106"/>
      <c r="AXA98" s="106"/>
      <c r="AXB98" s="106"/>
      <c r="AXC98" s="106"/>
      <c r="AXD98" s="106"/>
      <c r="AXE98" s="106"/>
      <c r="AXF98" s="106"/>
      <c r="AXG98" s="106"/>
      <c r="AXH98" s="106"/>
      <c r="AXI98" s="106"/>
      <c r="AXJ98" s="106"/>
      <c r="AXK98" s="106"/>
      <c r="AXL98" s="106"/>
      <c r="AXM98" s="106"/>
      <c r="AXN98" s="106"/>
      <c r="AXO98" s="106"/>
      <c r="AXP98" s="106"/>
      <c r="AXQ98" s="106"/>
      <c r="AXR98" s="106"/>
      <c r="AXS98" s="106"/>
      <c r="AXT98" s="106"/>
      <c r="AXU98" s="106"/>
      <c r="AXV98" s="106"/>
      <c r="AXW98" s="106"/>
      <c r="AXX98" s="106"/>
      <c r="AXY98" s="106"/>
      <c r="AXZ98" s="106"/>
      <c r="AYA98" s="106"/>
      <c r="AYB98" s="106"/>
      <c r="AYC98" s="106"/>
      <c r="AYD98" s="106"/>
      <c r="AYE98" s="106"/>
      <c r="AYF98" s="106"/>
      <c r="AYG98" s="106"/>
      <c r="AYH98" s="106"/>
      <c r="AYI98" s="106"/>
      <c r="AYJ98" s="106"/>
      <c r="AYK98" s="106"/>
      <c r="AYL98" s="106"/>
      <c r="AYM98" s="106"/>
      <c r="AYN98" s="106"/>
      <c r="AYO98" s="106"/>
      <c r="AYP98" s="106"/>
      <c r="AYQ98" s="106"/>
      <c r="AYR98" s="106"/>
      <c r="AYS98" s="106"/>
      <c r="AYT98" s="106"/>
      <c r="AYU98" s="106"/>
      <c r="AYV98" s="106"/>
      <c r="AYW98" s="106"/>
      <c r="AYX98" s="106"/>
      <c r="AYY98" s="106"/>
      <c r="AYZ98" s="106"/>
      <c r="AZA98" s="106"/>
      <c r="AZB98" s="106"/>
      <c r="AZC98" s="106"/>
      <c r="AZD98" s="106"/>
      <c r="AZE98" s="106"/>
      <c r="AZF98" s="106"/>
      <c r="AZG98" s="106"/>
      <c r="AZH98" s="106"/>
      <c r="AZI98" s="106"/>
      <c r="AZJ98" s="106"/>
      <c r="AZK98" s="106"/>
      <c r="AZL98" s="106"/>
      <c r="AZM98" s="106"/>
      <c r="AZN98" s="106"/>
      <c r="AZO98" s="106"/>
      <c r="AZP98" s="106"/>
      <c r="AZQ98" s="106"/>
      <c r="AZR98" s="106"/>
      <c r="AZS98" s="106"/>
      <c r="AZT98" s="106"/>
      <c r="AZU98" s="106"/>
      <c r="AZV98" s="106"/>
      <c r="AZW98" s="106"/>
      <c r="AZX98" s="106"/>
      <c r="AZY98" s="106"/>
      <c r="AZZ98" s="106"/>
      <c r="BAA98" s="106"/>
      <c r="BAB98" s="106"/>
      <c r="BAC98" s="106"/>
      <c r="BAD98" s="106"/>
      <c r="BAE98" s="106"/>
      <c r="BAF98" s="106"/>
      <c r="BAG98" s="106"/>
      <c r="BAH98" s="106"/>
      <c r="BAI98" s="106"/>
      <c r="BAJ98" s="106"/>
      <c r="BAK98" s="106"/>
      <c r="BAL98" s="106"/>
      <c r="BAM98" s="106"/>
      <c r="BAN98" s="106"/>
      <c r="BAO98" s="106"/>
      <c r="BAP98" s="106"/>
      <c r="BAQ98" s="106"/>
      <c r="BAR98" s="106"/>
      <c r="BAS98" s="106"/>
      <c r="BAT98" s="106"/>
      <c r="BAU98" s="106"/>
      <c r="BAV98" s="106"/>
      <c r="BAW98" s="106"/>
      <c r="BAX98" s="106"/>
      <c r="BAY98" s="106"/>
      <c r="BAZ98" s="106"/>
      <c r="BBA98" s="106"/>
      <c r="BBB98" s="106"/>
      <c r="BBC98" s="106"/>
      <c r="BBD98" s="106"/>
      <c r="BBE98" s="106"/>
      <c r="BBF98" s="106"/>
      <c r="BBG98" s="106"/>
      <c r="BBH98" s="106"/>
      <c r="BBI98" s="106"/>
      <c r="BBJ98" s="106"/>
      <c r="BBK98" s="106"/>
      <c r="BBL98" s="106"/>
      <c r="BBM98" s="106"/>
      <c r="BBN98" s="106"/>
      <c r="BBO98" s="106"/>
      <c r="BBP98" s="106"/>
      <c r="BBQ98" s="106"/>
      <c r="BBR98" s="106"/>
      <c r="BBS98" s="106"/>
      <c r="BBT98" s="106"/>
      <c r="BBU98" s="106"/>
      <c r="BBV98" s="106"/>
      <c r="BBW98" s="106"/>
      <c r="BBX98" s="106"/>
      <c r="BBY98" s="106"/>
      <c r="BBZ98" s="106"/>
      <c r="BCA98" s="106"/>
      <c r="BCB98" s="106"/>
      <c r="BCC98" s="106"/>
      <c r="BCD98" s="106"/>
      <c r="BCE98" s="106"/>
      <c r="BCF98" s="106"/>
      <c r="BCG98" s="106"/>
      <c r="BCH98" s="106"/>
      <c r="BCI98" s="106"/>
      <c r="BCJ98" s="106"/>
      <c r="BCK98" s="106"/>
      <c r="BCL98" s="106"/>
      <c r="BCM98" s="106"/>
      <c r="BCN98" s="106"/>
      <c r="BCO98" s="106"/>
      <c r="BCP98" s="106"/>
      <c r="BCQ98" s="106"/>
      <c r="BCR98" s="106"/>
      <c r="BCS98" s="106"/>
      <c r="BCT98" s="106"/>
      <c r="BCU98" s="106"/>
      <c r="BCV98" s="106"/>
      <c r="BCW98" s="106"/>
      <c r="BCX98" s="106"/>
      <c r="BCY98" s="106"/>
      <c r="BCZ98" s="106"/>
      <c r="BDA98" s="106"/>
      <c r="BDB98" s="106"/>
      <c r="BDC98" s="106"/>
      <c r="BDD98" s="106"/>
      <c r="BDE98" s="106"/>
      <c r="BDF98" s="106"/>
      <c r="BDG98" s="106"/>
      <c r="BDH98" s="106"/>
      <c r="BDI98" s="106"/>
      <c r="BDJ98" s="106"/>
      <c r="BDK98" s="106"/>
      <c r="BDL98" s="106"/>
      <c r="BDM98" s="106"/>
      <c r="BDN98" s="106"/>
      <c r="BDO98" s="106"/>
      <c r="BDP98" s="106"/>
      <c r="BDQ98" s="106"/>
      <c r="BDR98" s="106"/>
      <c r="BDS98" s="106"/>
      <c r="BDT98" s="106"/>
      <c r="BDU98" s="106"/>
      <c r="BDV98" s="106"/>
      <c r="BDW98" s="106"/>
      <c r="BDX98" s="106"/>
      <c r="BDY98" s="106"/>
      <c r="BDZ98" s="106"/>
      <c r="BEA98" s="106"/>
      <c r="BEB98" s="106"/>
      <c r="BEC98" s="106"/>
      <c r="BED98" s="106"/>
      <c r="BEE98" s="106"/>
      <c r="BEF98" s="106"/>
      <c r="BEG98" s="106"/>
      <c r="BEH98" s="106"/>
      <c r="BEI98" s="106"/>
      <c r="BEJ98" s="106"/>
      <c r="BEK98" s="106"/>
      <c r="BEL98" s="106"/>
      <c r="BEM98" s="106"/>
      <c r="BEN98" s="106"/>
      <c r="BEO98" s="106"/>
      <c r="BEP98" s="106"/>
      <c r="BEQ98" s="106"/>
      <c r="BER98" s="106"/>
      <c r="BES98" s="106"/>
      <c r="BET98" s="106"/>
      <c r="BEU98" s="106"/>
      <c r="BEV98" s="106"/>
      <c r="BEW98" s="106"/>
      <c r="BEX98" s="106"/>
      <c r="BEY98" s="106"/>
      <c r="BEZ98" s="106"/>
      <c r="BFA98" s="106"/>
      <c r="BFB98" s="106"/>
      <c r="BFC98" s="106"/>
      <c r="BFD98" s="106"/>
      <c r="BFE98" s="106"/>
      <c r="BFF98" s="106"/>
      <c r="BFG98" s="106"/>
      <c r="BFH98" s="106"/>
      <c r="BFI98" s="106"/>
      <c r="BFJ98" s="106"/>
      <c r="BFK98" s="106"/>
      <c r="BFL98" s="106"/>
      <c r="BFM98" s="106"/>
      <c r="BFN98" s="106"/>
      <c r="BFO98" s="106"/>
      <c r="BFP98" s="106"/>
      <c r="BFQ98" s="106"/>
      <c r="BFR98" s="106"/>
      <c r="BFS98" s="106"/>
      <c r="BFT98" s="106"/>
      <c r="BFU98" s="106"/>
      <c r="BFV98" s="106"/>
      <c r="BFW98" s="106"/>
      <c r="BFX98" s="106"/>
      <c r="BFY98" s="106"/>
      <c r="BFZ98" s="106"/>
      <c r="BGA98" s="106"/>
      <c r="BGB98" s="106"/>
      <c r="BGC98" s="106"/>
      <c r="BGD98" s="106"/>
      <c r="BGE98" s="106"/>
      <c r="BGF98" s="106"/>
      <c r="BGG98" s="106"/>
      <c r="BGH98" s="106"/>
      <c r="BGI98" s="106"/>
      <c r="BGJ98" s="106"/>
      <c r="BGK98" s="106"/>
      <c r="BGL98" s="106"/>
      <c r="BGM98" s="106"/>
      <c r="BGN98" s="106"/>
      <c r="BGO98" s="106"/>
      <c r="BGP98" s="106"/>
      <c r="BGQ98" s="106"/>
      <c r="BGR98" s="106"/>
      <c r="BGS98" s="106"/>
      <c r="BGT98" s="106"/>
      <c r="BGU98" s="106"/>
      <c r="BGV98" s="106"/>
      <c r="BGW98" s="106"/>
      <c r="BGX98" s="106"/>
      <c r="BGY98" s="106"/>
      <c r="BGZ98" s="106"/>
      <c r="BHA98" s="106"/>
      <c r="BHB98" s="106"/>
      <c r="BHC98" s="106"/>
      <c r="BHD98" s="106"/>
      <c r="BHE98" s="106"/>
      <c r="BHF98" s="106"/>
      <c r="BHG98" s="106"/>
      <c r="BHH98" s="106"/>
      <c r="BHI98" s="106"/>
      <c r="BHJ98" s="106"/>
      <c r="BHK98" s="106"/>
      <c r="BHL98" s="106"/>
      <c r="BHM98" s="106"/>
      <c r="BHN98" s="106"/>
      <c r="BHO98" s="106"/>
      <c r="BHP98" s="106"/>
      <c r="BHQ98" s="106"/>
      <c r="BHR98" s="106"/>
      <c r="BHS98" s="106"/>
      <c r="BHT98" s="106"/>
      <c r="BHU98" s="106"/>
      <c r="BHV98" s="106"/>
      <c r="BHW98" s="106"/>
      <c r="BHX98" s="106"/>
      <c r="BHY98" s="106"/>
      <c r="BHZ98" s="106"/>
      <c r="BIA98" s="106"/>
      <c r="BIB98" s="106"/>
      <c r="BIC98" s="106"/>
      <c r="BID98" s="106"/>
      <c r="BIE98" s="106"/>
      <c r="BIF98" s="106"/>
      <c r="BIG98" s="106"/>
      <c r="BIH98" s="106"/>
      <c r="BII98" s="106"/>
      <c r="BIJ98" s="106"/>
      <c r="BIK98" s="106"/>
      <c r="BIL98" s="106"/>
      <c r="BIM98" s="106"/>
      <c r="BIN98" s="106"/>
      <c r="BIO98" s="106"/>
      <c r="BIP98" s="106"/>
      <c r="BIQ98" s="106"/>
      <c r="BIR98" s="106"/>
      <c r="BIS98" s="106"/>
      <c r="BIT98" s="106"/>
      <c r="BIU98" s="106"/>
      <c r="BIV98" s="106"/>
      <c r="BIW98" s="106"/>
      <c r="BIX98" s="106"/>
      <c r="BIY98" s="106"/>
      <c r="BIZ98" s="106"/>
      <c r="BJA98" s="106"/>
      <c r="BJB98" s="106"/>
      <c r="BJC98" s="106"/>
      <c r="BJD98" s="106"/>
      <c r="BJE98" s="106"/>
      <c r="BJF98" s="106"/>
      <c r="BJG98" s="106"/>
      <c r="BJH98" s="106"/>
      <c r="BJI98" s="106"/>
      <c r="BJJ98" s="106"/>
      <c r="BJK98" s="106"/>
      <c r="BJL98" s="106"/>
      <c r="BJM98" s="106"/>
      <c r="BJN98" s="106"/>
      <c r="BJO98" s="106"/>
      <c r="BJP98" s="106"/>
      <c r="BJQ98" s="106"/>
      <c r="BJR98" s="106"/>
      <c r="BJS98" s="106"/>
      <c r="BJT98" s="106"/>
      <c r="BJU98" s="106"/>
      <c r="BJV98" s="106"/>
      <c r="BJW98" s="106"/>
      <c r="BJX98" s="106"/>
      <c r="BJY98" s="106"/>
      <c r="BJZ98" s="106"/>
      <c r="BKA98" s="106"/>
      <c r="BKB98" s="106"/>
      <c r="BKC98" s="106"/>
      <c r="BKD98" s="106"/>
      <c r="BKE98" s="106"/>
      <c r="BKF98" s="106"/>
      <c r="BKG98" s="106"/>
      <c r="BKH98" s="106"/>
      <c r="BKI98" s="106"/>
      <c r="BKJ98" s="106"/>
      <c r="BKK98" s="106"/>
      <c r="BKL98" s="106"/>
      <c r="BKM98" s="106"/>
      <c r="BKN98" s="106"/>
      <c r="BKO98" s="106"/>
      <c r="BKP98" s="106"/>
      <c r="BKQ98" s="106"/>
      <c r="BKR98" s="106"/>
      <c r="BKS98" s="106"/>
      <c r="BKT98" s="106"/>
      <c r="BKU98" s="106"/>
      <c r="BKV98" s="106"/>
      <c r="BKW98" s="106"/>
      <c r="BKX98" s="106"/>
      <c r="BKY98" s="106"/>
      <c r="BKZ98" s="106"/>
      <c r="BLA98" s="106"/>
      <c r="BLB98" s="106"/>
      <c r="BLC98" s="106"/>
      <c r="BLD98" s="106"/>
      <c r="BLE98" s="106"/>
      <c r="BLF98" s="106"/>
      <c r="BLG98" s="106"/>
      <c r="BLH98" s="106"/>
      <c r="BLI98" s="106"/>
      <c r="BLJ98" s="106"/>
      <c r="BLK98" s="106"/>
      <c r="BLL98" s="106"/>
      <c r="BLM98" s="106"/>
      <c r="BLN98" s="106"/>
      <c r="BLO98" s="106"/>
      <c r="BLP98" s="106"/>
      <c r="BLQ98" s="106"/>
      <c r="BLR98" s="106"/>
      <c r="BLS98" s="106"/>
      <c r="BLT98" s="106"/>
      <c r="BLU98" s="106"/>
      <c r="BLV98" s="106"/>
      <c r="BLW98" s="106"/>
      <c r="BLX98" s="106"/>
      <c r="BLY98" s="106"/>
      <c r="BLZ98" s="106"/>
      <c r="BMA98" s="106"/>
      <c r="BMB98" s="106"/>
      <c r="BMC98" s="106"/>
      <c r="BMD98" s="106"/>
      <c r="BME98" s="106"/>
      <c r="BMF98" s="106"/>
      <c r="BMG98" s="106"/>
      <c r="BMH98" s="106"/>
      <c r="BMI98" s="106"/>
      <c r="BMJ98" s="106"/>
      <c r="BMK98" s="106"/>
      <c r="BML98" s="106"/>
      <c r="BMM98" s="106"/>
      <c r="BMN98" s="106"/>
      <c r="BMO98" s="106"/>
      <c r="BMP98" s="106"/>
      <c r="BMQ98" s="106"/>
      <c r="BMR98" s="106"/>
      <c r="BMS98" s="106"/>
      <c r="BMT98" s="106"/>
      <c r="BMU98" s="106"/>
      <c r="BMV98" s="106"/>
      <c r="BMW98" s="106"/>
      <c r="BMX98" s="106"/>
      <c r="BMY98" s="106"/>
      <c r="BMZ98" s="106"/>
      <c r="BNA98" s="106"/>
      <c r="BNB98" s="106"/>
      <c r="BNC98" s="106"/>
      <c r="BND98" s="106"/>
      <c r="BNE98" s="106"/>
      <c r="BNF98" s="106"/>
      <c r="BNG98" s="106"/>
      <c r="BNH98" s="106"/>
      <c r="BNI98" s="106"/>
      <c r="BNJ98" s="106"/>
      <c r="BNK98" s="106"/>
      <c r="BNL98" s="106"/>
      <c r="BNM98" s="106"/>
      <c r="BNN98" s="106"/>
      <c r="BNO98" s="106"/>
      <c r="BNP98" s="106"/>
      <c r="BNQ98" s="106"/>
      <c r="BNR98" s="106"/>
      <c r="BNS98" s="106"/>
      <c r="BNT98" s="106"/>
      <c r="BNU98" s="106"/>
      <c r="BNV98" s="106"/>
      <c r="BNW98" s="106"/>
      <c r="BNX98" s="106"/>
      <c r="BNY98" s="106"/>
      <c r="BNZ98" s="106"/>
      <c r="BOA98" s="106"/>
      <c r="BOB98" s="106"/>
      <c r="BOC98" s="106"/>
      <c r="BOD98" s="106"/>
      <c r="BOE98" s="106"/>
      <c r="BOF98" s="106"/>
      <c r="BOG98" s="106"/>
      <c r="BOH98" s="106"/>
      <c r="BOI98" s="106"/>
      <c r="BOJ98" s="106"/>
      <c r="BOK98" s="106"/>
      <c r="BOL98" s="106"/>
      <c r="BOM98" s="106"/>
      <c r="BON98" s="106"/>
      <c r="BOO98" s="106"/>
      <c r="BOP98" s="106"/>
      <c r="BOQ98" s="106"/>
      <c r="BOR98" s="106"/>
      <c r="BOS98" s="106"/>
      <c r="BOT98" s="106"/>
      <c r="BOU98" s="106"/>
      <c r="BOV98" s="106"/>
      <c r="BOW98" s="106"/>
      <c r="BOX98" s="106"/>
      <c r="BOY98" s="106"/>
      <c r="BOZ98" s="106"/>
      <c r="BPA98" s="106"/>
      <c r="BPB98" s="106"/>
      <c r="BPC98" s="106"/>
      <c r="BPD98" s="106"/>
      <c r="BPE98" s="106"/>
      <c r="BPF98" s="106"/>
      <c r="BPG98" s="106"/>
      <c r="BPH98" s="106"/>
      <c r="BPI98" s="106"/>
      <c r="BPJ98" s="106"/>
      <c r="BPK98" s="106"/>
      <c r="BPL98" s="106"/>
      <c r="BPM98" s="106"/>
      <c r="BPN98" s="106"/>
      <c r="BPO98" s="106"/>
      <c r="BPP98" s="106"/>
      <c r="BPQ98" s="106"/>
      <c r="BPR98" s="106"/>
      <c r="BPS98" s="106"/>
      <c r="BPT98" s="106"/>
      <c r="BPU98" s="106"/>
      <c r="BPV98" s="106"/>
      <c r="BPW98" s="106"/>
      <c r="BPX98" s="106"/>
      <c r="BPY98" s="106"/>
      <c r="BPZ98" s="106"/>
      <c r="BQA98" s="106"/>
      <c r="BQB98" s="106"/>
      <c r="BQC98" s="106"/>
      <c r="BQD98" s="106"/>
      <c r="BQE98" s="106"/>
      <c r="BQF98" s="106"/>
      <c r="BQG98" s="106"/>
      <c r="BQH98" s="106"/>
      <c r="BQI98" s="106"/>
      <c r="BQJ98" s="106"/>
      <c r="BQK98" s="106"/>
      <c r="BQL98" s="106"/>
      <c r="BQM98" s="106"/>
      <c r="BQN98" s="106"/>
      <c r="BQO98" s="106"/>
      <c r="BQP98" s="106"/>
      <c r="BQQ98" s="106"/>
      <c r="BQR98" s="106"/>
      <c r="BQS98" s="106"/>
      <c r="BQT98" s="106"/>
      <c r="BQU98" s="106"/>
      <c r="BQV98" s="106"/>
      <c r="BQW98" s="106"/>
      <c r="BQX98" s="106"/>
      <c r="BQY98" s="106"/>
      <c r="BQZ98" s="106"/>
      <c r="BRA98" s="106"/>
      <c r="BRB98" s="106"/>
      <c r="BRC98" s="106"/>
      <c r="BRD98" s="106"/>
      <c r="BRE98" s="106"/>
      <c r="BRF98" s="106"/>
      <c r="BRG98" s="106"/>
      <c r="BRH98" s="106"/>
      <c r="BRI98" s="106"/>
      <c r="BRJ98" s="106"/>
      <c r="BRK98" s="106"/>
      <c r="BRL98" s="106"/>
      <c r="BRM98" s="106"/>
      <c r="BRN98" s="106"/>
      <c r="BRO98" s="106"/>
      <c r="BRP98" s="106"/>
      <c r="BRQ98" s="106"/>
      <c r="BRR98" s="106"/>
      <c r="BRS98" s="106"/>
      <c r="BRT98" s="106"/>
      <c r="BRU98" s="106"/>
      <c r="BRV98" s="106"/>
      <c r="BRW98" s="106"/>
      <c r="BRX98" s="106"/>
      <c r="BRY98" s="106"/>
      <c r="BRZ98" s="106"/>
      <c r="BSA98" s="106"/>
      <c r="BSB98" s="106"/>
      <c r="BSC98" s="106"/>
      <c r="BSD98" s="106"/>
      <c r="BSE98" s="106"/>
      <c r="BSF98" s="106"/>
      <c r="BSG98" s="106"/>
      <c r="BSH98" s="106"/>
      <c r="BSI98" s="106"/>
      <c r="BSJ98" s="106"/>
      <c r="BSK98" s="106"/>
      <c r="BSL98" s="106"/>
      <c r="BSM98" s="106"/>
      <c r="BSN98" s="106"/>
      <c r="BSO98" s="106"/>
      <c r="BSP98" s="106"/>
      <c r="BSQ98" s="106"/>
      <c r="BSR98" s="106"/>
      <c r="BSS98" s="106"/>
      <c r="BST98" s="106"/>
      <c r="BSU98" s="106"/>
      <c r="BSV98" s="106"/>
      <c r="BSW98" s="106"/>
      <c r="BSX98" s="106"/>
      <c r="BSY98" s="106"/>
      <c r="BSZ98" s="106"/>
      <c r="BTA98" s="106"/>
      <c r="BTB98" s="106"/>
      <c r="BTC98" s="106"/>
      <c r="BTD98" s="106"/>
      <c r="BTE98" s="106"/>
      <c r="BTF98" s="106"/>
      <c r="BTG98" s="106"/>
      <c r="BTH98" s="106"/>
      <c r="BTI98" s="106"/>
      <c r="BTJ98" s="106"/>
      <c r="BTK98" s="106"/>
      <c r="BTL98" s="106"/>
      <c r="BTM98" s="106"/>
      <c r="BTN98" s="106"/>
      <c r="BTO98" s="106"/>
      <c r="BTP98" s="106"/>
      <c r="BTQ98" s="106"/>
      <c r="BTR98" s="106"/>
      <c r="BTS98" s="106"/>
      <c r="BTT98" s="106"/>
      <c r="BTU98" s="106"/>
      <c r="BTV98" s="106"/>
      <c r="BTW98" s="106"/>
    </row>
    <row r="99" spans="1:1895" s="3" customFormat="1" ht="12.75" x14ac:dyDescent="0.2">
      <c r="A99" s="115"/>
      <c r="B99" s="74" t="s">
        <v>435</v>
      </c>
      <c r="C99" s="74" t="s">
        <v>152</v>
      </c>
      <c r="D99" s="74" t="s">
        <v>432</v>
      </c>
      <c r="E99" s="74" t="s">
        <v>21</v>
      </c>
      <c r="F99" s="74" t="s">
        <v>34</v>
      </c>
      <c r="G99" s="73">
        <v>15000</v>
      </c>
      <c r="H99" s="73">
        <v>0</v>
      </c>
      <c r="I99" s="73">
        <v>25</v>
      </c>
      <c r="J99" s="73">
        <f t="shared" si="32"/>
        <v>430.5</v>
      </c>
      <c r="K99" s="72">
        <f t="shared" si="33"/>
        <v>456</v>
      </c>
      <c r="L99" s="72">
        <f t="shared" si="34"/>
        <v>1063.5</v>
      </c>
      <c r="M99" s="73">
        <f t="shared" si="35"/>
        <v>1065</v>
      </c>
      <c r="N99" s="73">
        <f t="shared" si="38"/>
        <v>172.5</v>
      </c>
      <c r="O99" s="72">
        <v>5667.2</v>
      </c>
      <c r="P99" s="72">
        <f t="shared" si="36"/>
        <v>6578.7</v>
      </c>
      <c r="Q99" s="72">
        <f t="shared" si="37"/>
        <v>8421.2999999999993</v>
      </c>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06"/>
      <c r="BW99" s="106"/>
      <c r="BX99" s="106"/>
      <c r="BY99" s="106"/>
      <c r="BZ99" s="106"/>
      <c r="CA99" s="106"/>
      <c r="CB99" s="106"/>
      <c r="CC99" s="106"/>
      <c r="CD99" s="106"/>
      <c r="CE99" s="106"/>
      <c r="CF99" s="106"/>
      <c r="CG99" s="106"/>
      <c r="CH99" s="106"/>
      <c r="CI99" s="106"/>
      <c r="CJ99" s="106"/>
      <c r="CK99" s="106"/>
      <c r="CL99" s="106"/>
      <c r="CM99" s="106"/>
      <c r="CN99" s="106"/>
      <c r="CO99" s="106"/>
      <c r="CP99" s="106"/>
      <c r="CQ99" s="106"/>
      <c r="CR99" s="106"/>
      <c r="CS99" s="106"/>
      <c r="CT99" s="106"/>
      <c r="CU99" s="106"/>
      <c r="CV99" s="106"/>
      <c r="CW99" s="106"/>
      <c r="CX99" s="106"/>
      <c r="CY99" s="106"/>
      <c r="CZ99" s="106"/>
      <c r="DA99" s="106"/>
      <c r="DB99" s="106"/>
      <c r="DC99" s="106"/>
      <c r="DD99" s="106"/>
      <c r="DE99" s="106"/>
      <c r="DF99" s="106"/>
      <c r="DG99" s="106"/>
      <c r="DH99" s="106"/>
      <c r="DI99" s="106"/>
      <c r="DJ99" s="106"/>
      <c r="DK99" s="106"/>
      <c r="DL99" s="106"/>
      <c r="DM99" s="106"/>
      <c r="DN99" s="106"/>
      <c r="DO99" s="106"/>
      <c r="DP99" s="106"/>
      <c r="DQ99" s="106"/>
      <c r="DR99" s="106"/>
      <c r="DS99" s="106"/>
      <c r="DT99" s="106"/>
      <c r="DU99" s="106"/>
      <c r="DV99" s="106"/>
      <c r="DW99" s="106"/>
      <c r="DX99" s="106"/>
      <c r="DY99" s="106"/>
      <c r="DZ99" s="106"/>
      <c r="EA99" s="106"/>
      <c r="EB99" s="106"/>
      <c r="EC99" s="106"/>
      <c r="ED99" s="106"/>
      <c r="EE99" s="106"/>
      <c r="EF99" s="106"/>
      <c r="EG99" s="106"/>
      <c r="EH99" s="106"/>
      <c r="EI99" s="106"/>
      <c r="EJ99" s="106"/>
      <c r="EK99" s="106"/>
      <c r="EL99" s="106"/>
      <c r="EM99" s="106"/>
      <c r="EN99" s="106"/>
      <c r="EO99" s="106"/>
      <c r="EP99" s="106"/>
      <c r="EQ99" s="106"/>
      <c r="ER99" s="106"/>
      <c r="ES99" s="106"/>
      <c r="ET99" s="106"/>
      <c r="EU99" s="106"/>
      <c r="EV99" s="106"/>
      <c r="EW99" s="106"/>
      <c r="EX99" s="106"/>
      <c r="EY99" s="106"/>
      <c r="EZ99" s="106"/>
      <c r="FA99" s="106"/>
      <c r="FB99" s="106"/>
      <c r="FC99" s="106"/>
      <c r="FD99" s="106"/>
      <c r="FE99" s="106"/>
      <c r="FF99" s="106"/>
      <c r="FG99" s="106"/>
      <c r="FH99" s="106"/>
      <c r="FI99" s="106"/>
      <c r="FJ99" s="106"/>
      <c r="FK99" s="106"/>
      <c r="FL99" s="106"/>
      <c r="FM99" s="106"/>
      <c r="FN99" s="106"/>
      <c r="FO99" s="106"/>
      <c r="FP99" s="106"/>
      <c r="FQ99" s="106"/>
      <c r="FR99" s="106"/>
      <c r="FS99" s="106"/>
      <c r="FT99" s="106"/>
      <c r="FU99" s="106"/>
      <c r="FV99" s="106"/>
      <c r="FW99" s="106"/>
      <c r="FX99" s="106"/>
      <c r="FY99" s="106"/>
      <c r="FZ99" s="106"/>
      <c r="GA99" s="106"/>
      <c r="GB99" s="106"/>
      <c r="GC99" s="106"/>
      <c r="GD99" s="106"/>
      <c r="GE99" s="106"/>
      <c r="GF99" s="106"/>
      <c r="GG99" s="106"/>
      <c r="GH99" s="106"/>
      <c r="GI99" s="106"/>
      <c r="GJ99" s="106"/>
      <c r="GK99" s="106"/>
      <c r="GL99" s="106"/>
      <c r="GM99" s="106"/>
      <c r="GN99" s="106"/>
      <c r="GO99" s="106"/>
      <c r="GP99" s="106"/>
      <c r="GQ99" s="106"/>
      <c r="GR99" s="106"/>
      <c r="GS99" s="106"/>
      <c r="GT99" s="106"/>
      <c r="GU99" s="106"/>
      <c r="GV99" s="106"/>
      <c r="GW99" s="106"/>
      <c r="GX99" s="106"/>
      <c r="GY99" s="106"/>
      <c r="GZ99" s="106"/>
      <c r="HA99" s="106"/>
      <c r="HB99" s="106"/>
      <c r="HC99" s="106"/>
      <c r="HD99" s="106"/>
      <c r="HE99" s="106"/>
      <c r="HF99" s="106"/>
      <c r="HG99" s="106"/>
      <c r="HH99" s="106"/>
      <c r="HI99" s="106"/>
      <c r="HJ99" s="106"/>
      <c r="HK99" s="106"/>
      <c r="HL99" s="106"/>
      <c r="HM99" s="106"/>
      <c r="HN99" s="106"/>
      <c r="HO99" s="106"/>
      <c r="HP99" s="106"/>
      <c r="HQ99" s="106"/>
      <c r="HR99" s="106"/>
      <c r="HS99" s="106"/>
      <c r="HT99" s="106"/>
      <c r="HU99" s="106"/>
      <c r="HV99" s="106"/>
      <c r="HW99" s="106"/>
      <c r="HX99" s="106"/>
      <c r="HY99" s="106"/>
      <c r="HZ99" s="106"/>
      <c r="IA99" s="106"/>
      <c r="IB99" s="106"/>
      <c r="IC99" s="106"/>
      <c r="ID99" s="106"/>
      <c r="IE99" s="106"/>
      <c r="IF99" s="106"/>
      <c r="IG99" s="106"/>
      <c r="IH99" s="106"/>
      <c r="II99" s="106"/>
      <c r="IJ99" s="106"/>
      <c r="IK99" s="106"/>
      <c r="IL99" s="106"/>
      <c r="IM99" s="106"/>
      <c r="IN99" s="106"/>
      <c r="IO99" s="106"/>
      <c r="IP99" s="106"/>
      <c r="IQ99" s="106"/>
      <c r="IR99" s="106"/>
      <c r="IS99" s="106"/>
      <c r="IT99" s="106"/>
      <c r="IU99" s="106"/>
      <c r="IV99" s="106"/>
      <c r="IW99" s="106"/>
      <c r="IX99" s="106"/>
      <c r="IY99" s="106"/>
      <c r="IZ99" s="106"/>
      <c r="JA99" s="106"/>
      <c r="JB99" s="106"/>
      <c r="JC99" s="106"/>
      <c r="JD99" s="106"/>
      <c r="JE99" s="106"/>
      <c r="JF99" s="106"/>
      <c r="JG99" s="106"/>
      <c r="JH99" s="106"/>
      <c r="JI99" s="106"/>
      <c r="JJ99" s="106"/>
      <c r="JK99" s="106"/>
      <c r="JL99" s="106"/>
      <c r="JM99" s="106"/>
      <c r="JN99" s="106"/>
      <c r="JO99" s="106"/>
      <c r="JP99" s="106"/>
      <c r="JQ99" s="106"/>
      <c r="JR99" s="106"/>
      <c r="JS99" s="106"/>
      <c r="JT99" s="106"/>
      <c r="JU99" s="106"/>
      <c r="JV99" s="106"/>
      <c r="JW99" s="106"/>
      <c r="JX99" s="106"/>
      <c r="JY99" s="106"/>
      <c r="JZ99" s="106"/>
      <c r="KA99" s="106"/>
      <c r="KB99" s="106"/>
      <c r="KC99" s="106"/>
      <c r="KD99" s="106"/>
      <c r="KE99" s="106"/>
      <c r="KF99" s="106"/>
      <c r="KG99" s="106"/>
      <c r="KH99" s="106"/>
      <c r="KI99" s="106"/>
      <c r="KJ99" s="106"/>
      <c r="KK99" s="106"/>
      <c r="KL99" s="106"/>
      <c r="KM99" s="106"/>
      <c r="KN99" s="106"/>
      <c r="KO99" s="106"/>
      <c r="KP99" s="106"/>
      <c r="KQ99" s="106"/>
      <c r="KR99" s="106"/>
      <c r="KS99" s="106"/>
      <c r="KT99" s="106"/>
      <c r="KU99" s="106"/>
      <c r="KV99" s="106"/>
      <c r="KW99" s="106"/>
      <c r="KX99" s="106"/>
      <c r="KY99" s="106"/>
      <c r="KZ99" s="106"/>
      <c r="LA99" s="106"/>
      <c r="LB99" s="106"/>
      <c r="LC99" s="106"/>
      <c r="LD99" s="106"/>
      <c r="LE99" s="106"/>
      <c r="LF99" s="106"/>
      <c r="LG99" s="106"/>
      <c r="LH99" s="106"/>
      <c r="LI99" s="106"/>
      <c r="LJ99" s="106"/>
      <c r="LK99" s="106"/>
      <c r="LL99" s="106"/>
      <c r="LM99" s="106"/>
      <c r="LN99" s="106"/>
      <c r="LO99" s="106"/>
      <c r="LP99" s="106"/>
      <c r="LQ99" s="106"/>
      <c r="LR99" s="106"/>
      <c r="LS99" s="106"/>
      <c r="LT99" s="106"/>
      <c r="LU99" s="106"/>
      <c r="LV99" s="106"/>
      <c r="LW99" s="106"/>
      <c r="LX99" s="106"/>
      <c r="LY99" s="106"/>
      <c r="LZ99" s="106"/>
      <c r="MA99" s="106"/>
      <c r="MB99" s="106"/>
      <c r="MC99" s="106"/>
      <c r="MD99" s="106"/>
      <c r="ME99" s="106"/>
      <c r="MF99" s="106"/>
      <c r="MG99" s="106"/>
      <c r="MH99" s="106"/>
      <c r="MI99" s="106"/>
      <c r="MJ99" s="106"/>
      <c r="MK99" s="106"/>
      <c r="ML99" s="106"/>
      <c r="MM99" s="106"/>
      <c r="MN99" s="106"/>
      <c r="MO99" s="106"/>
      <c r="MP99" s="106"/>
      <c r="MQ99" s="106"/>
      <c r="MR99" s="106"/>
      <c r="MS99" s="106"/>
      <c r="MT99" s="106"/>
      <c r="MU99" s="106"/>
      <c r="MV99" s="106"/>
      <c r="MW99" s="106"/>
      <c r="MX99" s="106"/>
      <c r="MY99" s="106"/>
      <c r="MZ99" s="106"/>
      <c r="NA99" s="106"/>
      <c r="NB99" s="106"/>
      <c r="NC99" s="106"/>
      <c r="ND99" s="106"/>
      <c r="NE99" s="106"/>
      <c r="NF99" s="106"/>
      <c r="NG99" s="106"/>
      <c r="NH99" s="106"/>
      <c r="NI99" s="106"/>
      <c r="NJ99" s="106"/>
      <c r="NK99" s="106"/>
      <c r="NL99" s="106"/>
      <c r="NM99" s="106"/>
      <c r="NN99" s="106"/>
      <c r="NO99" s="106"/>
      <c r="NP99" s="106"/>
      <c r="NQ99" s="106"/>
      <c r="NR99" s="106"/>
      <c r="NS99" s="106"/>
      <c r="NT99" s="106"/>
      <c r="NU99" s="106"/>
      <c r="NV99" s="106"/>
      <c r="NW99" s="106"/>
      <c r="NX99" s="106"/>
      <c r="NY99" s="106"/>
      <c r="NZ99" s="106"/>
      <c r="OA99" s="106"/>
      <c r="OB99" s="106"/>
      <c r="OC99" s="106"/>
      <c r="OD99" s="106"/>
      <c r="OE99" s="106"/>
      <c r="OF99" s="106"/>
      <c r="OG99" s="106"/>
      <c r="OH99" s="106"/>
      <c r="OI99" s="106"/>
      <c r="OJ99" s="106"/>
      <c r="OK99" s="106"/>
      <c r="OL99" s="106"/>
      <c r="OM99" s="106"/>
      <c r="ON99" s="106"/>
      <c r="OO99" s="106"/>
      <c r="OP99" s="106"/>
      <c r="OQ99" s="106"/>
      <c r="OR99" s="106"/>
      <c r="OS99" s="106"/>
      <c r="OT99" s="106"/>
      <c r="OU99" s="106"/>
      <c r="OV99" s="106"/>
      <c r="OW99" s="106"/>
      <c r="OX99" s="106"/>
      <c r="OY99" s="106"/>
      <c r="OZ99" s="106"/>
      <c r="PA99" s="106"/>
      <c r="PB99" s="106"/>
      <c r="PC99" s="106"/>
      <c r="PD99" s="106"/>
      <c r="PE99" s="106"/>
      <c r="PF99" s="106"/>
      <c r="PG99" s="106"/>
      <c r="PH99" s="106"/>
      <c r="PI99" s="106"/>
      <c r="PJ99" s="106"/>
      <c r="PK99" s="106"/>
      <c r="PL99" s="106"/>
      <c r="PM99" s="106"/>
      <c r="PN99" s="106"/>
      <c r="PO99" s="106"/>
      <c r="PP99" s="106"/>
      <c r="PQ99" s="106"/>
      <c r="PR99" s="106"/>
      <c r="PS99" s="106"/>
      <c r="PT99" s="106"/>
      <c r="PU99" s="106"/>
      <c r="PV99" s="106"/>
      <c r="PW99" s="106"/>
      <c r="PX99" s="106"/>
      <c r="PY99" s="106"/>
      <c r="PZ99" s="106"/>
      <c r="QA99" s="106"/>
      <c r="QB99" s="106"/>
      <c r="QC99" s="106"/>
      <c r="QD99" s="106"/>
      <c r="QE99" s="106"/>
      <c r="QF99" s="106"/>
      <c r="QG99" s="106"/>
      <c r="QH99" s="106"/>
      <c r="QI99" s="106"/>
      <c r="QJ99" s="106"/>
      <c r="QK99" s="106"/>
      <c r="QL99" s="106"/>
      <c r="QM99" s="106"/>
      <c r="QN99" s="106"/>
      <c r="QO99" s="106"/>
      <c r="QP99" s="106"/>
      <c r="QQ99" s="106"/>
      <c r="QR99" s="106"/>
      <c r="QS99" s="106"/>
      <c r="QT99" s="106"/>
      <c r="QU99" s="106"/>
      <c r="QV99" s="106"/>
      <c r="QW99" s="106"/>
      <c r="QX99" s="106"/>
      <c r="QY99" s="106"/>
      <c r="QZ99" s="106"/>
      <c r="RA99" s="106"/>
      <c r="RB99" s="106"/>
      <c r="RC99" s="106"/>
      <c r="RD99" s="106"/>
      <c r="RE99" s="106"/>
      <c r="RF99" s="106"/>
      <c r="RG99" s="106"/>
      <c r="RH99" s="106"/>
      <c r="RI99" s="106"/>
      <c r="RJ99" s="106"/>
      <c r="RK99" s="106"/>
      <c r="RL99" s="106"/>
      <c r="RM99" s="106"/>
      <c r="RN99" s="106"/>
      <c r="RO99" s="106"/>
      <c r="RP99" s="106"/>
      <c r="RQ99" s="106"/>
      <c r="RR99" s="106"/>
      <c r="RS99" s="106"/>
      <c r="RT99" s="106"/>
      <c r="RU99" s="106"/>
      <c r="RV99" s="106"/>
      <c r="RW99" s="106"/>
      <c r="RX99" s="106"/>
      <c r="RY99" s="106"/>
      <c r="RZ99" s="106"/>
      <c r="SA99" s="106"/>
      <c r="SB99" s="106"/>
      <c r="SC99" s="106"/>
      <c r="SD99" s="106"/>
      <c r="SE99" s="106"/>
      <c r="SF99" s="106"/>
      <c r="SG99" s="106"/>
      <c r="SH99" s="106"/>
      <c r="SI99" s="106"/>
      <c r="SJ99" s="106"/>
      <c r="SK99" s="106"/>
      <c r="SL99" s="106"/>
      <c r="SM99" s="106"/>
      <c r="SN99" s="106"/>
      <c r="SO99" s="106"/>
      <c r="SP99" s="106"/>
      <c r="SQ99" s="106"/>
      <c r="SR99" s="106"/>
      <c r="SS99" s="106"/>
      <c r="ST99" s="106"/>
      <c r="SU99" s="106"/>
      <c r="SV99" s="106"/>
      <c r="SW99" s="106"/>
      <c r="SX99" s="106"/>
      <c r="SY99" s="106"/>
      <c r="SZ99" s="106"/>
      <c r="TA99" s="106"/>
      <c r="TB99" s="106"/>
      <c r="TC99" s="106"/>
      <c r="TD99" s="106"/>
      <c r="TE99" s="106"/>
      <c r="TF99" s="106"/>
      <c r="TG99" s="106"/>
      <c r="TH99" s="106"/>
      <c r="TI99" s="106"/>
      <c r="TJ99" s="106"/>
      <c r="TK99" s="106"/>
      <c r="TL99" s="106"/>
      <c r="TM99" s="106"/>
      <c r="TN99" s="106"/>
      <c r="TO99" s="106"/>
      <c r="TP99" s="106"/>
      <c r="TQ99" s="106"/>
      <c r="TR99" s="106"/>
      <c r="TS99" s="106"/>
      <c r="TT99" s="106"/>
      <c r="TU99" s="106"/>
      <c r="TV99" s="106"/>
      <c r="TW99" s="106"/>
      <c r="TX99" s="106"/>
      <c r="TY99" s="106"/>
      <c r="TZ99" s="106"/>
      <c r="UA99" s="106"/>
      <c r="UB99" s="106"/>
      <c r="UC99" s="106"/>
      <c r="UD99" s="106"/>
      <c r="UE99" s="106"/>
      <c r="UF99" s="106"/>
      <c r="UG99" s="106"/>
      <c r="UH99" s="106"/>
      <c r="UI99" s="106"/>
      <c r="UJ99" s="106"/>
      <c r="UK99" s="106"/>
      <c r="UL99" s="106"/>
      <c r="UM99" s="106"/>
      <c r="UN99" s="106"/>
      <c r="UO99" s="106"/>
      <c r="UP99" s="106"/>
      <c r="UQ99" s="106"/>
      <c r="UR99" s="106"/>
      <c r="US99" s="106"/>
      <c r="UT99" s="106"/>
      <c r="UU99" s="106"/>
      <c r="UV99" s="106"/>
      <c r="UW99" s="106"/>
      <c r="UX99" s="106"/>
      <c r="UY99" s="106"/>
      <c r="UZ99" s="106"/>
      <c r="VA99" s="106"/>
      <c r="VB99" s="106"/>
      <c r="VC99" s="106"/>
      <c r="VD99" s="106"/>
      <c r="VE99" s="106"/>
      <c r="VF99" s="106"/>
      <c r="VG99" s="106"/>
      <c r="VH99" s="106"/>
      <c r="VI99" s="106"/>
      <c r="VJ99" s="106"/>
      <c r="VK99" s="106"/>
      <c r="VL99" s="106"/>
      <c r="VM99" s="106"/>
      <c r="VN99" s="106"/>
      <c r="VO99" s="106"/>
      <c r="VP99" s="106"/>
      <c r="VQ99" s="106"/>
      <c r="VR99" s="106"/>
      <c r="VS99" s="106"/>
      <c r="VT99" s="106"/>
      <c r="VU99" s="106"/>
      <c r="VV99" s="106"/>
      <c r="VW99" s="106"/>
      <c r="VX99" s="106"/>
      <c r="VY99" s="106"/>
      <c r="VZ99" s="106"/>
      <c r="WA99" s="106"/>
      <c r="WB99" s="106"/>
      <c r="WC99" s="106"/>
      <c r="WD99" s="106"/>
      <c r="WE99" s="106"/>
      <c r="WF99" s="106"/>
      <c r="WG99" s="106"/>
      <c r="WH99" s="106"/>
      <c r="WI99" s="106"/>
      <c r="WJ99" s="106"/>
      <c r="WK99" s="106"/>
      <c r="WL99" s="106"/>
      <c r="WM99" s="106"/>
      <c r="WN99" s="106"/>
      <c r="WO99" s="106"/>
      <c r="WP99" s="106"/>
      <c r="WQ99" s="106"/>
      <c r="WR99" s="106"/>
      <c r="WS99" s="106"/>
      <c r="WT99" s="106"/>
      <c r="WU99" s="106"/>
      <c r="WV99" s="106"/>
      <c r="WW99" s="106"/>
      <c r="WX99" s="106"/>
      <c r="WY99" s="106"/>
      <c r="WZ99" s="106"/>
      <c r="XA99" s="106"/>
      <c r="XB99" s="106"/>
      <c r="XC99" s="106"/>
      <c r="XD99" s="106"/>
      <c r="XE99" s="106"/>
      <c r="XF99" s="106"/>
      <c r="XG99" s="106"/>
      <c r="XH99" s="106"/>
      <c r="XI99" s="106"/>
      <c r="XJ99" s="106"/>
      <c r="XK99" s="106"/>
      <c r="XL99" s="106"/>
      <c r="XM99" s="106"/>
      <c r="XN99" s="106"/>
      <c r="XO99" s="106"/>
      <c r="XP99" s="106"/>
      <c r="XQ99" s="106"/>
      <c r="XR99" s="106"/>
      <c r="XS99" s="106"/>
      <c r="XT99" s="106"/>
      <c r="XU99" s="106"/>
      <c r="XV99" s="106"/>
      <c r="XW99" s="106"/>
      <c r="XX99" s="106"/>
      <c r="XY99" s="106"/>
      <c r="XZ99" s="106"/>
      <c r="YA99" s="106"/>
      <c r="YB99" s="106"/>
      <c r="YC99" s="106"/>
      <c r="YD99" s="106"/>
      <c r="YE99" s="106"/>
      <c r="YF99" s="106"/>
      <c r="YG99" s="106"/>
      <c r="YH99" s="106"/>
      <c r="YI99" s="106"/>
      <c r="YJ99" s="106"/>
      <c r="YK99" s="106"/>
      <c r="YL99" s="106"/>
      <c r="YM99" s="106"/>
      <c r="YN99" s="106"/>
      <c r="YO99" s="106"/>
      <c r="YP99" s="106"/>
      <c r="YQ99" s="106"/>
      <c r="YR99" s="106"/>
      <c r="YS99" s="106"/>
      <c r="YT99" s="106"/>
      <c r="YU99" s="106"/>
      <c r="YV99" s="106"/>
      <c r="YW99" s="106"/>
      <c r="YX99" s="106"/>
      <c r="YY99" s="106"/>
      <c r="YZ99" s="106"/>
      <c r="ZA99" s="106"/>
      <c r="ZB99" s="106"/>
      <c r="ZC99" s="106"/>
      <c r="ZD99" s="106"/>
      <c r="ZE99" s="106"/>
      <c r="ZF99" s="106"/>
      <c r="ZG99" s="106"/>
      <c r="ZH99" s="106"/>
      <c r="ZI99" s="106"/>
      <c r="ZJ99" s="106"/>
      <c r="ZK99" s="106"/>
      <c r="ZL99" s="106"/>
      <c r="ZM99" s="106"/>
      <c r="ZN99" s="106"/>
      <c r="ZO99" s="106"/>
      <c r="ZP99" s="106"/>
      <c r="ZQ99" s="106"/>
      <c r="ZR99" s="106"/>
      <c r="ZS99" s="106"/>
      <c r="ZT99" s="106"/>
      <c r="ZU99" s="106"/>
      <c r="ZV99" s="106"/>
      <c r="ZW99" s="106"/>
      <c r="ZX99" s="106"/>
      <c r="ZY99" s="106"/>
      <c r="ZZ99" s="106"/>
      <c r="AAA99" s="106"/>
      <c r="AAB99" s="106"/>
      <c r="AAC99" s="106"/>
      <c r="AAD99" s="106"/>
      <c r="AAE99" s="106"/>
      <c r="AAF99" s="106"/>
      <c r="AAG99" s="106"/>
      <c r="AAH99" s="106"/>
      <c r="AAI99" s="106"/>
      <c r="AAJ99" s="106"/>
      <c r="AAK99" s="106"/>
      <c r="AAL99" s="106"/>
      <c r="AAM99" s="106"/>
      <c r="AAN99" s="106"/>
      <c r="AAO99" s="106"/>
      <c r="AAP99" s="106"/>
      <c r="AAQ99" s="106"/>
      <c r="AAR99" s="106"/>
      <c r="AAS99" s="106"/>
      <c r="AAT99" s="106"/>
      <c r="AAU99" s="106"/>
      <c r="AAV99" s="106"/>
      <c r="AAW99" s="106"/>
      <c r="AAX99" s="106"/>
      <c r="AAY99" s="106"/>
      <c r="AAZ99" s="106"/>
      <c r="ABA99" s="106"/>
      <c r="ABB99" s="106"/>
      <c r="ABC99" s="106"/>
      <c r="ABD99" s="106"/>
      <c r="ABE99" s="106"/>
      <c r="ABF99" s="106"/>
      <c r="ABG99" s="106"/>
      <c r="ABH99" s="106"/>
      <c r="ABI99" s="106"/>
      <c r="ABJ99" s="106"/>
      <c r="ABK99" s="106"/>
      <c r="ABL99" s="106"/>
      <c r="ABM99" s="106"/>
      <c r="ABN99" s="106"/>
      <c r="ABO99" s="106"/>
      <c r="ABP99" s="106"/>
      <c r="ABQ99" s="106"/>
      <c r="ABR99" s="106"/>
      <c r="ABS99" s="106"/>
      <c r="ABT99" s="106"/>
      <c r="ABU99" s="106"/>
      <c r="ABV99" s="106"/>
      <c r="ABW99" s="106"/>
      <c r="ABX99" s="106"/>
      <c r="ABY99" s="106"/>
      <c r="ABZ99" s="106"/>
      <c r="ACA99" s="106"/>
      <c r="ACB99" s="106"/>
      <c r="ACC99" s="106"/>
      <c r="ACD99" s="106"/>
      <c r="ACE99" s="106"/>
      <c r="ACF99" s="106"/>
      <c r="ACG99" s="106"/>
      <c r="ACH99" s="106"/>
      <c r="ACI99" s="106"/>
      <c r="ACJ99" s="106"/>
      <c r="ACK99" s="106"/>
      <c r="ACL99" s="106"/>
      <c r="ACM99" s="106"/>
      <c r="ACN99" s="106"/>
      <c r="ACO99" s="106"/>
      <c r="ACP99" s="106"/>
      <c r="ACQ99" s="106"/>
      <c r="ACR99" s="106"/>
      <c r="ACS99" s="106"/>
      <c r="ACT99" s="106"/>
      <c r="ACU99" s="106"/>
      <c r="ACV99" s="106"/>
      <c r="ACW99" s="106"/>
      <c r="ACX99" s="106"/>
      <c r="ACY99" s="106"/>
      <c r="ACZ99" s="106"/>
      <c r="ADA99" s="106"/>
      <c r="ADB99" s="106"/>
      <c r="ADC99" s="106"/>
      <c r="ADD99" s="106"/>
      <c r="ADE99" s="106"/>
      <c r="ADF99" s="106"/>
      <c r="ADG99" s="106"/>
      <c r="ADH99" s="106"/>
      <c r="ADI99" s="106"/>
      <c r="ADJ99" s="106"/>
      <c r="ADK99" s="106"/>
      <c r="ADL99" s="106"/>
      <c r="ADM99" s="106"/>
      <c r="ADN99" s="106"/>
      <c r="ADO99" s="106"/>
      <c r="ADP99" s="106"/>
      <c r="ADQ99" s="106"/>
      <c r="ADR99" s="106"/>
      <c r="ADS99" s="106"/>
      <c r="ADT99" s="106"/>
      <c r="ADU99" s="106"/>
      <c r="ADV99" s="106"/>
      <c r="ADW99" s="106"/>
      <c r="ADX99" s="106"/>
      <c r="ADY99" s="106"/>
      <c r="ADZ99" s="106"/>
      <c r="AEA99" s="106"/>
      <c r="AEB99" s="106"/>
      <c r="AEC99" s="106"/>
      <c r="AED99" s="106"/>
      <c r="AEE99" s="106"/>
      <c r="AEF99" s="106"/>
      <c r="AEG99" s="106"/>
      <c r="AEH99" s="106"/>
      <c r="AEI99" s="106"/>
      <c r="AEJ99" s="106"/>
      <c r="AEK99" s="106"/>
      <c r="AEL99" s="106"/>
      <c r="AEM99" s="106"/>
      <c r="AEN99" s="106"/>
      <c r="AEO99" s="106"/>
      <c r="AEP99" s="106"/>
      <c r="AEQ99" s="106"/>
      <c r="AER99" s="106"/>
      <c r="AES99" s="106"/>
      <c r="AET99" s="106"/>
      <c r="AEU99" s="106"/>
      <c r="AEV99" s="106"/>
      <c r="AEW99" s="106"/>
      <c r="AEX99" s="106"/>
      <c r="AEY99" s="106"/>
      <c r="AEZ99" s="106"/>
      <c r="AFA99" s="106"/>
      <c r="AFB99" s="106"/>
      <c r="AFC99" s="106"/>
      <c r="AFD99" s="106"/>
      <c r="AFE99" s="106"/>
      <c r="AFF99" s="106"/>
      <c r="AFG99" s="106"/>
      <c r="AFH99" s="106"/>
      <c r="AFI99" s="106"/>
      <c r="AFJ99" s="106"/>
      <c r="AFK99" s="106"/>
      <c r="AFL99" s="106"/>
      <c r="AFM99" s="106"/>
      <c r="AFN99" s="106"/>
      <c r="AFO99" s="106"/>
      <c r="AFP99" s="106"/>
      <c r="AFQ99" s="106"/>
      <c r="AFR99" s="106"/>
      <c r="AFS99" s="106"/>
      <c r="AFT99" s="106"/>
      <c r="AFU99" s="106"/>
      <c r="AFV99" s="106"/>
      <c r="AFW99" s="106"/>
      <c r="AFX99" s="106"/>
      <c r="AFY99" s="106"/>
      <c r="AFZ99" s="106"/>
      <c r="AGA99" s="106"/>
      <c r="AGB99" s="106"/>
      <c r="AGC99" s="106"/>
      <c r="AGD99" s="106"/>
      <c r="AGE99" s="106"/>
      <c r="AGF99" s="106"/>
      <c r="AGG99" s="106"/>
      <c r="AGH99" s="106"/>
      <c r="AGI99" s="106"/>
      <c r="AGJ99" s="106"/>
      <c r="AGK99" s="106"/>
      <c r="AGL99" s="106"/>
      <c r="AGM99" s="106"/>
      <c r="AGN99" s="106"/>
      <c r="AGO99" s="106"/>
      <c r="AGP99" s="106"/>
      <c r="AGQ99" s="106"/>
      <c r="AGR99" s="106"/>
      <c r="AGS99" s="106"/>
      <c r="AGT99" s="106"/>
      <c r="AGU99" s="106"/>
      <c r="AGV99" s="106"/>
      <c r="AGW99" s="106"/>
      <c r="AGX99" s="106"/>
      <c r="AGY99" s="106"/>
      <c r="AGZ99" s="106"/>
      <c r="AHA99" s="106"/>
      <c r="AHB99" s="106"/>
      <c r="AHC99" s="106"/>
      <c r="AHD99" s="106"/>
      <c r="AHE99" s="106"/>
      <c r="AHF99" s="106"/>
      <c r="AHG99" s="106"/>
      <c r="AHH99" s="106"/>
      <c r="AHI99" s="106"/>
      <c r="AHJ99" s="106"/>
      <c r="AHK99" s="106"/>
      <c r="AHL99" s="106"/>
      <c r="AHM99" s="106"/>
      <c r="AHN99" s="106"/>
      <c r="AHO99" s="106"/>
      <c r="AHP99" s="106"/>
      <c r="AHQ99" s="106"/>
      <c r="AHR99" s="106"/>
      <c r="AHS99" s="106"/>
      <c r="AHT99" s="106"/>
      <c r="AHU99" s="106"/>
      <c r="AHV99" s="106"/>
      <c r="AHW99" s="106"/>
      <c r="AHX99" s="106"/>
      <c r="AHY99" s="106"/>
      <c r="AHZ99" s="106"/>
      <c r="AIA99" s="106"/>
      <c r="AIB99" s="106"/>
      <c r="AIC99" s="106"/>
      <c r="AID99" s="106"/>
      <c r="AIE99" s="106"/>
      <c r="AIF99" s="106"/>
      <c r="AIG99" s="106"/>
      <c r="AIH99" s="106"/>
      <c r="AII99" s="106"/>
      <c r="AIJ99" s="106"/>
      <c r="AIK99" s="106"/>
      <c r="AIL99" s="106"/>
      <c r="AIM99" s="106"/>
      <c r="AIN99" s="106"/>
      <c r="AIO99" s="106"/>
      <c r="AIP99" s="106"/>
      <c r="AIQ99" s="106"/>
      <c r="AIR99" s="106"/>
      <c r="AIS99" s="106"/>
      <c r="AIT99" s="106"/>
      <c r="AIU99" s="106"/>
      <c r="AIV99" s="106"/>
      <c r="AIW99" s="106"/>
      <c r="AIX99" s="106"/>
      <c r="AIY99" s="106"/>
      <c r="AIZ99" s="106"/>
      <c r="AJA99" s="106"/>
      <c r="AJB99" s="106"/>
      <c r="AJC99" s="106"/>
      <c r="AJD99" s="106"/>
      <c r="AJE99" s="106"/>
      <c r="AJF99" s="106"/>
      <c r="AJG99" s="106"/>
      <c r="AJH99" s="106"/>
      <c r="AJI99" s="106"/>
      <c r="AJJ99" s="106"/>
      <c r="AJK99" s="106"/>
      <c r="AJL99" s="106"/>
      <c r="AJM99" s="106"/>
      <c r="AJN99" s="106"/>
      <c r="AJO99" s="106"/>
      <c r="AJP99" s="106"/>
      <c r="AJQ99" s="106"/>
      <c r="AJR99" s="106"/>
      <c r="AJS99" s="106"/>
      <c r="AJT99" s="106"/>
      <c r="AJU99" s="106"/>
      <c r="AJV99" s="106"/>
      <c r="AJW99" s="106"/>
      <c r="AJX99" s="106"/>
      <c r="AJY99" s="106"/>
      <c r="AJZ99" s="106"/>
      <c r="AKA99" s="106"/>
      <c r="AKB99" s="106"/>
      <c r="AKC99" s="106"/>
      <c r="AKD99" s="106"/>
      <c r="AKE99" s="106"/>
      <c r="AKF99" s="106"/>
      <c r="AKG99" s="106"/>
      <c r="AKH99" s="106"/>
      <c r="AKI99" s="106"/>
      <c r="AKJ99" s="106"/>
      <c r="AKK99" s="106"/>
      <c r="AKL99" s="106"/>
      <c r="AKM99" s="106"/>
      <c r="AKN99" s="106"/>
      <c r="AKO99" s="106"/>
      <c r="AKP99" s="106"/>
      <c r="AKQ99" s="106"/>
      <c r="AKR99" s="106"/>
      <c r="AKS99" s="106"/>
      <c r="AKT99" s="106"/>
      <c r="AKU99" s="106"/>
      <c r="AKV99" s="106"/>
      <c r="AKW99" s="106"/>
      <c r="AKX99" s="106"/>
      <c r="AKY99" s="106"/>
      <c r="AKZ99" s="106"/>
      <c r="ALA99" s="106"/>
      <c r="ALB99" s="106"/>
      <c r="ALC99" s="106"/>
      <c r="ALD99" s="106"/>
      <c r="ALE99" s="106"/>
      <c r="ALF99" s="106"/>
      <c r="ALG99" s="106"/>
      <c r="ALH99" s="106"/>
      <c r="ALI99" s="106"/>
      <c r="ALJ99" s="106"/>
      <c r="ALK99" s="106"/>
      <c r="ALL99" s="106"/>
      <c r="ALM99" s="106"/>
      <c r="ALN99" s="106"/>
      <c r="ALO99" s="106"/>
      <c r="ALP99" s="106"/>
      <c r="ALQ99" s="106"/>
      <c r="ALR99" s="106"/>
      <c r="ALS99" s="106"/>
      <c r="ALT99" s="106"/>
      <c r="ALU99" s="106"/>
      <c r="ALV99" s="106"/>
      <c r="ALW99" s="106"/>
      <c r="ALX99" s="106"/>
      <c r="ALY99" s="106"/>
      <c r="ALZ99" s="106"/>
      <c r="AMA99" s="106"/>
      <c r="AMB99" s="106"/>
      <c r="AMC99" s="106"/>
      <c r="AMD99" s="106"/>
      <c r="AME99" s="106"/>
      <c r="AMF99" s="106"/>
      <c r="AMG99" s="106"/>
      <c r="AMH99" s="106"/>
      <c r="AMI99" s="106"/>
      <c r="AMJ99" s="106"/>
      <c r="AMK99" s="106"/>
      <c r="AML99" s="106"/>
      <c r="AMM99" s="106"/>
      <c r="AMN99" s="106"/>
      <c r="AMO99" s="106"/>
      <c r="AMP99" s="106"/>
      <c r="AMQ99" s="106"/>
      <c r="AMR99" s="106"/>
      <c r="AMS99" s="106"/>
      <c r="AMT99" s="106"/>
      <c r="AMU99" s="106"/>
      <c r="AMV99" s="106"/>
      <c r="AMW99" s="106"/>
      <c r="AMX99" s="106"/>
      <c r="AMY99" s="106"/>
      <c r="AMZ99" s="106"/>
      <c r="ANA99" s="106"/>
      <c r="ANB99" s="106"/>
      <c r="ANC99" s="106"/>
      <c r="AND99" s="106"/>
      <c r="ANE99" s="106"/>
      <c r="ANF99" s="106"/>
      <c r="ANG99" s="106"/>
      <c r="ANH99" s="106"/>
      <c r="ANI99" s="106"/>
      <c r="ANJ99" s="106"/>
      <c r="ANK99" s="106"/>
      <c r="ANL99" s="106"/>
      <c r="ANM99" s="106"/>
      <c r="ANN99" s="106"/>
      <c r="ANO99" s="106"/>
      <c r="ANP99" s="106"/>
      <c r="ANQ99" s="106"/>
      <c r="ANR99" s="106"/>
      <c r="ANS99" s="106"/>
      <c r="ANT99" s="106"/>
      <c r="ANU99" s="106"/>
      <c r="ANV99" s="106"/>
      <c r="ANW99" s="106"/>
      <c r="ANX99" s="106"/>
      <c r="ANY99" s="106"/>
      <c r="ANZ99" s="106"/>
      <c r="AOA99" s="106"/>
      <c r="AOB99" s="106"/>
      <c r="AOC99" s="106"/>
      <c r="AOD99" s="106"/>
      <c r="AOE99" s="106"/>
      <c r="AOF99" s="106"/>
      <c r="AOG99" s="106"/>
      <c r="AOH99" s="106"/>
      <c r="AOI99" s="106"/>
      <c r="AOJ99" s="106"/>
      <c r="AOK99" s="106"/>
      <c r="AOL99" s="106"/>
      <c r="AOM99" s="106"/>
      <c r="AON99" s="106"/>
      <c r="AOO99" s="106"/>
      <c r="AOP99" s="106"/>
      <c r="AOQ99" s="106"/>
      <c r="AOR99" s="106"/>
      <c r="AOS99" s="106"/>
      <c r="AOT99" s="106"/>
      <c r="AOU99" s="106"/>
      <c r="AOV99" s="106"/>
      <c r="AOW99" s="106"/>
      <c r="AOX99" s="106"/>
      <c r="AOY99" s="106"/>
      <c r="AOZ99" s="106"/>
      <c r="APA99" s="106"/>
      <c r="APB99" s="106"/>
      <c r="APC99" s="106"/>
      <c r="APD99" s="106"/>
      <c r="APE99" s="106"/>
      <c r="APF99" s="106"/>
      <c r="APG99" s="106"/>
      <c r="APH99" s="106"/>
      <c r="API99" s="106"/>
      <c r="APJ99" s="106"/>
      <c r="APK99" s="106"/>
      <c r="APL99" s="106"/>
      <c r="APM99" s="106"/>
      <c r="APN99" s="106"/>
      <c r="APO99" s="106"/>
      <c r="APP99" s="106"/>
      <c r="APQ99" s="106"/>
      <c r="APR99" s="106"/>
      <c r="APS99" s="106"/>
      <c r="APT99" s="106"/>
      <c r="APU99" s="106"/>
      <c r="APV99" s="106"/>
      <c r="APW99" s="106"/>
      <c r="APX99" s="106"/>
      <c r="APY99" s="106"/>
      <c r="APZ99" s="106"/>
      <c r="AQA99" s="106"/>
      <c r="AQB99" s="106"/>
      <c r="AQC99" s="106"/>
      <c r="AQD99" s="106"/>
      <c r="AQE99" s="106"/>
      <c r="AQF99" s="106"/>
      <c r="AQG99" s="106"/>
      <c r="AQH99" s="106"/>
      <c r="AQI99" s="106"/>
      <c r="AQJ99" s="106"/>
      <c r="AQK99" s="106"/>
      <c r="AQL99" s="106"/>
      <c r="AQM99" s="106"/>
      <c r="AQN99" s="106"/>
      <c r="AQO99" s="106"/>
      <c r="AQP99" s="106"/>
      <c r="AQQ99" s="106"/>
      <c r="AQR99" s="106"/>
      <c r="AQS99" s="106"/>
      <c r="AQT99" s="106"/>
      <c r="AQU99" s="106"/>
      <c r="AQV99" s="106"/>
      <c r="AQW99" s="106"/>
      <c r="AQX99" s="106"/>
      <c r="AQY99" s="106"/>
      <c r="AQZ99" s="106"/>
      <c r="ARA99" s="106"/>
      <c r="ARB99" s="106"/>
      <c r="ARC99" s="106"/>
      <c r="ARD99" s="106"/>
      <c r="ARE99" s="106"/>
      <c r="ARF99" s="106"/>
      <c r="ARG99" s="106"/>
      <c r="ARH99" s="106"/>
      <c r="ARI99" s="106"/>
      <c r="ARJ99" s="106"/>
      <c r="ARK99" s="106"/>
      <c r="ARL99" s="106"/>
      <c r="ARM99" s="106"/>
      <c r="ARN99" s="106"/>
      <c r="ARO99" s="106"/>
      <c r="ARP99" s="106"/>
      <c r="ARQ99" s="106"/>
      <c r="ARR99" s="106"/>
      <c r="ARS99" s="106"/>
      <c r="ART99" s="106"/>
      <c r="ARU99" s="106"/>
      <c r="ARV99" s="106"/>
      <c r="ARW99" s="106"/>
      <c r="ARX99" s="106"/>
      <c r="ARY99" s="106"/>
      <c r="ARZ99" s="106"/>
      <c r="ASA99" s="106"/>
      <c r="ASB99" s="106"/>
      <c r="ASC99" s="106"/>
      <c r="ASD99" s="106"/>
      <c r="ASE99" s="106"/>
      <c r="ASF99" s="106"/>
      <c r="ASG99" s="106"/>
      <c r="ASH99" s="106"/>
      <c r="ASI99" s="106"/>
      <c r="ASJ99" s="106"/>
      <c r="ASK99" s="106"/>
      <c r="ASL99" s="106"/>
      <c r="ASM99" s="106"/>
      <c r="ASN99" s="106"/>
      <c r="ASO99" s="106"/>
      <c r="ASP99" s="106"/>
      <c r="ASQ99" s="106"/>
      <c r="ASR99" s="106"/>
      <c r="ASS99" s="106"/>
      <c r="AST99" s="106"/>
      <c r="ASU99" s="106"/>
      <c r="ASV99" s="106"/>
      <c r="ASW99" s="106"/>
      <c r="ASX99" s="106"/>
      <c r="ASY99" s="106"/>
      <c r="ASZ99" s="106"/>
      <c r="ATA99" s="106"/>
      <c r="ATB99" s="106"/>
      <c r="ATC99" s="106"/>
      <c r="ATD99" s="106"/>
      <c r="ATE99" s="106"/>
      <c r="ATF99" s="106"/>
      <c r="ATG99" s="106"/>
      <c r="ATH99" s="106"/>
      <c r="ATI99" s="106"/>
      <c r="ATJ99" s="106"/>
      <c r="ATK99" s="106"/>
      <c r="ATL99" s="106"/>
      <c r="ATM99" s="106"/>
      <c r="ATN99" s="106"/>
      <c r="ATO99" s="106"/>
      <c r="ATP99" s="106"/>
      <c r="ATQ99" s="106"/>
      <c r="ATR99" s="106"/>
      <c r="ATS99" s="106"/>
      <c r="ATT99" s="106"/>
      <c r="ATU99" s="106"/>
      <c r="ATV99" s="106"/>
      <c r="ATW99" s="106"/>
      <c r="ATX99" s="106"/>
      <c r="ATY99" s="106"/>
      <c r="ATZ99" s="106"/>
      <c r="AUA99" s="106"/>
      <c r="AUB99" s="106"/>
      <c r="AUC99" s="106"/>
      <c r="AUD99" s="106"/>
      <c r="AUE99" s="106"/>
      <c r="AUF99" s="106"/>
      <c r="AUG99" s="106"/>
      <c r="AUH99" s="106"/>
      <c r="AUI99" s="106"/>
      <c r="AUJ99" s="106"/>
      <c r="AUK99" s="106"/>
      <c r="AUL99" s="106"/>
      <c r="AUM99" s="106"/>
      <c r="AUN99" s="106"/>
      <c r="AUO99" s="106"/>
      <c r="AUP99" s="106"/>
      <c r="AUQ99" s="106"/>
      <c r="AUR99" s="106"/>
      <c r="AUS99" s="106"/>
      <c r="AUT99" s="106"/>
      <c r="AUU99" s="106"/>
      <c r="AUV99" s="106"/>
      <c r="AUW99" s="106"/>
      <c r="AUX99" s="106"/>
      <c r="AUY99" s="106"/>
      <c r="AUZ99" s="106"/>
      <c r="AVA99" s="106"/>
      <c r="AVB99" s="106"/>
      <c r="AVC99" s="106"/>
      <c r="AVD99" s="106"/>
      <c r="AVE99" s="106"/>
      <c r="AVF99" s="106"/>
      <c r="AVG99" s="106"/>
      <c r="AVH99" s="106"/>
      <c r="AVI99" s="106"/>
      <c r="AVJ99" s="106"/>
      <c r="AVK99" s="106"/>
      <c r="AVL99" s="106"/>
      <c r="AVM99" s="106"/>
      <c r="AVN99" s="106"/>
      <c r="AVO99" s="106"/>
      <c r="AVP99" s="106"/>
      <c r="AVQ99" s="106"/>
      <c r="AVR99" s="106"/>
      <c r="AVS99" s="106"/>
      <c r="AVT99" s="106"/>
      <c r="AVU99" s="106"/>
      <c r="AVV99" s="106"/>
      <c r="AVW99" s="106"/>
      <c r="AVX99" s="106"/>
      <c r="AVY99" s="106"/>
      <c r="AVZ99" s="106"/>
      <c r="AWA99" s="106"/>
      <c r="AWB99" s="106"/>
      <c r="AWC99" s="106"/>
      <c r="AWD99" s="106"/>
      <c r="AWE99" s="106"/>
      <c r="AWF99" s="106"/>
      <c r="AWG99" s="106"/>
      <c r="AWH99" s="106"/>
      <c r="AWI99" s="106"/>
      <c r="AWJ99" s="106"/>
      <c r="AWK99" s="106"/>
      <c r="AWL99" s="106"/>
      <c r="AWM99" s="106"/>
      <c r="AWN99" s="106"/>
      <c r="AWO99" s="106"/>
      <c r="AWP99" s="106"/>
      <c r="AWQ99" s="106"/>
      <c r="AWR99" s="106"/>
      <c r="AWS99" s="106"/>
      <c r="AWT99" s="106"/>
      <c r="AWU99" s="106"/>
      <c r="AWV99" s="106"/>
      <c r="AWW99" s="106"/>
      <c r="AWX99" s="106"/>
      <c r="AWY99" s="106"/>
      <c r="AWZ99" s="106"/>
      <c r="AXA99" s="106"/>
      <c r="AXB99" s="106"/>
      <c r="AXC99" s="106"/>
      <c r="AXD99" s="106"/>
      <c r="AXE99" s="106"/>
      <c r="AXF99" s="106"/>
      <c r="AXG99" s="106"/>
      <c r="AXH99" s="106"/>
      <c r="AXI99" s="106"/>
      <c r="AXJ99" s="106"/>
      <c r="AXK99" s="106"/>
      <c r="AXL99" s="106"/>
      <c r="AXM99" s="106"/>
      <c r="AXN99" s="106"/>
      <c r="AXO99" s="106"/>
      <c r="AXP99" s="106"/>
      <c r="AXQ99" s="106"/>
      <c r="AXR99" s="106"/>
      <c r="AXS99" s="106"/>
      <c r="AXT99" s="106"/>
      <c r="AXU99" s="106"/>
      <c r="AXV99" s="106"/>
      <c r="AXW99" s="106"/>
      <c r="AXX99" s="106"/>
      <c r="AXY99" s="106"/>
      <c r="AXZ99" s="106"/>
      <c r="AYA99" s="106"/>
      <c r="AYB99" s="106"/>
      <c r="AYC99" s="106"/>
      <c r="AYD99" s="106"/>
      <c r="AYE99" s="106"/>
      <c r="AYF99" s="106"/>
      <c r="AYG99" s="106"/>
      <c r="AYH99" s="106"/>
      <c r="AYI99" s="106"/>
      <c r="AYJ99" s="106"/>
      <c r="AYK99" s="106"/>
      <c r="AYL99" s="106"/>
      <c r="AYM99" s="106"/>
      <c r="AYN99" s="106"/>
      <c r="AYO99" s="106"/>
      <c r="AYP99" s="106"/>
      <c r="AYQ99" s="106"/>
      <c r="AYR99" s="106"/>
      <c r="AYS99" s="106"/>
      <c r="AYT99" s="106"/>
      <c r="AYU99" s="106"/>
      <c r="AYV99" s="106"/>
      <c r="AYW99" s="106"/>
      <c r="AYX99" s="106"/>
      <c r="AYY99" s="106"/>
      <c r="AYZ99" s="106"/>
      <c r="AZA99" s="106"/>
      <c r="AZB99" s="106"/>
      <c r="AZC99" s="106"/>
      <c r="AZD99" s="106"/>
      <c r="AZE99" s="106"/>
      <c r="AZF99" s="106"/>
      <c r="AZG99" s="106"/>
      <c r="AZH99" s="106"/>
      <c r="AZI99" s="106"/>
      <c r="AZJ99" s="106"/>
      <c r="AZK99" s="106"/>
      <c r="AZL99" s="106"/>
      <c r="AZM99" s="106"/>
      <c r="AZN99" s="106"/>
      <c r="AZO99" s="106"/>
      <c r="AZP99" s="106"/>
      <c r="AZQ99" s="106"/>
      <c r="AZR99" s="106"/>
      <c r="AZS99" s="106"/>
      <c r="AZT99" s="106"/>
      <c r="AZU99" s="106"/>
      <c r="AZV99" s="106"/>
      <c r="AZW99" s="106"/>
      <c r="AZX99" s="106"/>
      <c r="AZY99" s="106"/>
      <c r="AZZ99" s="106"/>
      <c r="BAA99" s="106"/>
      <c r="BAB99" s="106"/>
      <c r="BAC99" s="106"/>
      <c r="BAD99" s="106"/>
      <c r="BAE99" s="106"/>
      <c r="BAF99" s="106"/>
      <c r="BAG99" s="106"/>
      <c r="BAH99" s="106"/>
      <c r="BAI99" s="106"/>
      <c r="BAJ99" s="106"/>
      <c r="BAK99" s="106"/>
      <c r="BAL99" s="106"/>
      <c r="BAM99" s="106"/>
      <c r="BAN99" s="106"/>
      <c r="BAO99" s="106"/>
      <c r="BAP99" s="106"/>
      <c r="BAQ99" s="106"/>
      <c r="BAR99" s="106"/>
      <c r="BAS99" s="106"/>
      <c r="BAT99" s="106"/>
      <c r="BAU99" s="106"/>
      <c r="BAV99" s="106"/>
      <c r="BAW99" s="106"/>
      <c r="BAX99" s="106"/>
      <c r="BAY99" s="106"/>
      <c r="BAZ99" s="106"/>
      <c r="BBA99" s="106"/>
      <c r="BBB99" s="106"/>
      <c r="BBC99" s="106"/>
      <c r="BBD99" s="106"/>
      <c r="BBE99" s="106"/>
      <c r="BBF99" s="106"/>
      <c r="BBG99" s="106"/>
      <c r="BBH99" s="106"/>
      <c r="BBI99" s="106"/>
      <c r="BBJ99" s="106"/>
      <c r="BBK99" s="106"/>
      <c r="BBL99" s="106"/>
      <c r="BBM99" s="106"/>
      <c r="BBN99" s="106"/>
      <c r="BBO99" s="106"/>
      <c r="BBP99" s="106"/>
      <c r="BBQ99" s="106"/>
      <c r="BBR99" s="106"/>
      <c r="BBS99" s="106"/>
      <c r="BBT99" s="106"/>
      <c r="BBU99" s="106"/>
      <c r="BBV99" s="106"/>
      <c r="BBW99" s="106"/>
      <c r="BBX99" s="106"/>
      <c r="BBY99" s="106"/>
      <c r="BBZ99" s="106"/>
      <c r="BCA99" s="106"/>
      <c r="BCB99" s="106"/>
      <c r="BCC99" s="106"/>
      <c r="BCD99" s="106"/>
      <c r="BCE99" s="106"/>
      <c r="BCF99" s="106"/>
      <c r="BCG99" s="106"/>
      <c r="BCH99" s="106"/>
      <c r="BCI99" s="106"/>
      <c r="BCJ99" s="106"/>
      <c r="BCK99" s="106"/>
      <c r="BCL99" s="106"/>
      <c r="BCM99" s="106"/>
      <c r="BCN99" s="106"/>
      <c r="BCO99" s="106"/>
      <c r="BCP99" s="106"/>
      <c r="BCQ99" s="106"/>
      <c r="BCR99" s="106"/>
      <c r="BCS99" s="106"/>
      <c r="BCT99" s="106"/>
      <c r="BCU99" s="106"/>
      <c r="BCV99" s="106"/>
      <c r="BCW99" s="106"/>
      <c r="BCX99" s="106"/>
      <c r="BCY99" s="106"/>
      <c r="BCZ99" s="106"/>
      <c r="BDA99" s="106"/>
      <c r="BDB99" s="106"/>
      <c r="BDC99" s="106"/>
      <c r="BDD99" s="106"/>
      <c r="BDE99" s="106"/>
      <c r="BDF99" s="106"/>
      <c r="BDG99" s="106"/>
      <c r="BDH99" s="106"/>
      <c r="BDI99" s="106"/>
      <c r="BDJ99" s="106"/>
      <c r="BDK99" s="106"/>
      <c r="BDL99" s="106"/>
      <c r="BDM99" s="106"/>
      <c r="BDN99" s="106"/>
      <c r="BDO99" s="106"/>
      <c r="BDP99" s="106"/>
      <c r="BDQ99" s="106"/>
      <c r="BDR99" s="106"/>
      <c r="BDS99" s="106"/>
      <c r="BDT99" s="106"/>
      <c r="BDU99" s="106"/>
      <c r="BDV99" s="106"/>
      <c r="BDW99" s="106"/>
      <c r="BDX99" s="106"/>
      <c r="BDY99" s="106"/>
      <c r="BDZ99" s="106"/>
      <c r="BEA99" s="106"/>
      <c r="BEB99" s="106"/>
      <c r="BEC99" s="106"/>
      <c r="BED99" s="106"/>
      <c r="BEE99" s="106"/>
      <c r="BEF99" s="106"/>
      <c r="BEG99" s="106"/>
      <c r="BEH99" s="106"/>
      <c r="BEI99" s="106"/>
      <c r="BEJ99" s="106"/>
      <c r="BEK99" s="106"/>
      <c r="BEL99" s="106"/>
      <c r="BEM99" s="106"/>
      <c r="BEN99" s="106"/>
      <c r="BEO99" s="106"/>
      <c r="BEP99" s="106"/>
      <c r="BEQ99" s="106"/>
      <c r="BER99" s="106"/>
      <c r="BES99" s="106"/>
      <c r="BET99" s="106"/>
      <c r="BEU99" s="106"/>
      <c r="BEV99" s="106"/>
      <c r="BEW99" s="106"/>
      <c r="BEX99" s="106"/>
      <c r="BEY99" s="106"/>
      <c r="BEZ99" s="106"/>
      <c r="BFA99" s="106"/>
      <c r="BFB99" s="106"/>
      <c r="BFC99" s="106"/>
      <c r="BFD99" s="106"/>
      <c r="BFE99" s="106"/>
      <c r="BFF99" s="106"/>
      <c r="BFG99" s="106"/>
      <c r="BFH99" s="106"/>
      <c r="BFI99" s="106"/>
      <c r="BFJ99" s="106"/>
      <c r="BFK99" s="106"/>
      <c r="BFL99" s="106"/>
      <c r="BFM99" s="106"/>
      <c r="BFN99" s="106"/>
      <c r="BFO99" s="106"/>
      <c r="BFP99" s="106"/>
      <c r="BFQ99" s="106"/>
      <c r="BFR99" s="106"/>
      <c r="BFS99" s="106"/>
      <c r="BFT99" s="106"/>
      <c r="BFU99" s="106"/>
      <c r="BFV99" s="106"/>
      <c r="BFW99" s="106"/>
      <c r="BFX99" s="106"/>
      <c r="BFY99" s="106"/>
      <c r="BFZ99" s="106"/>
      <c r="BGA99" s="106"/>
      <c r="BGB99" s="106"/>
      <c r="BGC99" s="106"/>
      <c r="BGD99" s="106"/>
      <c r="BGE99" s="106"/>
      <c r="BGF99" s="106"/>
      <c r="BGG99" s="106"/>
      <c r="BGH99" s="106"/>
      <c r="BGI99" s="106"/>
      <c r="BGJ99" s="106"/>
      <c r="BGK99" s="106"/>
      <c r="BGL99" s="106"/>
      <c r="BGM99" s="106"/>
      <c r="BGN99" s="106"/>
      <c r="BGO99" s="106"/>
      <c r="BGP99" s="106"/>
      <c r="BGQ99" s="106"/>
      <c r="BGR99" s="106"/>
      <c r="BGS99" s="106"/>
      <c r="BGT99" s="106"/>
      <c r="BGU99" s="106"/>
      <c r="BGV99" s="106"/>
      <c r="BGW99" s="106"/>
      <c r="BGX99" s="106"/>
      <c r="BGY99" s="106"/>
      <c r="BGZ99" s="106"/>
      <c r="BHA99" s="106"/>
      <c r="BHB99" s="106"/>
      <c r="BHC99" s="106"/>
      <c r="BHD99" s="106"/>
      <c r="BHE99" s="106"/>
      <c r="BHF99" s="106"/>
      <c r="BHG99" s="106"/>
      <c r="BHH99" s="106"/>
      <c r="BHI99" s="106"/>
      <c r="BHJ99" s="106"/>
      <c r="BHK99" s="106"/>
      <c r="BHL99" s="106"/>
      <c r="BHM99" s="106"/>
      <c r="BHN99" s="106"/>
      <c r="BHO99" s="106"/>
      <c r="BHP99" s="106"/>
      <c r="BHQ99" s="106"/>
      <c r="BHR99" s="106"/>
      <c r="BHS99" s="106"/>
      <c r="BHT99" s="106"/>
      <c r="BHU99" s="106"/>
      <c r="BHV99" s="106"/>
      <c r="BHW99" s="106"/>
      <c r="BHX99" s="106"/>
      <c r="BHY99" s="106"/>
      <c r="BHZ99" s="106"/>
      <c r="BIA99" s="106"/>
      <c r="BIB99" s="106"/>
      <c r="BIC99" s="106"/>
      <c r="BID99" s="106"/>
      <c r="BIE99" s="106"/>
      <c r="BIF99" s="106"/>
      <c r="BIG99" s="106"/>
      <c r="BIH99" s="106"/>
      <c r="BII99" s="106"/>
      <c r="BIJ99" s="106"/>
      <c r="BIK99" s="106"/>
      <c r="BIL99" s="106"/>
      <c r="BIM99" s="106"/>
      <c r="BIN99" s="106"/>
      <c r="BIO99" s="106"/>
      <c r="BIP99" s="106"/>
      <c r="BIQ99" s="106"/>
      <c r="BIR99" s="106"/>
      <c r="BIS99" s="106"/>
      <c r="BIT99" s="106"/>
      <c r="BIU99" s="106"/>
      <c r="BIV99" s="106"/>
      <c r="BIW99" s="106"/>
      <c r="BIX99" s="106"/>
      <c r="BIY99" s="106"/>
      <c r="BIZ99" s="106"/>
      <c r="BJA99" s="106"/>
      <c r="BJB99" s="106"/>
      <c r="BJC99" s="106"/>
      <c r="BJD99" s="106"/>
      <c r="BJE99" s="106"/>
      <c r="BJF99" s="106"/>
      <c r="BJG99" s="106"/>
      <c r="BJH99" s="106"/>
      <c r="BJI99" s="106"/>
      <c r="BJJ99" s="106"/>
      <c r="BJK99" s="106"/>
      <c r="BJL99" s="106"/>
      <c r="BJM99" s="106"/>
      <c r="BJN99" s="106"/>
      <c r="BJO99" s="106"/>
      <c r="BJP99" s="106"/>
      <c r="BJQ99" s="106"/>
      <c r="BJR99" s="106"/>
      <c r="BJS99" s="106"/>
      <c r="BJT99" s="106"/>
      <c r="BJU99" s="106"/>
      <c r="BJV99" s="106"/>
      <c r="BJW99" s="106"/>
      <c r="BJX99" s="106"/>
      <c r="BJY99" s="106"/>
      <c r="BJZ99" s="106"/>
      <c r="BKA99" s="106"/>
      <c r="BKB99" s="106"/>
      <c r="BKC99" s="106"/>
      <c r="BKD99" s="106"/>
      <c r="BKE99" s="106"/>
      <c r="BKF99" s="106"/>
      <c r="BKG99" s="106"/>
      <c r="BKH99" s="106"/>
      <c r="BKI99" s="106"/>
      <c r="BKJ99" s="106"/>
      <c r="BKK99" s="106"/>
      <c r="BKL99" s="106"/>
      <c r="BKM99" s="106"/>
      <c r="BKN99" s="106"/>
      <c r="BKO99" s="106"/>
      <c r="BKP99" s="106"/>
      <c r="BKQ99" s="106"/>
      <c r="BKR99" s="106"/>
      <c r="BKS99" s="106"/>
      <c r="BKT99" s="106"/>
      <c r="BKU99" s="106"/>
      <c r="BKV99" s="106"/>
      <c r="BKW99" s="106"/>
      <c r="BKX99" s="106"/>
      <c r="BKY99" s="106"/>
      <c r="BKZ99" s="106"/>
      <c r="BLA99" s="106"/>
      <c r="BLB99" s="106"/>
      <c r="BLC99" s="106"/>
      <c r="BLD99" s="106"/>
      <c r="BLE99" s="106"/>
      <c r="BLF99" s="106"/>
      <c r="BLG99" s="106"/>
      <c r="BLH99" s="106"/>
      <c r="BLI99" s="106"/>
      <c r="BLJ99" s="106"/>
      <c r="BLK99" s="106"/>
      <c r="BLL99" s="106"/>
      <c r="BLM99" s="106"/>
      <c r="BLN99" s="106"/>
      <c r="BLO99" s="106"/>
      <c r="BLP99" s="106"/>
      <c r="BLQ99" s="106"/>
      <c r="BLR99" s="106"/>
      <c r="BLS99" s="106"/>
      <c r="BLT99" s="106"/>
      <c r="BLU99" s="106"/>
      <c r="BLV99" s="106"/>
      <c r="BLW99" s="106"/>
      <c r="BLX99" s="106"/>
      <c r="BLY99" s="106"/>
      <c r="BLZ99" s="106"/>
      <c r="BMA99" s="106"/>
      <c r="BMB99" s="106"/>
      <c r="BMC99" s="106"/>
      <c r="BMD99" s="106"/>
      <c r="BME99" s="106"/>
      <c r="BMF99" s="106"/>
      <c r="BMG99" s="106"/>
      <c r="BMH99" s="106"/>
      <c r="BMI99" s="106"/>
      <c r="BMJ99" s="106"/>
      <c r="BMK99" s="106"/>
      <c r="BML99" s="106"/>
      <c r="BMM99" s="106"/>
      <c r="BMN99" s="106"/>
      <c r="BMO99" s="106"/>
      <c r="BMP99" s="106"/>
      <c r="BMQ99" s="106"/>
      <c r="BMR99" s="106"/>
      <c r="BMS99" s="106"/>
      <c r="BMT99" s="106"/>
      <c r="BMU99" s="106"/>
      <c r="BMV99" s="106"/>
      <c r="BMW99" s="106"/>
      <c r="BMX99" s="106"/>
      <c r="BMY99" s="106"/>
      <c r="BMZ99" s="106"/>
      <c r="BNA99" s="106"/>
      <c r="BNB99" s="106"/>
      <c r="BNC99" s="106"/>
      <c r="BND99" s="106"/>
      <c r="BNE99" s="106"/>
      <c r="BNF99" s="106"/>
      <c r="BNG99" s="106"/>
      <c r="BNH99" s="106"/>
      <c r="BNI99" s="106"/>
      <c r="BNJ99" s="106"/>
      <c r="BNK99" s="106"/>
      <c r="BNL99" s="106"/>
      <c r="BNM99" s="106"/>
      <c r="BNN99" s="106"/>
      <c r="BNO99" s="106"/>
      <c r="BNP99" s="106"/>
      <c r="BNQ99" s="106"/>
      <c r="BNR99" s="106"/>
      <c r="BNS99" s="106"/>
      <c r="BNT99" s="106"/>
      <c r="BNU99" s="106"/>
      <c r="BNV99" s="106"/>
      <c r="BNW99" s="106"/>
      <c r="BNX99" s="106"/>
      <c r="BNY99" s="106"/>
      <c r="BNZ99" s="106"/>
      <c r="BOA99" s="106"/>
      <c r="BOB99" s="106"/>
      <c r="BOC99" s="106"/>
      <c r="BOD99" s="106"/>
      <c r="BOE99" s="106"/>
      <c r="BOF99" s="106"/>
      <c r="BOG99" s="106"/>
      <c r="BOH99" s="106"/>
      <c r="BOI99" s="106"/>
      <c r="BOJ99" s="106"/>
      <c r="BOK99" s="106"/>
      <c r="BOL99" s="106"/>
      <c r="BOM99" s="106"/>
      <c r="BON99" s="106"/>
      <c r="BOO99" s="106"/>
      <c r="BOP99" s="106"/>
      <c r="BOQ99" s="106"/>
      <c r="BOR99" s="106"/>
      <c r="BOS99" s="106"/>
      <c r="BOT99" s="106"/>
      <c r="BOU99" s="106"/>
      <c r="BOV99" s="106"/>
      <c r="BOW99" s="106"/>
      <c r="BOX99" s="106"/>
      <c r="BOY99" s="106"/>
      <c r="BOZ99" s="106"/>
      <c r="BPA99" s="106"/>
      <c r="BPB99" s="106"/>
      <c r="BPC99" s="106"/>
      <c r="BPD99" s="106"/>
      <c r="BPE99" s="106"/>
      <c r="BPF99" s="106"/>
      <c r="BPG99" s="106"/>
      <c r="BPH99" s="106"/>
      <c r="BPI99" s="106"/>
      <c r="BPJ99" s="106"/>
      <c r="BPK99" s="106"/>
      <c r="BPL99" s="106"/>
      <c r="BPM99" s="106"/>
      <c r="BPN99" s="106"/>
      <c r="BPO99" s="106"/>
      <c r="BPP99" s="106"/>
      <c r="BPQ99" s="106"/>
      <c r="BPR99" s="106"/>
      <c r="BPS99" s="106"/>
      <c r="BPT99" s="106"/>
      <c r="BPU99" s="106"/>
      <c r="BPV99" s="106"/>
      <c r="BPW99" s="106"/>
      <c r="BPX99" s="106"/>
      <c r="BPY99" s="106"/>
      <c r="BPZ99" s="106"/>
      <c r="BQA99" s="106"/>
      <c r="BQB99" s="106"/>
      <c r="BQC99" s="106"/>
      <c r="BQD99" s="106"/>
      <c r="BQE99" s="106"/>
      <c r="BQF99" s="106"/>
      <c r="BQG99" s="106"/>
      <c r="BQH99" s="106"/>
      <c r="BQI99" s="106"/>
      <c r="BQJ99" s="106"/>
      <c r="BQK99" s="106"/>
      <c r="BQL99" s="106"/>
      <c r="BQM99" s="106"/>
      <c r="BQN99" s="106"/>
      <c r="BQO99" s="106"/>
      <c r="BQP99" s="106"/>
      <c r="BQQ99" s="106"/>
      <c r="BQR99" s="106"/>
      <c r="BQS99" s="106"/>
      <c r="BQT99" s="106"/>
      <c r="BQU99" s="106"/>
      <c r="BQV99" s="106"/>
      <c r="BQW99" s="106"/>
      <c r="BQX99" s="106"/>
      <c r="BQY99" s="106"/>
      <c r="BQZ99" s="106"/>
      <c r="BRA99" s="106"/>
      <c r="BRB99" s="106"/>
      <c r="BRC99" s="106"/>
      <c r="BRD99" s="106"/>
      <c r="BRE99" s="106"/>
      <c r="BRF99" s="106"/>
      <c r="BRG99" s="106"/>
      <c r="BRH99" s="106"/>
      <c r="BRI99" s="106"/>
      <c r="BRJ99" s="106"/>
      <c r="BRK99" s="106"/>
      <c r="BRL99" s="106"/>
      <c r="BRM99" s="106"/>
      <c r="BRN99" s="106"/>
      <c r="BRO99" s="106"/>
      <c r="BRP99" s="106"/>
      <c r="BRQ99" s="106"/>
      <c r="BRR99" s="106"/>
      <c r="BRS99" s="106"/>
      <c r="BRT99" s="106"/>
      <c r="BRU99" s="106"/>
      <c r="BRV99" s="106"/>
      <c r="BRW99" s="106"/>
      <c r="BRX99" s="106"/>
      <c r="BRY99" s="106"/>
      <c r="BRZ99" s="106"/>
      <c r="BSA99" s="106"/>
      <c r="BSB99" s="106"/>
      <c r="BSC99" s="106"/>
      <c r="BSD99" s="106"/>
      <c r="BSE99" s="106"/>
      <c r="BSF99" s="106"/>
      <c r="BSG99" s="106"/>
      <c r="BSH99" s="106"/>
      <c r="BSI99" s="106"/>
      <c r="BSJ99" s="106"/>
      <c r="BSK99" s="106"/>
      <c r="BSL99" s="106"/>
      <c r="BSM99" s="106"/>
      <c r="BSN99" s="106"/>
      <c r="BSO99" s="106"/>
      <c r="BSP99" s="106"/>
      <c r="BSQ99" s="106"/>
      <c r="BSR99" s="106"/>
      <c r="BSS99" s="106"/>
      <c r="BST99" s="106"/>
      <c r="BSU99" s="106"/>
      <c r="BSV99" s="106"/>
      <c r="BSW99" s="106"/>
      <c r="BSX99" s="106"/>
      <c r="BSY99" s="106"/>
      <c r="BSZ99" s="106"/>
      <c r="BTA99" s="106"/>
      <c r="BTB99" s="106"/>
      <c r="BTC99" s="106"/>
      <c r="BTD99" s="106"/>
      <c r="BTE99" s="106"/>
      <c r="BTF99" s="106"/>
      <c r="BTG99" s="106"/>
      <c r="BTH99" s="106"/>
      <c r="BTI99" s="106"/>
      <c r="BTJ99" s="106"/>
      <c r="BTK99" s="106"/>
      <c r="BTL99" s="106"/>
      <c r="BTM99" s="106"/>
      <c r="BTN99" s="106"/>
      <c r="BTO99" s="106"/>
      <c r="BTP99" s="106"/>
      <c r="BTQ99" s="106"/>
      <c r="BTR99" s="106"/>
      <c r="BTS99" s="106"/>
      <c r="BTT99" s="106"/>
      <c r="BTU99" s="106"/>
      <c r="BTV99" s="106"/>
      <c r="BTW99" s="106"/>
    </row>
    <row r="100" spans="1:1895" s="3" customFormat="1" x14ac:dyDescent="0.2">
      <c r="D100" s="69"/>
      <c r="E100" s="69"/>
      <c r="F100" s="69"/>
      <c r="G100" s="71"/>
      <c r="H100" s="71"/>
      <c r="I100" s="71"/>
      <c r="J100" s="82"/>
      <c r="K100" s="86"/>
      <c r="L100" s="86"/>
      <c r="M100" s="82"/>
      <c r="N100" s="82"/>
      <c r="O100" s="86"/>
      <c r="P100" s="86"/>
      <c r="Q100" s="86"/>
    </row>
    <row r="101" spans="1:1895" s="3" customFormat="1" x14ac:dyDescent="0.2">
      <c r="B101" s="75" t="s">
        <v>434</v>
      </c>
      <c r="C101" s="74" t="s">
        <v>426</v>
      </c>
      <c r="D101" s="74" t="s">
        <v>87</v>
      </c>
      <c r="E101" s="74" t="s">
        <v>21</v>
      </c>
      <c r="F101" s="74" t="s">
        <v>20</v>
      </c>
      <c r="G101" s="73">
        <v>45000</v>
      </c>
      <c r="H101" s="73">
        <v>1148.33</v>
      </c>
      <c r="I101" s="73">
        <v>25</v>
      </c>
      <c r="J101" s="73">
        <f t="shared" ref="J101:J106" si="39">IF(G101&lt;=$I$381*$J$381,G101*$F$388,($I$381*$J$381)*$F$388)</f>
        <v>1291.5</v>
      </c>
      <c r="K101" s="72">
        <f t="shared" ref="K101:K106" si="40">IF(G101&lt;=$I$382*$J$382,G101*$F$389,($I$382*$J$382)*$F$389)</f>
        <v>1368</v>
      </c>
      <c r="L101" s="72">
        <f t="shared" ref="L101:L106" si="41">G101*7.09%</f>
        <v>3190.5</v>
      </c>
      <c r="M101" s="73">
        <f t="shared" ref="M101:M106" si="42">G101*7.1%</f>
        <v>3194.9999999999995</v>
      </c>
      <c r="N101" s="73">
        <f t="shared" si="38"/>
        <v>517.5</v>
      </c>
      <c r="O101" s="72">
        <v>18764.77</v>
      </c>
      <c r="P101" s="72">
        <f t="shared" ref="P101:P106" si="43">H101+I101+J101+K101+O101</f>
        <v>22597.599999999999</v>
      </c>
      <c r="Q101" s="72">
        <f t="shared" ref="Q101:Q106" si="44">G101-P101</f>
        <v>22402.400000000001</v>
      </c>
    </row>
    <row r="102" spans="1:1895" s="3" customFormat="1" x14ac:dyDescent="0.2">
      <c r="B102" s="74" t="s">
        <v>433</v>
      </c>
      <c r="C102" s="74" t="s">
        <v>426</v>
      </c>
      <c r="D102" s="74" t="s">
        <v>432</v>
      </c>
      <c r="E102" s="74" t="s">
        <v>21</v>
      </c>
      <c r="F102" s="74" t="s">
        <v>34</v>
      </c>
      <c r="G102" s="73">
        <v>20000</v>
      </c>
      <c r="H102" s="73">
        <v>0</v>
      </c>
      <c r="I102" s="73">
        <v>25</v>
      </c>
      <c r="J102" s="73">
        <f t="shared" si="39"/>
        <v>574</v>
      </c>
      <c r="K102" s="72">
        <f t="shared" si="40"/>
        <v>608</v>
      </c>
      <c r="L102" s="72">
        <f t="shared" si="41"/>
        <v>1418</v>
      </c>
      <c r="M102" s="73">
        <f t="shared" si="42"/>
        <v>1419.9999999999998</v>
      </c>
      <c r="N102" s="73">
        <f t="shared" si="38"/>
        <v>230</v>
      </c>
      <c r="O102" s="72">
        <v>7304.75</v>
      </c>
      <c r="P102" s="72">
        <f t="shared" si="43"/>
        <v>8511.75</v>
      </c>
      <c r="Q102" s="72">
        <f t="shared" si="44"/>
        <v>11488.25</v>
      </c>
    </row>
    <row r="103" spans="1:1895" s="3" customFormat="1" x14ac:dyDescent="0.2">
      <c r="B103" s="75" t="s">
        <v>431</v>
      </c>
      <c r="C103" s="74" t="s">
        <v>426</v>
      </c>
      <c r="D103" s="74" t="s">
        <v>360</v>
      </c>
      <c r="E103" s="74" t="s">
        <v>21</v>
      </c>
      <c r="F103" s="74" t="s">
        <v>34</v>
      </c>
      <c r="G103" s="73">
        <v>21700</v>
      </c>
      <c r="H103" s="73">
        <v>0</v>
      </c>
      <c r="I103" s="73">
        <v>25</v>
      </c>
      <c r="J103" s="73">
        <f t="shared" si="39"/>
        <v>622.79</v>
      </c>
      <c r="K103" s="72">
        <f t="shared" si="40"/>
        <v>659.68</v>
      </c>
      <c r="L103" s="72">
        <f t="shared" si="41"/>
        <v>1538.5300000000002</v>
      </c>
      <c r="M103" s="73">
        <f t="shared" si="42"/>
        <v>1540.6999999999998</v>
      </c>
      <c r="N103" s="73">
        <f t="shared" si="38"/>
        <v>249.54999999999998</v>
      </c>
      <c r="O103" s="72">
        <v>8546.3799999999992</v>
      </c>
      <c r="P103" s="72">
        <f t="shared" si="43"/>
        <v>9853.8499999999985</v>
      </c>
      <c r="Q103" s="72">
        <f t="shared" si="44"/>
        <v>11846.150000000001</v>
      </c>
    </row>
    <row r="104" spans="1:1895" s="3" customFormat="1" x14ac:dyDescent="0.2">
      <c r="B104" s="76" t="s">
        <v>430</v>
      </c>
      <c r="C104" s="74" t="s">
        <v>426</v>
      </c>
      <c r="D104" s="76" t="s">
        <v>104</v>
      </c>
      <c r="E104" s="74" t="s">
        <v>429</v>
      </c>
      <c r="F104" s="74" t="s">
        <v>34</v>
      </c>
      <c r="G104" s="72">
        <v>23000</v>
      </c>
      <c r="H104" s="72">
        <v>0</v>
      </c>
      <c r="I104" s="72">
        <v>25</v>
      </c>
      <c r="J104" s="73">
        <f t="shared" si="39"/>
        <v>660.1</v>
      </c>
      <c r="K104" s="72">
        <f t="shared" si="40"/>
        <v>699.2</v>
      </c>
      <c r="L104" s="72">
        <f t="shared" si="41"/>
        <v>1630.7</v>
      </c>
      <c r="M104" s="73">
        <f t="shared" si="42"/>
        <v>1632.9999999999998</v>
      </c>
      <c r="N104" s="73">
        <f t="shared" si="38"/>
        <v>264.5</v>
      </c>
      <c r="O104" s="72">
        <v>7150.4</v>
      </c>
      <c r="P104" s="72">
        <f t="shared" si="43"/>
        <v>8534.7000000000007</v>
      </c>
      <c r="Q104" s="72">
        <f t="shared" si="44"/>
        <v>14465.3</v>
      </c>
    </row>
    <row r="105" spans="1:1895" s="3" customFormat="1" x14ac:dyDescent="0.2">
      <c r="B105" s="76" t="s">
        <v>428</v>
      </c>
      <c r="C105" s="74" t="s">
        <v>426</v>
      </c>
      <c r="D105" s="76" t="s">
        <v>425</v>
      </c>
      <c r="E105" s="74" t="s">
        <v>21</v>
      </c>
      <c r="F105" s="74" t="s">
        <v>20</v>
      </c>
      <c r="G105" s="72">
        <v>25000</v>
      </c>
      <c r="H105" s="72">
        <v>0</v>
      </c>
      <c r="I105" s="72">
        <v>25</v>
      </c>
      <c r="J105" s="73">
        <f t="shared" si="39"/>
        <v>717.5</v>
      </c>
      <c r="K105" s="72">
        <f t="shared" si="40"/>
        <v>760</v>
      </c>
      <c r="L105" s="72">
        <f t="shared" si="41"/>
        <v>1772.5000000000002</v>
      </c>
      <c r="M105" s="73">
        <f t="shared" si="42"/>
        <v>1774.9999999999998</v>
      </c>
      <c r="N105" s="73">
        <f t="shared" si="38"/>
        <v>287.5</v>
      </c>
      <c r="O105" s="72">
        <v>1000</v>
      </c>
      <c r="P105" s="72">
        <f t="shared" si="43"/>
        <v>2502.5</v>
      </c>
      <c r="Q105" s="72">
        <f t="shared" si="44"/>
        <v>22497.5</v>
      </c>
    </row>
    <row r="106" spans="1:1895" s="3" customFormat="1" x14ac:dyDescent="0.2">
      <c r="B106" s="76" t="s">
        <v>427</v>
      </c>
      <c r="C106" s="74" t="s">
        <v>426</v>
      </c>
      <c r="D106" s="76" t="s">
        <v>425</v>
      </c>
      <c r="E106" s="74" t="s">
        <v>21</v>
      </c>
      <c r="F106" s="74" t="s">
        <v>20</v>
      </c>
      <c r="G106" s="72">
        <v>20000</v>
      </c>
      <c r="H106" s="72">
        <v>0</v>
      </c>
      <c r="I106" s="72">
        <v>25</v>
      </c>
      <c r="J106" s="73">
        <f t="shared" si="39"/>
        <v>574</v>
      </c>
      <c r="K106" s="72">
        <f t="shared" si="40"/>
        <v>608</v>
      </c>
      <c r="L106" s="90">
        <f t="shared" si="41"/>
        <v>1418</v>
      </c>
      <c r="M106" s="89">
        <f t="shared" si="42"/>
        <v>1419.9999999999998</v>
      </c>
      <c r="N106" s="73">
        <f t="shared" si="38"/>
        <v>230</v>
      </c>
      <c r="O106" s="72">
        <v>7672.5</v>
      </c>
      <c r="P106" s="72">
        <f t="shared" si="43"/>
        <v>8879.5</v>
      </c>
      <c r="Q106" s="72">
        <f t="shared" si="44"/>
        <v>11120.5</v>
      </c>
    </row>
    <row r="107" spans="1:1895" s="3" customFormat="1" x14ac:dyDescent="0.2">
      <c r="G107" s="2"/>
      <c r="H107" s="2"/>
      <c r="I107" s="2"/>
      <c r="J107" s="73"/>
      <c r="K107" s="72"/>
      <c r="L107" s="81"/>
      <c r="M107" s="80"/>
      <c r="N107" s="73"/>
      <c r="O107" s="72"/>
      <c r="P107" s="72"/>
      <c r="Q107" s="72"/>
    </row>
    <row r="108" spans="1:1895" s="3" customFormat="1" x14ac:dyDescent="0.2">
      <c r="B108" s="74" t="s">
        <v>424</v>
      </c>
      <c r="C108" s="74" t="s">
        <v>417</v>
      </c>
      <c r="D108" s="74" t="s">
        <v>423</v>
      </c>
      <c r="E108" s="74" t="s">
        <v>21</v>
      </c>
      <c r="F108" s="74" t="s">
        <v>34</v>
      </c>
      <c r="G108" s="73">
        <v>48000</v>
      </c>
      <c r="H108" s="73">
        <v>1571.73</v>
      </c>
      <c r="I108" s="73">
        <v>25</v>
      </c>
      <c r="J108" s="73">
        <f>IF(G108&lt;=$I$381*$J$381,G108*$F$388,($I$381*$J$381)*$F$388)</f>
        <v>1377.6</v>
      </c>
      <c r="K108" s="72">
        <f>IF(G108&lt;=$I$382*$J$382,G108*$F$389,($I$382*$J$382)*$F$389)</f>
        <v>1459.2</v>
      </c>
      <c r="L108" s="79">
        <f>G108*7.09%</f>
        <v>3403.2000000000003</v>
      </c>
      <c r="M108" s="78">
        <f>G108*7.1%</f>
        <v>3407.9999999999995</v>
      </c>
      <c r="N108" s="73">
        <f t="shared" si="38"/>
        <v>552</v>
      </c>
      <c r="O108" s="72">
        <v>4100</v>
      </c>
      <c r="P108" s="72">
        <f>H108+I108+J108+K108+O108</f>
        <v>8533.5299999999988</v>
      </c>
      <c r="Q108" s="72">
        <f>G108-P108</f>
        <v>39466.47</v>
      </c>
    </row>
    <row r="109" spans="1:1895" s="3" customFormat="1" x14ac:dyDescent="0.2">
      <c r="B109" s="74" t="s">
        <v>422</v>
      </c>
      <c r="C109" s="74" t="s">
        <v>417</v>
      </c>
      <c r="D109" s="74" t="s">
        <v>421</v>
      </c>
      <c r="E109" s="74" t="s">
        <v>21</v>
      </c>
      <c r="F109" s="74" t="s">
        <v>20</v>
      </c>
      <c r="G109" s="73">
        <v>26000</v>
      </c>
      <c r="H109" s="73">
        <v>0</v>
      </c>
      <c r="I109" s="73">
        <v>25</v>
      </c>
      <c r="J109" s="73">
        <f>IF(G109&lt;=$I$381*$J$381,G109*$F$388,($I$381*$J$381)*$F$388)</f>
        <v>746.2</v>
      </c>
      <c r="K109" s="72">
        <f>IF(G109&lt;=$I$382*$J$382,G109*$F$389,($I$382*$J$382)*$F$389)</f>
        <v>790.4</v>
      </c>
      <c r="L109" s="72">
        <f>G109*7.09%</f>
        <v>1843.4</v>
      </c>
      <c r="M109" s="73">
        <f>G109*7.1%</f>
        <v>1845.9999999999998</v>
      </c>
      <c r="N109" s="73">
        <f t="shared" si="38"/>
        <v>299</v>
      </c>
      <c r="O109" s="72">
        <v>3530.92</v>
      </c>
      <c r="P109" s="72">
        <f>H109+I109+J109+K109+O109</f>
        <v>5092.5200000000004</v>
      </c>
      <c r="Q109" s="72">
        <f>G109-P109</f>
        <v>20907.48</v>
      </c>
    </row>
    <row r="110" spans="1:1895" s="3" customFormat="1" x14ac:dyDescent="0.2">
      <c r="B110" s="75" t="s">
        <v>420</v>
      </c>
      <c r="C110" s="74" t="s">
        <v>417</v>
      </c>
      <c r="D110" s="74" t="s">
        <v>408</v>
      </c>
      <c r="E110" s="74" t="s">
        <v>21</v>
      </c>
      <c r="F110" s="74" t="s">
        <v>20</v>
      </c>
      <c r="G110" s="73">
        <v>20600</v>
      </c>
      <c r="H110" s="73">
        <v>0</v>
      </c>
      <c r="I110" s="73">
        <v>25</v>
      </c>
      <c r="J110" s="73">
        <f>IF(G110&lt;=$I$381*$J$381,G110*$F$388,($I$381*$J$381)*$F$388)</f>
        <v>591.22</v>
      </c>
      <c r="K110" s="72">
        <f>IF(G110&lt;=$I$382*$J$382,G110*$F$389,($I$382*$J$382)*$F$389)</f>
        <v>626.24</v>
      </c>
      <c r="L110" s="72">
        <f>G110*7.09%</f>
        <v>1460.5400000000002</v>
      </c>
      <c r="M110" s="73">
        <f>G110*7.1%</f>
        <v>1462.6</v>
      </c>
      <c r="N110" s="73">
        <f t="shared" si="38"/>
        <v>236.9</v>
      </c>
      <c r="O110" s="72">
        <v>7107.43</v>
      </c>
      <c r="P110" s="72">
        <f>H110+I110+J110+K110+O110</f>
        <v>8349.89</v>
      </c>
      <c r="Q110" s="72">
        <f>G110-P110</f>
        <v>12250.11</v>
      </c>
    </row>
    <row r="111" spans="1:1895" s="3" customFormat="1" x14ac:dyDescent="0.2">
      <c r="B111" s="74" t="s">
        <v>419</v>
      </c>
      <c r="C111" s="74" t="s">
        <v>417</v>
      </c>
      <c r="D111" s="74" t="s">
        <v>416</v>
      </c>
      <c r="E111" s="74" t="s">
        <v>21</v>
      </c>
      <c r="F111" s="74" t="s">
        <v>34</v>
      </c>
      <c r="G111" s="73">
        <v>20000</v>
      </c>
      <c r="H111" s="73">
        <v>0</v>
      </c>
      <c r="I111" s="73">
        <v>25</v>
      </c>
      <c r="J111" s="73">
        <f>IF(G111&lt;=$I$381*$J$381,G111*$F$388,($I$381*$J$381)*$F$388)</f>
        <v>574</v>
      </c>
      <c r="K111" s="72">
        <f>IF(G111&lt;=$I$382*$J$382,G111*$F$389,($I$382*$J$382)*$F$389)</f>
        <v>608</v>
      </c>
      <c r="L111" s="72">
        <f>G111*7.09%</f>
        <v>1418</v>
      </c>
      <c r="M111" s="73">
        <f>G111*7.1%</f>
        <v>1419.9999999999998</v>
      </c>
      <c r="N111" s="73">
        <f t="shared" si="38"/>
        <v>230</v>
      </c>
      <c r="O111" s="72">
        <v>8722.86</v>
      </c>
      <c r="P111" s="72">
        <f>H111+I111+J111+K111+O111</f>
        <v>9929.86</v>
      </c>
      <c r="Q111" s="72">
        <f>G111-P111</f>
        <v>10070.14</v>
      </c>
    </row>
    <row r="112" spans="1:1895" s="3" customFormat="1" x14ac:dyDescent="0.2">
      <c r="B112" s="105" t="s">
        <v>418</v>
      </c>
      <c r="C112" s="74" t="s">
        <v>417</v>
      </c>
      <c r="D112" s="74" t="s">
        <v>416</v>
      </c>
      <c r="E112" s="74" t="s">
        <v>21</v>
      </c>
      <c r="F112" s="74" t="s">
        <v>34</v>
      </c>
      <c r="G112" s="73">
        <v>15000</v>
      </c>
      <c r="H112" s="73">
        <v>0</v>
      </c>
      <c r="I112" s="73">
        <v>25</v>
      </c>
      <c r="J112" s="73">
        <f>IF(G112&lt;=$I$381*$J$381,G112*$F$388,($I$381*$J$381)*$F$388)</f>
        <v>430.5</v>
      </c>
      <c r="K112" s="72">
        <f>IF(G112&lt;=$I$382*$J$382,G112*$F$389,($I$382*$J$382)*$F$389)</f>
        <v>456</v>
      </c>
      <c r="L112" s="90">
        <f>G112*7.09%</f>
        <v>1063.5</v>
      </c>
      <c r="M112" s="89">
        <f>G112*7.1%</f>
        <v>1065</v>
      </c>
      <c r="N112" s="73">
        <f t="shared" si="38"/>
        <v>172.5</v>
      </c>
      <c r="O112" s="72">
        <v>6092</v>
      </c>
      <c r="P112" s="72">
        <f>H112+I112+J112+K112+O112</f>
        <v>7003.5</v>
      </c>
      <c r="Q112" s="72">
        <f>G112-P112</f>
        <v>7996.5</v>
      </c>
    </row>
    <row r="113" spans="2:17" s="3" customFormat="1" x14ac:dyDescent="0.2">
      <c r="B113" s="84"/>
      <c r="C113" s="84"/>
      <c r="D113" s="84"/>
      <c r="E113" s="84"/>
      <c r="F113" s="84"/>
      <c r="G113" s="82"/>
      <c r="H113" s="82"/>
      <c r="I113" s="82"/>
      <c r="J113" s="73"/>
      <c r="K113" s="72"/>
      <c r="L113" s="81"/>
      <c r="M113" s="80"/>
      <c r="N113" s="73"/>
      <c r="O113" s="72"/>
      <c r="P113" s="72"/>
      <c r="Q113" s="72"/>
    </row>
    <row r="114" spans="2:17" s="3" customFormat="1" x14ac:dyDescent="0.2">
      <c r="B114" s="75" t="s">
        <v>415</v>
      </c>
      <c r="C114" s="74" t="s">
        <v>409</v>
      </c>
      <c r="D114" s="74" t="s">
        <v>414</v>
      </c>
      <c r="E114" s="74" t="s">
        <v>21</v>
      </c>
      <c r="F114" s="74" t="s">
        <v>34</v>
      </c>
      <c r="G114" s="73">
        <v>50000</v>
      </c>
      <c r="H114" s="73">
        <v>1596.68</v>
      </c>
      <c r="I114" s="73">
        <v>25</v>
      </c>
      <c r="J114" s="73">
        <f>IF(G114&lt;=$I$381*$J$381,G114*$F$388,($I$381*$J$381)*$F$388)</f>
        <v>1435</v>
      </c>
      <c r="K114" s="72">
        <f>IF(G114&lt;=$I$382*$J$382,G114*$F$389,($I$382*$J$382)*$F$389)</f>
        <v>1520</v>
      </c>
      <c r="L114" s="79">
        <f>G114*7.09%</f>
        <v>3545.0000000000005</v>
      </c>
      <c r="M114" s="78">
        <f>G114*7.1%</f>
        <v>3549.9999999999995</v>
      </c>
      <c r="N114" s="73">
        <f t="shared" si="38"/>
        <v>575</v>
      </c>
      <c r="O114" s="72">
        <v>21068.799999999999</v>
      </c>
      <c r="P114" s="72">
        <f>H114+I114+J114+K114+O114</f>
        <v>25645.48</v>
      </c>
      <c r="Q114" s="72">
        <f>G114-P114</f>
        <v>24354.52</v>
      </c>
    </row>
    <row r="115" spans="2:17" s="3" customFormat="1" x14ac:dyDescent="0.2">
      <c r="B115" s="74" t="s">
        <v>413</v>
      </c>
      <c r="C115" s="74" t="s">
        <v>409</v>
      </c>
      <c r="D115" s="74" t="s">
        <v>207</v>
      </c>
      <c r="E115" s="74" t="s">
        <v>21</v>
      </c>
      <c r="F115" s="74" t="s">
        <v>34</v>
      </c>
      <c r="G115" s="73">
        <v>25000</v>
      </c>
      <c r="H115" s="73">
        <v>0</v>
      </c>
      <c r="I115" s="73">
        <v>25</v>
      </c>
      <c r="J115" s="73">
        <f>IF(G115&lt;=$I$381*$J$381,G115*$F$388,($I$381*$J$381)*$F$388)</f>
        <v>717.5</v>
      </c>
      <c r="K115" s="72">
        <f>IF(G115&lt;=$I$382*$J$382,G115*$F$389,($I$382*$J$382)*$F$389)</f>
        <v>760</v>
      </c>
      <c r="L115" s="72">
        <f>G115*7.09%</f>
        <v>1772.5000000000002</v>
      </c>
      <c r="M115" s="73">
        <f>G115*7.1%</f>
        <v>1774.9999999999998</v>
      </c>
      <c r="N115" s="73">
        <f t="shared" si="38"/>
        <v>287.5</v>
      </c>
      <c r="O115" s="72">
        <v>11912.5</v>
      </c>
      <c r="P115" s="72">
        <f>H115+I115+J115+K115+O115</f>
        <v>13415</v>
      </c>
      <c r="Q115" s="72">
        <f>G115-P115</f>
        <v>11585</v>
      </c>
    </row>
    <row r="116" spans="2:17" s="3" customFormat="1" x14ac:dyDescent="0.2">
      <c r="B116" s="75" t="s">
        <v>412</v>
      </c>
      <c r="C116" s="74" t="s">
        <v>409</v>
      </c>
      <c r="D116" s="74" t="s">
        <v>360</v>
      </c>
      <c r="E116" s="74" t="s">
        <v>21</v>
      </c>
      <c r="F116" s="74" t="s">
        <v>34</v>
      </c>
      <c r="G116" s="73">
        <v>24000</v>
      </c>
      <c r="H116" s="73">
        <v>0</v>
      </c>
      <c r="I116" s="73">
        <v>25</v>
      </c>
      <c r="J116" s="73">
        <f>IF(G116&lt;=$I$381*$J$381,G116*$F$388,($I$381*$J$381)*$F$388)</f>
        <v>688.8</v>
      </c>
      <c r="K116" s="72">
        <f>IF(G116&lt;=$I$382*$J$382,G116*$F$389,($I$382*$J$382)*$F$389)</f>
        <v>729.6</v>
      </c>
      <c r="L116" s="72">
        <f>G116*7.09%</f>
        <v>1701.6000000000001</v>
      </c>
      <c r="M116" s="73">
        <f>G116*7.1%</f>
        <v>1703.9999999999998</v>
      </c>
      <c r="N116" s="73">
        <f t="shared" si="38"/>
        <v>276</v>
      </c>
      <c r="O116" s="72">
        <v>10630.48</v>
      </c>
      <c r="P116" s="72">
        <f>H116+I116+J116+K116+O116</f>
        <v>12073.88</v>
      </c>
      <c r="Q116" s="72">
        <f>G116-P116</f>
        <v>11926.12</v>
      </c>
    </row>
    <row r="117" spans="2:17" s="3" customFormat="1" x14ac:dyDescent="0.2">
      <c r="B117" s="75" t="s">
        <v>411</v>
      </c>
      <c r="C117" s="74" t="s">
        <v>409</v>
      </c>
      <c r="D117" s="74" t="s">
        <v>408</v>
      </c>
      <c r="E117" s="74" t="s">
        <v>21</v>
      </c>
      <c r="F117" s="74" t="s">
        <v>34</v>
      </c>
      <c r="G117" s="73">
        <v>20000</v>
      </c>
      <c r="H117" s="73">
        <v>0</v>
      </c>
      <c r="I117" s="73">
        <v>25</v>
      </c>
      <c r="J117" s="73">
        <f>IF(G117&lt;=$I$381*$J$381,G117*$F$388,($I$381*$J$381)*$F$388)</f>
        <v>574</v>
      </c>
      <c r="K117" s="72">
        <f>IF(G117&lt;=$I$382*$J$382,G117*$F$389,($I$382*$J$382)*$F$389)</f>
        <v>608</v>
      </c>
      <c r="L117" s="72">
        <f>G117*7.09%</f>
        <v>1418</v>
      </c>
      <c r="M117" s="73">
        <f>G117*7.1%</f>
        <v>1419.9999999999998</v>
      </c>
      <c r="N117" s="73">
        <f t="shared" si="38"/>
        <v>230</v>
      </c>
      <c r="O117" s="72">
        <v>0</v>
      </c>
      <c r="P117" s="72">
        <f>H117+I117+J117+K117+O117</f>
        <v>1207</v>
      </c>
      <c r="Q117" s="72">
        <f>G117-P117</f>
        <v>18793</v>
      </c>
    </row>
    <row r="118" spans="2:17" s="3" customFormat="1" x14ac:dyDescent="0.2">
      <c r="B118" s="74" t="s">
        <v>410</v>
      </c>
      <c r="C118" s="74" t="s">
        <v>409</v>
      </c>
      <c r="D118" s="74" t="s">
        <v>408</v>
      </c>
      <c r="E118" s="74" t="s">
        <v>21</v>
      </c>
      <c r="F118" s="74" t="s">
        <v>20</v>
      </c>
      <c r="G118" s="73">
        <v>17300</v>
      </c>
      <c r="H118" s="73">
        <v>0</v>
      </c>
      <c r="I118" s="73">
        <v>25</v>
      </c>
      <c r="J118" s="73">
        <f>IF(G118&lt;=$I$381*$J$381,G118*$F$388,($I$381*$J$381)*$F$388)</f>
        <v>496.51</v>
      </c>
      <c r="K118" s="72">
        <f>IF(G118&lt;=$I$382*$J$382,G118*$F$389,($I$382*$J$382)*$F$389)</f>
        <v>525.91999999999996</v>
      </c>
      <c r="L118" s="72">
        <f>G118*7.09%</f>
        <v>1226.5700000000002</v>
      </c>
      <c r="M118" s="73">
        <f>G118*7.1%</f>
        <v>1228.3</v>
      </c>
      <c r="N118" s="73">
        <f t="shared" si="38"/>
        <v>198.95</v>
      </c>
      <c r="O118" s="72">
        <v>6034.37</v>
      </c>
      <c r="P118" s="72">
        <f>H118+I118+J118+K118+O118</f>
        <v>7081.7999999999993</v>
      </c>
      <c r="Q118" s="72">
        <f>G118-P118</f>
        <v>10218.200000000001</v>
      </c>
    </row>
    <row r="119" spans="2:17" s="3" customFormat="1" x14ac:dyDescent="0.2">
      <c r="B119" s="84"/>
      <c r="C119" s="84"/>
      <c r="D119" s="84"/>
      <c r="E119" s="84"/>
      <c r="F119" s="84"/>
      <c r="G119" s="82"/>
      <c r="H119" s="82"/>
      <c r="I119" s="82"/>
      <c r="J119" s="73"/>
      <c r="K119" s="72"/>
      <c r="L119" s="81"/>
      <c r="M119" s="80"/>
      <c r="N119" s="73"/>
      <c r="O119" s="72"/>
      <c r="P119" s="72"/>
      <c r="Q119" s="72"/>
    </row>
    <row r="120" spans="2:17" s="3" customFormat="1" x14ac:dyDescent="0.2">
      <c r="B120" s="75" t="s">
        <v>407</v>
      </c>
      <c r="C120" s="74" t="s">
        <v>397</v>
      </c>
      <c r="D120" s="74" t="s">
        <v>406</v>
      </c>
      <c r="E120" s="74" t="s">
        <v>21</v>
      </c>
      <c r="F120" s="74" t="s">
        <v>20</v>
      </c>
      <c r="G120" s="73">
        <v>55000</v>
      </c>
      <c r="H120" s="73">
        <v>2302.36</v>
      </c>
      <c r="I120" s="73">
        <v>25</v>
      </c>
      <c r="J120" s="73">
        <f t="shared" ref="J120:J129" si="45">IF(G120&lt;=$I$381*$J$381,G120*$F$388,($I$381*$J$381)*$F$388)</f>
        <v>1578.5</v>
      </c>
      <c r="K120" s="72">
        <f t="shared" ref="K120:K129" si="46">IF(G120&lt;=$I$382*$J$382,G120*$F$389,($I$382*$J$382)*$F$389)</f>
        <v>1672</v>
      </c>
      <c r="L120" s="79">
        <f t="shared" ref="L120:L129" si="47">G120*7.09%</f>
        <v>3899.5000000000005</v>
      </c>
      <c r="M120" s="78">
        <f t="shared" ref="M120:M129" si="48">G120*7.1%</f>
        <v>3904.9999999999995</v>
      </c>
      <c r="N120" s="73">
        <f t="shared" si="38"/>
        <v>632.5</v>
      </c>
      <c r="O120" s="72">
        <v>29353.19</v>
      </c>
      <c r="P120" s="72">
        <f t="shared" ref="P120:P129" si="49">H120+I120+J120+K120+O120</f>
        <v>34931.050000000003</v>
      </c>
      <c r="Q120" s="72">
        <f t="shared" ref="Q120:Q129" si="50">G120-P120</f>
        <v>20068.949999999997</v>
      </c>
    </row>
    <row r="121" spans="2:17" s="3" customFormat="1" x14ac:dyDescent="0.2">
      <c r="B121" s="74" t="s">
        <v>405</v>
      </c>
      <c r="C121" s="74" t="s">
        <v>397</v>
      </c>
      <c r="D121" s="74" t="s">
        <v>132</v>
      </c>
      <c r="E121" s="74" t="s">
        <v>21</v>
      </c>
      <c r="F121" s="74" t="s">
        <v>20</v>
      </c>
      <c r="G121" s="73">
        <v>25000</v>
      </c>
      <c r="H121" s="73">
        <v>0</v>
      </c>
      <c r="I121" s="73">
        <v>25</v>
      </c>
      <c r="J121" s="73">
        <f t="shared" si="45"/>
        <v>717.5</v>
      </c>
      <c r="K121" s="72">
        <f t="shared" si="46"/>
        <v>760</v>
      </c>
      <c r="L121" s="72">
        <f t="shared" si="47"/>
        <v>1772.5000000000002</v>
      </c>
      <c r="M121" s="73">
        <f t="shared" si="48"/>
        <v>1774.9999999999998</v>
      </c>
      <c r="N121" s="73">
        <f t="shared" si="38"/>
        <v>287.5</v>
      </c>
      <c r="O121" s="72">
        <v>12784.82</v>
      </c>
      <c r="P121" s="72">
        <f t="shared" si="49"/>
        <v>14287.32</v>
      </c>
      <c r="Q121" s="72">
        <f t="shared" si="50"/>
        <v>10712.68</v>
      </c>
    </row>
    <row r="122" spans="2:17" s="3" customFormat="1" x14ac:dyDescent="0.2">
      <c r="B122" s="74" t="s">
        <v>404</v>
      </c>
      <c r="C122" s="74" t="s">
        <v>397</v>
      </c>
      <c r="D122" s="74" t="s">
        <v>132</v>
      </c>
      <c r="E122" s="74" t="s">
        <v>21</v>
      </c>
      <c r="F122" s="74" t="s">
        <v>20</v>
      </c>
      <c r="G122" s="73">
        <v>21400</v>
      </c>
      <c r="H122" s="73">
        <v>0</v>
      </c>
      <c r="I122" s="73">
        <v>25</v>
      </c>
      <c r="J122" s="73">
        <f t="shared" si="45"/>
        <v>614.17999999999995</v>
      </c>
      <c r="K122" s="72">
        <f t="shared" si="46"/>
        <v>650.55999999999995</v>
      </c>
      <c r="L122" s="72">
        <f t="shared" si="47"/>
        <v>1517.26</v>
      </c>
      <c r="M122" s="73">
        <f t="shared" si="48"/>
        <v>1519.3999999999999</v>
      </c>
      <c r="N122" s="73">
        <f t="shared" si="38"/>
        <v>246.1</v>
      </c>
      <c r="O122" s="72">
        <v>6259.66</v>
      </c>
      <c r="P122" s="72">
        <f t="shared" si="49"/>
        <v>7549.4</v>
      </c>
      <c r="Q122" s="72">
        <f t="shared" si="50"/>
        <v>13850.6</v>
      </c>
    </row>
    <row r="123" spans="2:17" s="3" customFormat="1" x14ac:dyDescent="0.2">
      <c r="B123" s="74" t="s">
        <v>403</v>
      </c>
      <c r="C123" s="74" t="s">
        <v>397</v>
      </c>
      <c r="D123" s="74" t="s">
        <v>132</v>
      </c>
      <c r="E123" s="74" t="s">
        <v>21</v>
      </c>
      <c r="F123" s="74" t="s">
        <v>20</v>
      </c>
      <c r="G123" s="73">
        <v>25000</v>
      </c>
      <c r="H123" s="73">
        <v>0</v>
      </c>
      <c r="I123" s="73">
        <v>25</v>
      </c>
      <c r="J123" s="73">
        <f t="shared" si="45"/>
        <v>717.5</v>
      </c>
      <c r="K123" s="72">
        <f t="shared" si="46"/>
        <v>760</v>
      </c>
      <c r="L123" s="72">
        <f t="shared" si="47"/>
        <v>1772.5000000000002</v>
      </c>
      <c r="M123" s="73">
        <f t="shared" si="48"/>
        <v>1774.9999999999998</v>
      </c>
      <c r="N123" s="73">
        <f t="shared" si="38"/>
        <v>287.5</v>
      </c>
      <c r="O123" s="72">
        <v>11078.27</v>
      </c>
      <c r="P123" s="72">
        <f t="shared" si="49"/>
        <v>12580.77</v>
      </c>
      <c r="Q123" s="72">
        <f t="shared" si="50"/>
        <v>12419.23</v>
      </c>
    </row>
    <row r="124" spans="2:17" s="3" customFormat="1" x14ac:dyDescent="0.2">
      <c r="B124" s="74" t="s">
        <v>587</v>
      </c>
      <c r="C124" s="74" t="s">
        <v>397</v>
      </c>
      <c r="D124" s="74" t="s">
        <v>132</v>
      </c>
      <c r="E124" s="74" t="s">
        <v>21</v>
      </c>
      <c r="F124" s="74" t="s">
        <v>278</v>
      </c>
      <c r="G124" s="73">
        <v>20000</v>
      </c>
      <c r="H124" s="73">
        <v>0</v>
      </c>
      <c r="I124" s="73">
        <v>25</v>
      </c>
      <c r="J124" s="73">
        <f t="shared" si="45"/>
        <v>574</v>
      </c>
      <c r="K124" s="72">
        <f t="shared" si="46"/>
        <v>608</v>
      </c>
      <c r="L124" s="72">
        <f t="shared" si="47"/>
        <v>1418</v>
      </c>
      <c r="M124" s="73">
        <f t="shared" si="48"/>
        <v>1419.9999999999998</v>
      </c>
      <c r="N124" s="73">
        <f t="shared" si="38"/>
        <v>230</v>
      </c>
      <c r="O124" s="72">
        <v>1000</v>
      </c>
      <c r="P124" s="72">
        <f t="shared" si="49"/>
        <v>2207</v>
      </c>
      <c r="Q124" s="72">
        <f t="shared" si="50"/>
        <v>17793</v>
      </c>
    </row>
    <row r="125" spans="2:17" s="3" customFormat="1" x14ac:dyDescent="0.2">
      <c r="B125" s="74" t="s">
        <v>402</v>
      </c>
      <c r="C125" s="74" t="s">
        <v>397</v>
      </c>
      <c r="D125" s="74" t="s">
        <v>132</v>
      </c>
      <c r="E125" s="74" t="s">
        <v>21</v>
      </c>
      <c r="F125" s="74" t="s">
        <v>20</v>
      </c>
      <c r="G125" s="73">
        <v>24000</v>
      </c>
      <c r="H125" s="73">
        <v>0</v>
      </c>
      <c r="I125" s="73">
        <v>25</v>
      </c>
      <c r="J125" s="73">
        <f t="shared" si="45"/>
        <v>688.8</v>
      </c>
      <c r="K125" s="72">
        <f t="shared" si="46"/>
        <v>729.6</v>
      </c>
      <c r="L125" s="72">
        <f t="shared" si="47"/>
        <v>1701.6000000000001</v>
      </c>
      <c r="M125" s="73">
        <f t="shared" si="48"/>
        <v>1703.9999999999998</v>
      </c>
      <c r="N125" s="73">
        <f t="shared" si="38"/>
        <v>276</v>
      </c>
      <c r="O125" s="72">
        <v>12478.12</v>
      </c>
      <c r="P125" s="72">
        <f t="shared" si="49"/>
        <v>13921.52</v>
      </c>
      <c r="Q125" s="72">
        <f t="shared" si="50"/>
        <v>10078.48</v>
      </c>
    </row>
    <row r="126" spans="2:17" s="3" customFormat="1" x14ac:dyDescent="0.2">
      <c r="B126" s="74" t="s">
        <v>401</v>
      </c>
      <c r="C126" s="74" t="s">
        <v>397</v>
      </c>
      <c r="D126" s="74" t="s">
        <v>207</v>
      </c>
      <c r="E126" s="74" t="s">
        <v>21</v>
      </c>
      <c r="F126" s="74" t="s">
        <v>34</v>
      </c>
      <c r="G126" s="73">
        <v>22580</v>
      </c>
      <c r="H126" s="73">
        <v>0</v>
      </c>
      <c r="I126" s="73">
        <v>25</v>
      </c>
      <c r="J126" s="73">
        <f t="shared" si="45"/>
        <v>648.04600000000005</v>
      </c>
      <c r="K126" s="72">
        <f t="shared" si="46"/>
        <v>686.43200000000002</v>
      </c>
      <c r="L126" s="72">
        <f t="shared" si="47"/>
        <v>1600.922</v>
      </c>
      <c r="M126" s="73">
        <f t="shared" si="48"/>
        <v>1603.1799999999998</v>
      </c>
      <c r="N126" s="73">
        <f t="shared" si="38"/>
        <v>259.67</v>
      </c>
      <c r="O126" s="72">
        <v>11856.01</v>
      </c>
      <c r="P126" s="72">
        <f t="shared" si="49"/>
        <v>13215.488000000001</v>
      </c>
      <c r="Q126" s="72">
        <f t="shared" si="50"/>
        <v>9364.5119999999988</v>
      </c>
    </row>
    <row r="127" spans="2:17" s="3" customFormat="1" x14ac:dyDescent="0.2">
      <c r="B127" s="75" t="s">
        <v>400</v>
      </c>
      <c r="C127" s="74" t="s">
        <v>397</v>
      </c>
      <c r="D127" s="74" t="s">
        <v>132</v>
      </c>
      <c r="E127" s="74" t="s">
        <v>21</v>
      </c>
      <c r="F127" s="74" t="s">
        <v>20</v>
      </c>
      <c r="G127" s="73">
        <v>30000</v>
      </c>
      <c r="H127" s="73">
        <v>0</v>
      </c>
      <c r="I127" s="73">
        <v>25</v>
      </c>
      <c r="J127" s="73">
        <f t="shared" si="45"/>
        <v>861</v>
      </c>
      <c r="K127" s="72">
        <f t="shared" si="46"/>
        <v>912</v>
      </c>
      <c r="L127" s="72">
        <f t="shared" si="47"/>
        <v>2127</v>
      </c>
      <c r="M127" s="73">
        <f t="shared" si="48"/>
        <v>2130</v>
      </c>
      <c r="N127" s="73">
        <f t="shared" si="38"/>
        <v>345</v>
      </c>
      <c r="O127" s="72">
        <v>5700</v>
      </c>
      <c r="P127" s="72">
        <f t="shared" si="49"/>
        <v>7498</v>
      </c>
      <c r="Q127" s="72">
        <f t="shared" si="50"/>
        <v>22502</v>
      </c>
    </row>
    <row r="128" spans="2:17" s="3" customFormat="1" x14ac:dyDescent="0.2">
      <c r="B128" s="75" t="s">
        <v>399</v>
      </c>
      <c r="C128" s="74" t="s">
        <v>397</v>
      </c>
      <c r="D128" s="74" t="s">
        <v>132</v>
      </c>
      <c r="E128" s="74" t="s">
        <v>21</v>
      </c>
      <c r="F128" s="74" t="s">
        <v>20</v>
      </c>
      <c r="G128" s="73">
        <v>24000</v>
      </c>
      <c r="H128" s="73">
        <v>0</v>
      </c>
      <c r="I128" s="73">
        <v>25</v>
      </c>
      <c r="J128" s="73">
        <f t="shared" si="45"/>
        <v>688.8</v>
      </c>
      <c r="K128" s="72">
        <f t="shared" si="46"/>
        <v>729.6</v>
      </c>
      <c r="L128" s="72">
        <f t="shared" si="47"/>
        <v>1701.6000000000001</v>
      </c>
      <c r="M128" s="73">
        <f t="shared" si="48"/>
        <v>1703.9999999999998</v>
      </c>
      <c r="N128" s="73">
        <f t="shared" si="38"/>
        <v>276</v>
      </c>
      <c r="O128" s="72">
        <v>12066.4</v>
      </c>
      <c r="P128" s="72">
        <f t="shared" si="49"/>
        <v>13509.8</v>
      </c>
      <c r="Q128" s="72">
        <f t="shared" si="50"/>
        <v>10490.2</v>
      </c>
    </row>
    <row r="129" spans="2:17" s="3" customFormat="1" x14ac:dyDescent="0.2">
      <c r="B129" s="74" t="s">
        <v>398</v>
      </c>
      <c r="C129" s="74" t="s">
        <v>397</v>
      </c>
      <c r="D129" s="74" t="s">
        <v>132</v>
      </c>
      <c r="E129" s="74" t="s">
        <v>21</v>
      </c>
      <c r="F129" s="74" t="s">
        <v>20</v>
      </c>
      <c r="G129" s="73">
        <v>11600.56</v>
      </c>
      <c r="H129" s="73">
        <v>0</v>
      </c>
      <c r="I129" s="73">
        <v>25</v>
      </c>
      <c r="J129" s="73">
        <f t="shared" si="45"/>
        <v>332.93607199999997</v>
      </c>
      <c r="K129" s="72">
        <f t="shared" si="46"/>
        <v>352.65702399999998</v>
      </c>
      <c r="L129" s="72">
        <f t="shared" si="47"/>
        <v>822.47970399999997</v>
      </c>
      <c r="M129" s="73">
        <f t="shared" si="48"/>
        <v>823.63975999999991</v>
      </c>
      <c r="N129" s="73">
        <f t="shared" si="38"/>
        <v>133.40644</v>
      </c>
      <c r="O129" s="72">
        <v>100</v>
      </c>
      <c r="P129" s="72">
        <f t="shared" si="49"/>
        <v>810.59309599999995</v>
      </c>
      <c r="Q129" s="72">
        <f t="shared" si="50"/>
        <v>10789.966903999999</v>
      </c>
    </row>
    <row r="130" spans="2:17" s="3" customFormat="1" x14ac:dyDescent="0.2">
      <c r="B130" s="70"/>
      <c r="C130" s="70"/>
      <c r="D130" s="70"/>
      <c r="E130" s="70"/>
      <c r="F130" s="70"/>
      <c r="G130" s="82"/>
      <c r="H130" s="82"/>
      <c r="I130" s="82"/>
      <c r="J130" s="82"/>
      <c r="K130" s="86"/>
      <c r="L130" s="86"/>
      <c r="M130" s="82"/>
      <c r="N130" s="82"/>
      <c r="O130" s="86"/>
      <c r="P130" s="86"/>
      <c r="Q130" s="86"/>
    </row>
    <row r="131" spans="2:17" s="3" customFormat="1" x14ac:dyDescent="0.2">
      <c r="B131" s="74" t="s">
        <v>396</v>
      </c>
      <c r="C131" s="74" t="s">
        <v>383</v>
      </c>
      <c r="D131" s="74" t="s">
        <v>395</v>
      </c>
      <c r="E131" s="74" t="s">
        <v>21</v>
      </c>
      <c r="F131" s="74" t="s">
        <v>20</v>
      </c>
      <c r="G131" s="73">
        <v>95000</v>
      </c>
      <c r="H131" s="73">
        <v>10929.31</v>
      </c>
      <c r="I131" s="73">
        <v>25</v>
      </c>
      <c r="J131" s="73">
        <f t="shared" ref="J131:J140" si="51">IF(G131&lt;=$I$381*$J$381,G131*$F$388,($I$381*$J$381)*$F$388)</f>
        <v>2726.5</v>
      </c>
      <c r="K131" s="72">
        <f t="shared" ref="K131:K140" si="52">IF(G131&lt;=$I$382*$J$382,G131*$F$389,($I$382*$J$382)*$F$389)</f>
        <v>2888</v>
      </c>
      <c r="L131" s="72">
        <f t="shared" ref="L131:L140" si="53">G131*7.09%</f>
        <v>6735.5</v>
      </c>
      <c r="M131" s="73">
        <f t="shared" ref="M131:M140" si="54">G131*7.1%</f>
        <v>6744.9999999999991</v>
      </c>
      <c r="N131" s="73">
        <v>997.04</v>
      </c>
      <c r="O131" s="72">
        <v>100</v>
      </c>
      <c r="P131" s="72">
        <f t="shared" ref="P131:P140" si="55">H131+I131+J131+K131+O131</f>
        <v>16668.809999999998</v>
      </c>
      <c r="Q131" s="72">
        <f t="shared" ref="Q131:Q140" si="56">G131-P131</f>
        <v>78331.19</v>
      </c>
    </row>
    <row r="132" spans="2:17" s="3" customFormat="1" x14ac:dyDescent="0.2">
      <c r="B132" s="74" t="s">
        <v>394</v>
      </c>
      <c r="C132" s="74" t="s">
        <v>383</v>
      </c>
      <c r="D132" s="74" t="s">
        <v>225</v>
      </c>
      <c r="E132" s="74" t="s">
        <v>21</v>
      </c>
      <c r="F132" s="74" t="s">
        <v>20</v>
      </c>
      <c r="G132" s="73">
        <v>30000</v>
      </c>
      <c r="H132" s="73">
        <v>0</v>
      </c>
      <c r="I132" s="73">
        <v>25</v>
      </c>
      <c r="J132" s="73">
        <f t="shared" si="51"/>
        <v>861</v>
      </c>
      <c r="K132" s="72">
        <f t="shared" si="52"/>
        <v>912</v>
      </c>
      <c r="L132" s="72">
        <f t="shared" si="53"/>
        <v>2127</v>
      </c>
      <c r="M132" s="73">
        <f t="shared" si="54"/>
        <v>2130</v>
      </c>
      <c r="N132" s="73">
        <f t="shared" si="38"/>
        <v>345</v>
      </c>
      <c r="O132" s="72">
        <v>11845.28</v>
      </c>
      <c r="P132" s="72">
        <f t="shared" si="55"/>
        <v>13643.28</v>
      </c>
      <c r="Q132" s="72">
        <f t="shared" si="56"/>
        <v>16356.72</v>
      </c>
    </row>
    <row r="133" spans="2:17" s="3" customFormat="1" x14ac:dyDescent="0.2">
      <c r="B133" s="74" t="s">
        <v>393</v>
      </c>
      <c r="C133" s="74" t="s">
        <v>383</v>
      </c>
      <c r="D133" s="74" t="s">
        <v>225</v>
      </c>
      <c r="E133" s="74" t="s">
        <v>21</v>
      </c>
      <c r="F133" s="74" t="s">
        <v>20</v>
      </c>
      <c r="G133" s="73">
        <v>30000</v>
      </c>
      <c r="H133" s="73">
        <v>0</v>
      </c>
      <c r="I133" s="73">
        <v>25</v>
      </c>
      <c r="J133" s="73">
        <f t="shared" si="51"/>
        <v>861</v>
      </c>
      <c r="K133" s="72">
        <f t="shared" si="52"/>
        <v>912</v>
      </c>
      <c r="L133" s="72">
        <f t="shared" si="53"/>
        <v>2127</v>
      </c>
      <c r="M133" s="73">
        <f t="shared" si="54"/>
        <v>2130</v>
      </c>
      <c r="N133" s="73">
        <f t="shared" si="38"/>
        <v>345</v>
      </c>
      <c r="O133" s="72">
        <v>7843.75</v>
      </c>
      <c r="P133" s="72">
        <f t="shared" si="55"/>
        <v>9641.75</v>
      </c>
      <c r="Q133" s="72">
        <f t="shared" si="56"/>
        <v>20358.25</v>
      </c>
    </row>
    <row r="134" spans="2:17" s="3" customFormat="1" x14ac:dyDescent="0.2">
      <c r="B134" s="74" t="s">
        <v>392</v>
      </c>
      <c r="C134" s="74" t="s">
        <v>383</v>
      </c>
      <c r="D134" s="74" t="s">
        <v>225</v>
      </c>
      <c r="E134" s="74" t="s">
        <v>21</v>
      </c>
      <c r="F134" s="74" t="s">
        <v>20</v>
      </c>
      <c r="G134" s="73">
        <v>25000</v>
      </c>
      <c r="H134" s="73">
        <v>0</v>
      </c>
      <c r="I134" s="73">
        <v>25</v>
      </c>
      <c r="J134" s="73">
        <f t="shared" si="51"/>
        <v>717.5</v>
      </c>
      <c r="K134" s="72">
        <f t="shared" si="52"/>
        <v>760</v>
      </c>
      <c r="L134" s="72">
        <f t="shared" si="53"/>
        <v>1772.5000000000002</v>
      </c>
      <c r="M134" s="73">
        <f t="shared" si="54"/>
        <v>1774.9999999999998</v>
      </c>
      <c r="N134" s="73">
        <f t="shared" si="38"/>
        <v>287.5</v>
      </c>
      <c r="O134" s="72">
        <v>0</v>
      </c>
      <c r="P134" s="72">
        <f t="shared" si="55"/>
        <v>1502.5</v>
      </c>
      <c r="Q134" s="72">
        <f t="shared" si="56"/>
        <v>23497.5</v>
      </c>
    </row>
    <row r="135" spans="2:17" s="3" customFormat="1" x14ac:dyDescent="0.2">
      <c r="B135" s="75" t="s">
        <v>391</v>
      </c>
      <c r="C135" s="74" t="s">
        <v>383</v>
      </c>
      <c r="D135" s="74" t="s">
        <v>207</v>
      </c>
      <c r="E135" s="74" t="s">
        <v>21</v>
      </c>
      <c r="F135" s="74" t="s">
        <v>34</v>
      </c>
      <c r="G135" s="73">
        <v>49190.54</v>
      </c>
      <c r="H135" s="73">
        <v>1739.76</v>
      </c>
      <c r="I135" s="73">
        <v>25</v>
      </c>
      <c r="J135" s="73">
        <f t="shared" si="51"/>
        <v>1411.7684979999999</v>
      </c>
      <c r="K135" s="72">
        <f t="shared" si="52"/>
        <v>1495.3924159999999</v>
      </c>
      <c r="L135" s="72">
        <f t="shared" si="53"/>
        <v>3487.6092860000003</v>
      </c>
      <c r="M135" s="73">
        <f t="shared" si="54"/>
        <v>3492.5283399999998</v>
      </c>
      <c r="N135" s="73">
        <f t="shared" ref="N135:N201" si="57">IF(G135&gt;77410,890.22,G135*1.15%)</f>
        <v>565.69120999999996</v>
      </c>
      <c r="O135" s="72">
        <v>14080.27</v>
      </c>
      <c r="P135" s="72">
        <f t="shared" si="55"/>
        <v>18752.190913999999</v>
      </c>
      <c r="Q135" s="72">
        <f t="shared" si="56"/>
        <v>30438.349086000002</v>
      </c>
    </row>
    <row r="136" spans="2:17" s="3" customFormat="1" x14ac:dyDescent="0.2">
      <c r="B136" s="74" t="s">
        <v>390</v>
      </c>
      <c r="C136" s="74" t="s">
        <v>383</v>
      </c>
      <c r="D136" s="74" t="s">
        <v>389</v>
      </c>
      <c r="E136" s="74" t="s">
        <v>21</v>
      </c>
      <c r="F136" s="74" t="s">
        <v>20</v>
      </c>
      <c r="G136" s="73">
        <v>42000</v>
      </c>
      <c r="H136" s="73">
        <v>724.92</v>
      </c>
      <c r="I136" s="73">
        <v>25</v>
      </c>
      <c r="J136" s="73">
        <f t="shared" si="51"/>
        <v>1205.4000000000001</v>
      </c>
      <c r="K136" s="72">
        <f t="shared" si="52"/>
        <v>1276.8</v>
      </c>
      <c r="L136" s="72">
        <f t="shared" si="53"/>
        <v>2977.8</v>
      </c>
      <c r="M136" s="73">
        <f t="shared" si="54"/>
        <v>2981.9999999999995</v>
      </c>
      <c r="N136" s="73">
        <f t="shared" si="57"/>
        <v>483</v>
      </c>
      <c r="O136" s="72">
        <v>5799.81</v>
      </c>
      <c r="P136" s="72">
        <f t="shared" si="55"/>
        <v>9031.93</v>
      </c>
      <c r="Q136" s="72">
        <f t="shared" si="56"/>
        <v>32968.07</v>
      </c>
    </row>
    <row r="137" spans="2:17" s="3" customFormat="1" x14ac:dyDescent="0.2">
      <c r="B137" s="74" t="s">
        <v>388</v>
      </c>
      <c r="C137" s="74" t="s">
        <v>383</v>
      </c>
      <c r="D137" s="74" t="s">
        <v>225</v>
      </c>
      <c r="E137" s="74" t="s">
        <v>21</v>
      </c>
      <c r="F137" s="74" t="s">
        <v>20</v>
      </c>
      <c r="G137" s="73">
        <v>40000</v>
      </c>
      <c r="H137" s="73">
        <v>442.65</v>
      </c>
      <c r="I137" s="73">
        <v>25</v>
      </c>
      <c r="J137" s="73">
        <f t="shared" si="51"/>
        <v>1148</v>
      </c>
      <c r="K137" s="72">
        <f t="shared" si="52"/>
        <v>1216</v>
      </c>
      <c r="L137" s="72">
        <f t="shared" si="53"/>
        <v>2836</v>
      </c>
      <c r="M137" s="73">
        <f t="shared" si="54"/>
        <v>2839.9999999999995</v>
      </c>
      <c r="N137" s="73">
        <f t="shared" si="57"/>
        <v>460</v>
      </c>
      <c r="O137" s="72">
        <v>18350</v>
      </c>
      <c r="P137" s="72">
        <f t="shared" si="55"/>
        <v>21181.65</v>
      </c>
      <c r="Q137" s="72">
        <f t="shared" si="56"/>
        <v>18818.349999999999</v>
      </c>
    </row>
    <row r="138" spans="2:17" s="3" customFormat="1" x14ac:dyDescent="0.2">
      <c r="B138" s="75" t="s">
        <v>387</v>
      </c>
      <c r="C138" s="74" t="s">
        <v>386</v>
      </c>
      <c r="D138" s="74" t="s">
        <v>385</v>
      </c>
      <c r="E138" s="74" t="s">
        <v>21</v>
      </c>
      <c r="F138" s="74" t="s">
        <v>20</v>
      </c>
      <c r="G138" s="73">
        <v>45000</v>
      </c>
      <c r="H138" s="73">
        <v>1148.33</v>
      </c>
      <c r="I138" s="73">
        <v>25</v>
      </c>
      <c r="J138" s="73">
        <f t="shared" si="51"/>
        <v>1291.5</v>
      </c>
      <c r="K138" s="72">
        <f t="shared" si="52"/>
        <v>1368</v>
      </c>
      <c r="L138" s="72">
        <f t="shared" si="53"/>
        <v>3190.5</v>
      </c>
      <c r="M138" s="73">
        <f t="shared" si="54"/>
        <v>3194.9999999999995</v>
      </c>
      <c r="N138" s="73">
        <f t="shared" si="57"/>
        <v>517.5</v>
      </c>
      <c r="O138" s="72">
        <v>15641.91</v>
      </c>
      <c r="P138" s="72">
        <f t="shared" si="55"/>
        <v>19474.739999999998</v>
      </c>
      <c r="Q138" s="72">
        <f t="shared" si="56"/>
        <v>25525.260000000002</v>
      </c>
    </row>
    <row r="139" spans="2:17" s="3" customFormat="1" x14ac:dyDescent="0.2">
      <c r="B139" s="75" t="s">
        <v>577</v>
      </c>
      <c r="C139" s="74" t="s">
        <v>383</v>
      </c>
      <c r="D139" s="74" t="s">
        <v>225</v>
      </c>
      <c r="E139" s="74" t="s">
        <v>21</v>
      </c>
      <c r="F139" s="74" t="s">
        <v>20</v>
      </c>
      <c r="G139" s="73">
        <v>20000</v>
      </c>
      <c r="H139" s="73">
        <v>0</v>
      </c>
      <c r="I139" s="73">
        <v>25</v>
      </c>
      <c r="J139" s="73">
        <f t="shared" si="51"/>
        <v>574</v>
      </c>
      <c r="K139" s="72">
        <f t="shared" si="52"/>
        <v>608</v>
      </c>
      <c r="L139" s="90">
        <f t="shared" si="53"/>
        <v>1418</v>
      </c>
      <c r="M139" s="89">
        <f t="shared" si="54"/>
        <v>1419.9999999999998</v>
      </c>
      <c r="N139" s="73">
        <f t="shared" si="57"/>
        <v>230</v>
      </c>
      <c r="O139" s="72">
        <v>100</v>
      </c>
      <c r="P139" s="72">
        <f t="shared" si="55"/>
        <v>1307</v>
      </c>
      <c r="Q139" s="72">
        <f t="shared" si="56"/>
        <v>18693</v>
      </c>
    </row>
    <row r="140" spans="2:17" s="3" customFormat="1" x14ac:dyDescent="0.2">
      <c r="B140" s="75" t="s">
        <v>384</v>
      </c>
      <c r="C140" s="74" t="s">
        <v>383</v>
      </c>
      <c r="D140" s="74" t="s">
        <v>225</v>
      </c>
      <c r="E140" s="74" t="s">
        <v>21</v>
      </c>
      <c r="F140" s="74" t="s">
        <v>20</v>
      </c>
      <c r="G140" s="73">
        <v>20000</v>
      </c>
      <c r="H140" s="73">
        <v>0</v>
      </c>
      <c r="I140" s="73">
        <v>25</v>
      </c>
      <c r="J140" s="73">
        <f t="shared" si="51"/>
        <v>574</v>
      </c>
      <c r="K140" s="72">
        <f t="shared" si="52"/>
        <v>608</v>
      </c>
      <c r="L140" s="90">
        <f t="shared" si="53"/>
        <v>1418</v>
      </c>
      <c r="M140" s="89">
        <f t="shared" si="54"/>
        <v>1419.9999999999998</v>
      </c>
      <c r="N140" s="73">
        <f t="shared" si="57"/>
        <v>230</v>
      </c>
      <c r="O140" s="72">
        <v>1000</v>
      </c>
      <c r="P140" s="72">
        <f t="shared" si="55"/>
        <v>2207</v>
      </c>
      <c r="Q140" s="72">
        <f t="shared" si="56"/>
        <v>17793</v>
      </c>
    </row>
    <row r="141" spans="2:17" s="3" customFormat="1" x14ac:dyDescent="0.2">
      <c r="B141" s="84"/>
      <c r="C141" s="84"/>
      <c r="D141" s="84"/>
      <c r="E141" s="84"/>
      <c r="F141" s="84"/>
      <c r="G141" s="83"/>
      <c r="H141" s="82"/>
      <c r="I141" s="82"/>
      <c r="J141" s="73"/>
      <c r="K141" s="72"/>
      <c r="L141" s="81"/>
      <c r="M141" s="80"/>
      <c r="N141" s="73"/>
      <c r="O141" s="72"/>
      <c r="P141" s="72"/>
      <c r="Q141" s="72"/>
    </row>
    <row r="142" spans="2:17" s="3" customFormat="1" x14ac:dyDescent="0.2">
      <c r="B142" s="75" t="s">
        <v>382</v>
      </c>
      <c r="C142" s="74" t="s">
        <v>381</v>
      </c>
      <c r="D142" s="74" t="s">
        <v>380</v>
      </c>
      <c r="E142" s="74" t="s">
        <v>21</v>
      </c>
      <c r="F142" s="74" t="s">
        <v>20</v>
      </c>
      <c r="G142" s="73">
        <v>90000</v>
      </c>
      <c r="H142" s="73">
        <v>9753.19</v>
      </c>
      <c r="I142" s="73">
        <v>25</v>
      </c>
      <c r="J142" s="73">
        <f t="shared" ref="J142:J148" si="58">IF(G142&lt;=$I$381*$J$381,G142*$F$388,($I$381*$J$381)*$F$388)</f>
        <v>2583</v>
      </c>
      <c r="K142" s="72">
        <f t="shared" ref="K142:K148" si="59">IF(G142&lt;=$I$382*$J$382,G142*$F$389,($I$382*$J$382)*$F$389)</f>
        <v>2736</v>
      </c>
      <c r="L142" s="79">
        <f t="shared" ref="L142:L148" si="60">G142*7.09%</f>
        <v>6381</v>
      </c>
      <c r="M142" s="78">
        <f t="shared" ref="M142:M148" si="61">G142*7.1%</f>
        <v>6389.9999999999991</v>
      </c>
      <c r="N142" s="73">
        <v>997.04</v>
      </c>
      <c r="O142" s="72">
        <v>8882.39</v>
      </c>
      <c r="P142" s="72">
        <f t="shared" ref="P142:P148" si="62">H142+I142+J142+K142+O142</f>
        <v>23979.58</v>
      </c>
      <c r="Q142" s="72">
        <f t="shared" ref="Q142:Q148" si="63">G142-P142</f>
        <v>66020.42</v>
      </c>
    </row>
    <row r="143" spans="2:17" s="3" customFormat="1" x14ac:dyDescent="0.2">
      <c r="B143" s="75" t="s">
        <v>379</v>
      </c>
      <c r="C143" s="74" t="s">
        <v>376</v>
      </c>
      <c r="D143" s="74" t="s">
        <v>378</v>
      </c>
      <c r="E143" s="74" t="s">
        <v>21</v>
      </c>
      <c r="F143" s="74" t="s">
        <v>20</v>
      </c>
      <c r="G143" s="73">
        <v>45000</v>
      </c>
      <c r="H143" s="73">
        <v>1148.33</v>
      </c>
      <c r="I143" s="73">
        <v>25</v>
      </c>
      <c r="J143" s="73">
        <f t="shared" si="58"/>
        <v>1291.5</v>
      </c>
      <c r="K143" s="72">
        <f t="shared" si="59"/>
        <v>1368</v>
      </c>
      <c r="L143" s="72">
        <f t="shared" si="60"/>
        <v>3190.5</v>
      </c>
      <c r="M143" s="73">
        <f t="shared" si="61"/>
        <v>3194.9999999999995</v>
      </c>
      <c r="N143" s="73">
        <f t="shared" si="57"/>
        <v>517.5</v>
      </c>
      <c r="O143" s="72">
        <v>13350</v>
      </c>
      <c r="P143" s="72">
        <f t="shared" si="62"/>
        <v>17182.830000000002</v>
      </c>
      <c r="Q143" s="72">
        <f t="shared" si="63"/>
        <v>27817.17</v>
      </c>
    </row>
    <row r="144" spans="2:17" s="3" customFormat="1" x14ac:dyDescent="0.2">
      <c r="B144" s="75" t="s">
        <v>377</v>
      </c>
      <c r="C144" s="74" t="s">
        <v>376</v>
      </c>
      <c r="D144" s="74" t="s">
        <v>132</v>
      </c>
      <c r="E144" s="74" t="s">
        <v>21</v>
      </c>
      <c r="F144" s="74" t="s">
        <v>20</v>
      </c>
      <c r="G144" s="73">
        <v>28350</v>
      </c>
      <c r="H144" s="73">
        <v>0</v>
      </c>
      <c r="I144" s="73">
        <v>25</v>
      </c>
      <c r="J144" s="73">
        <f t="shared" si="58"/>
        <v>813.64499999999998</v>
      </c>
      <c r="K144" s="72">
        <f t="shared" si="59"/>
        <v>861.84</v>
      </c>
      <c r="L144" s="72">
        <f t="shared" si="60"/>
        <v>2010.0150000000001</v>
      </c>
      <c r="M144" s="73">
        <f t="shared" si="61"/>
        <v>2012.85</v>
      </c>
      <c r="N144" s="73">
        <f t="shared" si="57"/>
        <v>326.02499999999998</v>
      </c>
      <c r="O144" s="72">
        <v>6115.46</v>
      </c>
      <c r="P144" s="72">
        <f t="shared" si="62"/>
        <v>7815.9449999999997</v>
      </c>
      <c r="Q144" s="72">
        <f t="shared" si="63"/>
        <v>20534.055</v>
      </c>
    </row>
    <row r="145" spans="2:17" s="3" customFormat="1" x14ac:dyDescent="0.2">
      <c r="B145" s="75" t="s">
        <v>375</v>
      </c>
      <c r="C145" s="74" t="s">
        <v>370</v>
      </c>
      <c r="D145" s="74" t="s">
        <v>374</v>
      </c>
      <c r="E145" s="74" t="s">
        <v>21</v>
      </c>
      <c r="F145" s="74" t="s">
        <v>20</v>
      </c>
      <c r="G145" s="73">
        <v>55000</v>
      </c>
      <c r="H145" s="73">
        <v>2559.6799999999998</v>
      </c>
      <c r="I145" s="73">
        <v>25</v>
      </c>
      <c r="J145" s="73">
        <f t="shared" si="58"/>
        <v>1578.5</v>
      </c>
      <c r="K145" s="72">
        <f t="shared" si="59"/>
        <v>1672</v>
      </c>
      <c r="L145" s="72">
        <f t="shared" si="60"/>
        <v>3899.5000000000005</v>
      </c>
      <c r="M145" s="73">
        <f t="shared" si="61"/>
        <v>3904.9999999999995</v>
      </c>
      <c r="N145" s="73">
        <f t="shared" si="57"/>
        <v>632.5</v>
      </c>
      <c r="O145" s="72">
        <v>10022.86</v>
      </c>
      <c r="P145" s="72">
        <f t="shared" si="62"/>
        <v>15858.04</v>
      </c>
      <c r="Q145" s="72">
        <f t="shared" si="63"/>
        <v>39141.96</v>
      </c>
    </row>
    <row r="146" spans="2:17" s="3" customFormat="1" x14ac:dyDescent="0.2">
      <c r="B146" s="74" t="s">
        <v>373</v>
      </c>
      <c r="C146" s="74" t="s">
        <v>370</v>
      </c>
      <c r="D146" s="74" t="s">
        <v>104</v>
      </c>
      <c r="E146" s="74" t="s">
        <v>21</v>
      </c>
      <c r="F146" s="74" t="s">
        <v>34</v>
      </c>
      <c r="G146" s="73">
        <v>19000</v>
      </c>
      <c r="H146" s="73">
        <v>0</v>
      </c>
      <c r="I146" s="73">
        <v>25</v>
      </c>
      <c r="J146" s="73">
        <f t="shared" si="58"/>
        <v>545.29999999999995</v>
      </c>
      <c r="K146" s="72">
        <f t="shared" si="59"/>
        <v>577.6</v>
      </c>
      <c r="L146" s="72">
        <f t="shared" si="60"/>
        <v>1347.1000000000001</v>
      </c>
      <c r="M146" s="73">
        <f t="shared" si="61"/>
        <v>1348.9999999999998</v>
      </c>
      <c r="N146" s="73">
        <f t="shared" si="57"/>
        <v>218.5</v>
      </c>
      <c r="O146" s="72">
        <v>3685.17</v>
      </c>
      <c r="P146" s="72">
        <f t="shared" si="62"/>
        <v>4833.07</v>
      </c>
      <c r="Q146" s="72">
        <f t="shared" si="63"/>
        <v>14166.93</v>
      </c>
    </row>
    <row r="147" spans="2:17" s="3" customFormat="1" x14ac:dyDescent="0.2">
      <c r="B147" s="74" t="s">
        <v>372</v>
      </c>
      <c r="C147" s="74" t="s">
        <v>370</v>
      </c>
      <c r="D147" s="74" t="s">
        <v>225</v>
      </c>
      <c r="E147" s="74" t="s">
        <v>21</v>
      </c>
      <c r="F147" s="74" t="s">
        <v>20</v>
      </c>
      <c r="G147" s="73">
        <v>21000</v>
      </c>
      <c r="H147" s="73">
        <v>0</v>
      </c>
      <c r="I147" s="73">
        <v>25</v>
      </c>
      <c r="J147" s="73">
        <f t="shared" si="58"/>
        <v>602.70000000000005</v>
      </c>
      <c r="K147" s="72">
        <f t="shared" si="59"/>
        <v>638.4</v>
      </c>
      <c r="L147" s="72">
        <f t="shared" si="60"/>
        <v>1488.9</v>
      </c>
      <c r="M147" s="73">
        <f t="shared" si="61"/>
        <v>1490.9999999999998</v>
      </c>
      <c r="N147" s="73">
        <f t="shared" si="57"/>
        <v>241.5</v>
      </c>
      <c r="O147" s="72">
        <v>0</v>
      </c>
      <c r="P147" s="72">
        <f t="shared" si="62"/>
        <v>1266.0999999999999</v>
      </c>
      <c r="Q147" s="72">
        <f t="shared" si="63"/>
        <v>19733.900000000001</v>
      </c>
    </row>
    <row r="148" spans="2:17" s="3" customFormat="1" x14ac:dyDescent="0.2">
      <c r="B148" s="104" t="s">
        <v>371</v>
      </c>
      <c r="C148" s="94" t="s">
        <v>370</v>
      </c>
      <c r="D148" s="104" t="s">
        <v>225</v>
      </c>
      <c r="E148" s="104" t="s">
        <v>21</v>
      </c>
      <c r="F148" s="104" t="s">
        <v>20</v>
      </c>
      <c r="G148" s="103">
        <v>20000</v>
      </c>
      <c r="H148" s="103">
        <v>0</v>
      </c>
      <c r="I148" s="103">
        <v>25</v>
      </c>
      <c r="J148" s="73">
        <f t="shared" si="58"/>
        <v>574</v>
      </c>
      <c r="K148" s="72">
        <f t="shared" si="59"/>
        <v>608</v>
      </c>
      <c r="L148" s="90">
        <f t="shared" si="60"/>
        <v>1418</v>
      </c>
      <c r="M148" s="89">
        <f t="shared" si="61"/>
        <v>1419.9999999999998</v>
      </c>
      <c r="N148" s="73">
        <f t="shared" si="57"/>
        <v>230</v>
      </c>
      <c r="O148" s="72">
        <v>3300</v>
      </c>
      <c r="P148" s="72">
        <f t="shared" si="62"/>
        <v>4507</v>
      </c>
      <c r="Q148" s="72">
        <f t="shared" si="63"/>
        <v>15493</v>
      </c>
    </row>
    <row r="149" spans="2:17" s="3" customFormat="1" x14ac:dyDescent="0.2">
      <c r="B149" s="101"/>
      <c r="C149" s="102"/>
      <c r="D149" s="101"/>
      <c r="E149" s="101"/>
      <c r="F149" s="101"/>
      <c r="G149" s="100"/>
      <c r="H149" s="100"/>
      <c r="I149" s="100"/>
      <c r="J149" s="73"/>
      <c r="K149" s="72"/>
      <c r="L149" s="81"/>
      <c r="M149" s="80"/>
      <c r="N149" s="73"/>
      <c r="O149" s="72"/>
      <c r="P149" s="72"/>
      <c r="Q149" s="72"/>
    </row>
    <row r="150" spans="2:17" s="3" customFormat="1" x14ac:dyDescent="0.2">
      <c r="B150" s="99" t="s">
        <v>369</v>
      </c>
      <c r="C150" s="99" t="s">
        <v>367</v>
      </c>
      <c r="D150" s="99" t="s">
        <v>333</v>
      </c>
      <c r="E150" s="99" t="s">
        <v>21</v>
      </c>
      <c r="F150" s="99" t="s">
        <v>20</v>
      </c>
      <c r="G150" s="78">
        <v>35000</v>
      </c>
      <c r="H150" s="78">
        <v>0</v>
      </c>
      <c r="I150" s="95">
        <v>25</v>
      </c>
      <c r="J150" s="73">
        <f>IF(G150&lt;=$I$381*$J$381,G150*$F$388,($I$381*$J$381)*$F$388)</f>
        <v>1004.5</v>
      </c>
      <c r="K150" s="72">
        <f>IF(G150&lt;=$I$382*$J$382,G150*$F$389,($I$382*$J$382)*$F$389)</f>
        <v>1064</v>
      </c>
      <c r="L150" s="98">
        <f>G150*7.09%</f>
        <v>2481.5</v>
      </c>
      <c r="M150" s="95">
        <f>G150*7.1%</f>
        <v>2485</v>
      </c>
      <c r="N150" s="73">
        <f t="shared" si="57"/>
        <v>402.5</v>
      </c>
      <c r="O150" s="72">
        <v>0</v>
      </c>
      <c r="P150" s="72">
        <f>H150+I150+J150+K150+O150</f>
        <v>2093.5</v>
      </c>
      <c r="Q150" s="72">
        <f>G150-P150</f>
        <v>32906.5</v>
      </c>
    </row>
    <row r="151" spans="2:17" s="3" customFormat="1" x14ac:dyDescent="0.2">
      <c r="B151" s="74" t="s">
        <v>368</v>
      </c>
      <c r="C151" s="74" t="s">
        <v>367</v>
      </c>
      <c r="D151" s="74" t="s">
        <v>333</v>
      </c>
      <c r="E151" s="74" t="s">
        <v>21</v>
      </c>
      <c r="F151" s="74" t="s">
        <v>34</v>
      </c>
      <c r="G151" s="73">
        <v>17000</v>
      </c>
      <c r="H151" s="73">
        <v>0</v>
      </c>
      <c r="I151" s="89">
        <v>25</v>
      </c>
      <c r="J151" s="73">
        <f>IF(G151&lt;=$I$381*$J$381,G151*$F$388,($I$381*$J$381)*$F$388)</f>
        <v>487.9</v>
      </c>
      <c r="K151" s="72">
        <f>IF(G151&lt;=$I$382*$J$382,G151*$F$389,($I$382*$J$382)*$F$389)</f>
        <v>516.79999999999995</v>
      </c>
      <c r="L151" s="90">
        <f>G151*7.09%</f>
        <v>1205.3000000000002</v>
      </c>
      <c r="M151" s="89">
        <f>G151*7.1%</f>
        <v>1207</v>
      </c>
      <c r="N151" s="73">
        <f t="shared" si="57"/>
        <v>195.5</v>
      </c>
      <c r="O151" s="72">
        <v>6544.31</v>
      </c>
      <c r="P151" s="72">
        <f>H151+I151+J151+K151+O151</f>
        <v>7574.01</v>
      </c>
      <c r="Q151" s="72">
        <f>G151-P151</f>
        <v>9425.99</v>
      </c>
    </row>
    <row r="152" spans="2:17" s="3" customFormat="1" x14ac:dyDescent="0.2">
      <c r="B152" s="84"/>
      <c r="C152" s="84"/>
      <c r="D152" s="84"/>
      <c r="E152" s="84"/>
      <c r="F152" s="84"/>
      <c r="G152" s="83"/>
      <c r="H152" s="82"/>
      <c r="I152" s="80"/>
      <c r="J152" s="73"/>
      <c r="K152" s="72"/>
      <c r="L152" s="81"/>
      <c r="M152" s="80"/>
      <c r="N152" s="73"/>
      <c r="O152" s="72"/>
      <c r="P152" s="72"/>
      <c r="Q152" s="72"/>
    </row>
    <row r="153" spans="2:17" s="3" customFormat="1" x14ac:dyDescent="0.2">
      <c r="B153" s="74" t="s">
        <v>366</v>
      </c>
      <c r="C153" s="74" t="s">
        <v>357</v>
      </c>
      <c r="D153" s="74" t="s">
        <v>365</v>
      </c>
      <c r="E153" s="74" t="s">
        <v>21</v>
      </c>
      <c r="F153" s="74" t="s">
        <v>34</v>
      </c>
      <c r="G153" s="73">
        <v>100000</v>
      </c>
      <c r="H153" s="73">
        <v>11247.71</v>
      </c>
      <c r="I153" s="78">
        <v>25</v>
      </c>
      <c r="J153" s="73">
        <f t="shared" ref="J153:J161" si="64">IF(G153&lt;=$I$381*$J$381,G153*$F$388,($I$381*$J$381)*$F$388)</f>
        <v>2870</v>
      </c>
      <c r="K153" s="72">
        <f t="shared" ref="K153:K161" si="65">IF(G153&lt;=$I$382*$J$382,G153*$F$389,($I$382*$J$382)*$F$389)</f>
        <v>3040</v>
      </c>
      <c r="L153" s="79">
        <f t="shared" ref="L153:L161" si="66">G153*7.09%</f>
        <v>7090.0000000000009</v>
      </c>
      <c r="M153" s="78">
        <f t="shared" ref="M153:M161" si="67">G153*7.1%</f>
        <v>7099.9999999999991</v>
      </c>
      <c r="N153" s="73">
        <v>997.04</v>
      </c>
      <c r="O153" s="72">
        <v>22169.02</v>
      </c>
      <c r="P153" s="72">
        <f t="shared" ref="P153:P161" si="68">H153+I153+J153+K153+O153</f>
        <v>39351.729999999996</v>
      </c>
      <c r="Q153" s="72">
        <f t="shared" ref="Q153:Q161" si="69">G153-P153</f>
        <v>60648.270000000004</v>
      </c>
    </row>
    <row r="154" spans="2:17" s="3" customFormat="1" x14ac:dyDescent="0.2">
      <c r="B154" s="75" t="s">
        <v>364</v>
      </c>
      <c r="C154" s="74" t="s">
        <v>357</v>
      </c>
      <c r="D154" s="97" t="s">
        <v>363</v>
      </c>
      <c r="E154" s="74" t="s">
        <v>21</v>
      </c>
      <c r="F154" s="74" t="s">
        <v>34</v>
      </c>
      <c r="G154" s="73">
        <v>45000</v>
      </c>
      <c r="H154" s="73">
        <v>1148.33</v>
      </c>
      <c r="I154" s="78">
        <v>25</v>
      </c>
      <c r="J154" s="73">
        <f t="shared" si="64"/>
        <v>1291.5</v>
      </c>
      <c r="K154" s="72">
        <f t="shared" si="65"/>
        <v>1368</v>
      </c>
      <c r="L154" s="79">
        <f t="shared" si="66"/>
        <v>3190.5</v>
      </c>
      <c r="M154" s="78">
        <f t="shared" si="67"/>
        <v>3194.9999999999995</v>
      </c>
      <c r="N154" s="73">
        <f t="shared" si="57"/>
        <v>517.5</v>
      </c>
      <c r="O154" s="72">
        <v>1500</v>
      </c>
      <c r="P154" s="72">
        <f t="shared" si="68"/>
        <v>5332.83</v>
      </c>
      <c r="Q154" s="72">
        <f t="shared" si="69"/>
        <v>39667.17</v>
      </c>
    </row>
    <row r="155" spans="2:17" s="3" customFormat="1" x14ac:dyDescent="0.2">
      <c r="B155" s="74" t="s">
        <v>362</v>
      </c>
      <c r="C155" s="74" t="s">
        <v>357</v>
      </c>
      <c r="D155" s="74" t="s">
        <v>207</v>
      </c>
      <c r="E155" s="74" t="s">
        <v>21</v>
      </c>
      <c r="F155" s="74" t="s">
        <v>34</v>
      </c>
      <c r="G155" s="73">
        <v>28000</v>
      </c>
      <c r="H155" s="73">
        <v>0</v>
      </c>
      <c r="I155" s="73">
        <v>25</v>
      </c>
      <c r="J155" s="73">
        <f t="shared" si="64"/>
        <v>803.6</v>
      </c>
      <c r="K155" s="72">
        <f t="shared" si="65"/>
        <v>851.2</v>
      </c>
      <c r="L155" s="72">
        <f t="shared" si="66"/>
        <v>1985.2</v>
      </c>
      <c r="M155" s="73">
        <f t="shared" si="67"/>
        <v>1987.9999999999998</v>
      </c>
      <c r="N155" s="73">
        <f t="shared" si="57"/>
        <v>322</v>
      </c>
      <c r="O155" s="72">
        <v>1100</v>
      </c>
      <c r="P155" s="72">
        <f t="shared" si="68"/>
        <v>2779.8</v>
      </c>
      <c r="Q155" s="72">
        <f t="shared" si="69"/>
        <v>25220.2</v>
      </c>
    </row>
    <row r="156" spans="2:17" s="3" customFormat="1" x14ac:dyDescent="0.2">
      <c r="B156" s="75" t="s">
        <v>361</v>
      </c>
      <c r="C156" s="74" t="s">
        <v>357</v>
      </c>
      <c r="D156" s="74" t="s">
        <v>360</v>
      </c>
      <c r="E156" s="74" t="s">
        <v>21</v>
      </c>
      <c r="F156" s="74" t="s">
        <v>34</v>
      </c>
      <c r="G156" s="73">
        <v>30000</v>
      </c>
      <c r="H156" s="73">
        <v>0</v>
      </c>
      <c r="I156" s="73">
        <v>25</v>
      </c>
      <c r="J156" s="73">
        <f t="shared" si="64"/>
        <v>861</v>
      </c>
      <c r="K156" s="72">
        <f t="shared" si="65"/>
        <v>912</v>
      </c>
      <c r="L156" s="72">
        <f t="shared" si="66"/>
        <v>2127</v>
      </c>
      <c r="M156" s="73">
        <f t="shared" si="67"/>
        <v>2130</v>
      </c>
      <c r="N156" s="73">
        <f t="shared" si="57"/>
        <v>345</v>
      </c>
      <c r="O156" s="72">
        <v>11388.62</v>
      </c>
      <c r="P156" s="72">
        <f t="shared" si="68"/>
        <v>13186.62</v>
      </c>
      <c r="Q156" s="72">
        <f t="shared" si="69"/>
        <v>16813.379999999997</v>
      </c>
    </row>
    <row r="157" spans="2:17" s="3" customFormat="1" x14ac:dyDescent="0.2">
      <c r="B157" s="75" t="s">
        <v>582</v>
      </c>
      <c r="C157" s="74" t="s">
        <v>357</v>
      </c>
      <c r="D157" s="74" t="s">
        <v>104</v>
      </c>
      <c r="E157" s="74" t="s">
        <v>21</v>
      </c>
      <c r="F157" s="74" t="s">
        <v>34</v>
      </c>
      <c r="G157" s="73">
        <v>25000</v>
      </c>
      <c r="H157" s="73">
        <v>0</v>
      </c>
      <c r="I157" s="73">
        <v>25</v>
      </c>
      <c r="J157" s="73">
        <f t="shared" si="64"/>
        <v>717.5</v>
      </c>
      <c r="K157" s="72">
        <f t="shared" si="65"/>
        <v>760</v>
      </c>
      <c r="L157" s="72">
        <f t="shared" si="66"/>
        <v>1772.5000000000002</v>
      </c>
      <c r="M157" s="73">
        <f t="shared" si="67"/>
        <v>1774.9999999999998</v>
      </c>
      <c r="N157" s="73">
        <f t="shared" si="57"/>
        <v>287.5</v>
      </c>
      <c r="O157" s="72">
        <v>5600</v>
      </c>
      <c r="P157" s="72">
        <f t="shared" si="68"/>
        <v>7102.5</v>
      </c>
      <c r="Q157" s="72">
        <f t="shared" si="69"/>
        <v>17897.5</v>
      </c>
    </row>
    <row r="158" spans="2:17" s="3" customFormat="1" x14ac:dyDescent="0.2">
      <c r="B158" s="75" t="s">
        <v>586</v>
      </c>
      <c r="C158" s="74" t="s">
        <v>357</v>
      </c>
      <c r="D158" s="76" t="s">
        <v>225</v>
      </c>
      <c r="E158" s="76" t="s">
        <v>21</v>
      </c>
      <c r="F158" s="74" t="s">
        <v>20</v>
      </c>
      <c r="G158" s="73">
        <v>20000</v>
      </c>
      <c r="H158" s="73">
        <v>0</v>
      </c>
      <c r="I158" s="73">
        <v>25</v>
      </c>
      <c r="J158" s="73">
        <f t="shared" si="64"/>
        <v>574</v>
      </c>
      <c r="K158" s="72">
        <f t="shared" si="65"/>
        <v>608</v>
      </c>
      <c r="L158" s="72">
        <f>G158*7.09%</f>
        <v>1418</v>
      </c>
      <c r="M158" s="73">
        <f>G158*7.1%</f>
        <v>1419.9999999999998</v>
      </c>
      <c r="N158" s="73">
        <f>IF(G158&gt;77410,890.22,G158*1.15%)</f>
        <v>230</v>
      </c>
      <c r="O158" s="72">
        <v>100</v>
      </c>
      <c r="P158" s="72">
        <f t="shared" si="68"/>
        <v>1307</v>
      </c>
      <c r="Q158" s="72">
        <f t="shared" si="69"/>
        <v>18693</v>
      </c>
    </row>
    <row r="159" spans="2:17" s="3" customFormat="1" x14ac:dyDescent="0.2">
      <c r="B159" s="76" t="s">
        <v>359</v>
      </c>
      <c r="C159" s="74" t="s">
        <v>357</v>
      </c>
      <c r="D159" s="76" t="s">
        <v>225</v>
      </c>
      <c r="E159" s="76" t="s">
        <v>21</v>
      </c>
      <c r="F159" s="76" t="s">
        <v>34</v>
      </c>
      <c r="G159" s="77">
        <v>22000</v>
      </c>
      <c r="H159" s="77">
        <v>0</v>
      </c>
      <c r="I159" s="77">
        <v>25</v>
      </c>
      <c r="J159" s="73">
        <f t="shared" si="64"/>
        <v>631.4</v>
      </c>
      <c r="K159" s="72">
        <f t="shared" si="65"/>
        <v>668.8</v>
      </c>
      <c r="L159" s="72">
        <f t="shared" si="66"/>
        <v>1559.8000000000002</v>
      </c>
      <c r="M159" s="73">
        <f t="shared" si="67"/>
        <v>1561.9999999999998</v>
      </c>
      <c r="N159" s="73">
        <f t="shared" si="57"/>
        <v>253</v>
      </c>
      <c r="O159" s="72">
        <v>4372.5</v>
      </c>
      <c r="P159" s="72">
        <f t="shared" si="68"/>
        <v>5697.7</v>
      </c>
      <c r="Q159" s="72">
        <f t="shared" si="69"/>
        <v>16302.3</v>
      </c>
    </row>
    <row r="160" spans="2:17" s="3" customFormat="1" x14ac:dyDescent="0.2">
      <c r="B160" s="74" t="s">
        <v>358</v>
      </c>
      <c r="C160" s="74" t="s">
        <v>357</v>
      </c>
      <c r="D160" s="74" t="s">
        <v>104</v>
      </c>
      <c r="E160" s="74" t="s">
        <v>21</v>
      </c>
      <c r="F160" s="74" t="s">
        <v>34</v>
      </c>
      <c r="G160" s="73">
        <v>18000</v>
      </c>
      <c r="H160" s="73">
        <v>0</v>
      </c>
      <c r="I160" s="89">
        <v>25</v>
      </c>
      <c r="J160" s="73">
        <f t="shared" si="64"/>
        <v>516.6</v>
      </c>
      <c r="K160" s="72">
        <f t="shared" si="65"/>
        <v>547.20000000000005</v>
      </c>
      <c r="L160" s="90">
        <f t="shared" si="66"/>
        <v>1276.2</v>
      </c>
      <c r="M160" s="89">
        <f t="shared" si="67"/>
        <v>1277.9999999999998</v>
      </c>
      <c r="N160" s="73">
        <f t="shared" si="57"/>
        <v>207</v>
      </c>
      <c r="O160" s="72">
        <v>1288.03</v>
      </c>
      <c r="P160" s="72">
        <f t="shared" si="68"/>
        <v>2376.83</v>
      </c>
      <c r="Q160" s="72">
        <f t="shared" si="69"/>
        <v>15623.17</v>
      </c>
    </row>
    <row r="161" spans="2:17" s="3" customFormat="1" x14ac:dyDescent="0.2">
      <c r="B161" s="74" t="s">
        <v>356</v>
      </c>
      <c r="C161" s="74" t="s">
        <v>355</v>
      </c>
      <c r="D161" s="74" t="s">
        <v>354</v>
      </c>
      <c r="E161" s="74" t="s">
        <v>21</v>
      </c>
      <c r="F161" s="74" t="s">
        <v>34</v>
      </c>
      <c r="G161" s="73">
        <v>24860.22</v>
      </c>
      <c r="H161" s="73">
        <v>0</v>
      </c>
      <c r="I161" s="89">
        <v>25</v>
      </c>
      <c r="J161" s="73">
        <f t="shared" si="64"/>
        <v>713.48831400000006</v>
      </c>
      <c r="K161" s="72">
        <f t="shared" si="65"/>
        <v>755.75068800000008</v>
      </c>
      <c r="L161" s="90">
        <f t="shared" si="66"/>
        <v>1762.5895980000003</v>
      </c>
      <c r="M161" s="89">
        <f t="shared" si="67"/>
        <v>1765.0756199999998</v>
      </c>
      <c r="N161" s="73">
        <f t="shared" si="57"/>
        <v>285.89253000000002</v>
      </c>
      <c r="O161" s="72">
        <v>1100</v>
      </c>
      <c r="P161" s="72">
        <f t="shared" si="68"/>
        <v>2594.2390020000003</v>
      </c>
      <c r="Q161" s="72">
        <f t="shared" si="69"/>
        <v>22265.980997999999</v>
      </c>
    </row>
    <row r="162" spans="2:17" s="3" customFormat="1" x14ac:dyDescent="0.2">
      <c r="B162" s="84"/>
      <c r="C162" s="84"/>
      <c r="D162" s="84"/>
      <c r="E162" s="84"/>
      <c r="F162" s="84"/>
      <c r="G162" s="83"/>
      <c r="H162" s="82"/>
      <c r="I162" s="80"/>
      <c r="J162" s="73"/>
      <c r="K162" s="72"/>
      <c r="L162" s="81"/>
      <c r="M162" s="80"/>
      <c r="N162" s="73"/>
      <c r="O162" s="72"/>
      <c r="P162" s="72"/>
      <c r="Q162" s="72"/>
    </row>
    <row r="163" spans="2:17" s="3" customFormat="1" x14ac:dyDescent="0.2">
      <c r="B163" s="75" t="s">
        <v>353</v>
      </c>
      <c r="C163" s="74" t="s">
        <v>349</v>
      </c>
      <c r="D163" s="74" t="s">
        <v>352</v>
      </c>
      <c r="E163" s="74" t="s">
        <v>21</v>
      </c>
      <c r="F163" s="74" t="s">
        <v>34</v>
      </c>
      <c r="G163" s="73">
        <v>90000</v>
      </c>
      <c r="H163" s="73">
        <v>9324.32</v>
      </c>
      <c r="I163" s="78">
        <v>25</v>
      </c>
      <c r="J163" s="73">
        <f>IF(G163&lt;=$I$381*$J$381,G163*$F$388,($I$381*$J$381)*$F$388)</f>
        <v>2583</v>
      </c>
      <c r="K163" s="72">
        <f>IF(G163&lt;=$I$382*$J$382,G163*$F$389,($I$382*$J$382)*$F$389)</f>
        <v>2736</v>
      </c>
      <c r="L163" s="79">
        <f>G163*7.09%</f>
        <v>6381</v>
      </c>
      <c r="M163" s="78">
        <f>G163*7.1%</f>
        <v>6389.9999999999991</v>
      </c>
      <c r="N163" s="73">
        <v>997.04</v>
      </c>
      <c r="O163" s="72">
        <v>39262.199999999997</v>
      </c>
      <c r="P163" s="72">
        <f>H163+I163+J163+K163+O163</f>
        <v>53930.52</v>
      </c>
      <c r="Q163" s="72">
        <f>G163-P163</f>
        <v>36069.480000000003</v>
      </c>
    </row>
    <row r="164" spans="2:17" s="3" customFormat="1" x14ac:dyDescent="0.2">
      <c r="B164" s="74" t="s">
        <v>351</v>
      </c>
      <c r="C164" s="74" t="s">
        <v>349</v>
      </c>
      <c r="D164" s="74" t="s">
        <v>228</v>
      </c>
      <c r="E164" s="74" t="s">
        <v>21</v>
      </c>
      <c r="F164" s="74" t="s">
        <v>34</v>
      </c>
      <c r="G164" s="73">
        <v>23000</v>
      </c>
      <c r="H164" s="73">
        <v>0</v>
      </c>
      <c r="I164" s="73">
        <v>25</v>
      </c>
      <c r="J164" s="73">
        <f>IF(G164&lt;=$I$381*$J$381,G164*$F$388,($I$381*$J$381)*$F$388)</f>
        <v>660.1</v>
      </c>
      <c r="K164" s="72">
        <f>IF(G164&lt;=$I$382*$J$382,G164*$F$389,($I$382*$J$382)*$F$389)</f>
        <v>699.2</v>
      </c>
      <c r="L164" s="72">
        <f>G164*7.09%</f>
        <v>1630.7</v>
      </c>
      <c r="M164" s="73">
        <f>G164*7.1%</f>
        <v>1632.9999999999998</v>
      </c>
      <c r="N164" s="73">
        <f t="shared" si="57"/>
        <v>264.5</v>
      </c>
      <c r="O164" s="72">
        <v>8853.0300000000007</v>
      </c>
      <c r="P164" s="72">
        <f>H164+I164+J164+K164+O164</f>
        <v>10237.330000000002</v>
      </c>
      <c r="Q164" s="72">
        <f>G164-P164</f>
        <v>12762.669999999998</v>
      </c>
    </row>
    <row r="165" spans="2:17" s="3" customFormat="1" x14ac:dyDescent="0.2">
      <c r="B165" s="74" t="s">
        <v>350</v>
      </c>
      <c r="C165" s="74" t="s">
        <v>349</v>
      </c>
      <c r="D165" s="74" t="s">
        <v>225</v>
      </c>
      <c r="E165" s="74" t="s">
        <v>21</v>
      </c>
      <c r="F165" s="74" t="s">
        <v>20</v>
      </c>
      <c r="G165" s="73">
        <v>23000</v>
      </c>
      <c r="H165" s="73">
        <v>0</v>
      </c>
      <c r="I165" s="89">
        <v>25</v>
      </c>
      <c r="J165" s="73">
        <f>IF(G165&lt;=$I$381*$J$381,G165*$F$388,($I$381*$J$381)*$F$388)</f>
        <v>660.1</v>
      </c>
      <c r="K165" s="72">
        <f>IF(G165&lt;=$I$382*$J$382,G165*$F$389,($I$382*$J$382)*$F$389)</f>
        <v>699.2</v>
      </c>
      <c r="L165" s="90">
        <f>G165*7.09%</f>
        <v>1630.7</v>
      </c>
      <c r="M165" s="89">
        <f>G165*7.1%</f>
        <v>1632.9999999999998</v>
      </c>
      <c r="N165" s="73">
        <f t="shared" si="57"/>
        <v>264.5</v>
      </c>
      <c r="O165" s="72">
        <v>2000</v>
      </c>
      <c r="P165" s="72">
        <f>H165+I165+J165+K165+O165</f>
        <v>3384.3</v>
      </c>
      <c r="Q165" s="72">
        <f>G165-P165</f>
        <v>19615.7</v>
      </c>
    </row>
    <row r="166" spans="2:17" s="3" customFormat="1" x14ac:dyDescent="0.2">
      <c r="B166" s="84"/>
      <c r="C166" s="84"/>
      <c r="D166" s="84"/>
      <c r="E166" s="84"/>
      <c r="F166" s="84"/>
      <c r="G166" s="83"/>
      <c r="H166" s="82"/>
      <c r="I166" s="80"/>
      <c r="J166" s="73"/>
      <c r="K166" s="72"/>
      <c r="L166" s="81"/>
      <c r="M166" s="80"/>
      <c r="N166" s="73"/>
      <c r="O166" s="72"/>
      <c r="P166" s="72"/>
      <c r="Q166" s="72"/>
    </row>
    <row r="167" spans="2:17" s="3" customFormat="1" x14ac:dyDescent="0.2">
      <c r="B167" s="91" t="s">
        <v>348</v>
      </c>
      <c r="C167" s="74" t="s">
        <v>344</v>
      </c>
      <c r="D167" s="74" t="s">
        <v>347</v>
      </c>
      <c r="E167" s="74" t="s">
        <v>21</v>
      </c>
      <c r="F167" s="74" t="s">
        <v>34</v>
      </c>
      <c r="G167" s="73">
        <v>45000</v>
      </c>
      <c r="H167" s="73">
        <v>1148.33</v>
      </c>
      <c r="I167" s="78">
        <v>25</v>
      </c>
      <c r="J167" s="73">
        <f>IF(G167&lt;=$I$381*$J$381,G167*$F$388,($I$381*$J$381)*$F$388)</f>
        <v>1291.5</v>
      </c>
      <c r="K167" s="72">
        <f>IF(G167&lt;=$I$382*$J$382,G167*$F$389,($I$382*$J$382)*$F$389)</f>
        <v>1368</v>
      </c>
      <c r="L167" s="79">
        <f>G167*7.09%</f>
        <v>3190.5</v>
      </c>
      <c r="M167" s="78">
        <f>G167*7.1%</f>
        <v>3194.9999999999995</v>
      </c>
      <c r="N167" s="73">
        <f t="shared" si="57"/>
        <v>517.5</v>
      </c>
      <c r="O167" s="72">
        <v>21437.91</v>
      </c>
      <c r="P167" s="72">
        <f>H167+I167+J167+K167+O167</f>
        <v>25270.739999999998</v>
      </c>
      <c r="Q167" s="72">
        <f>G167-P167</f>
        <v>19729.260000000002</v>
      </c>
    </row>
    <row r="168" spans="2:17" s="69" customFormat="1" x14ac:dyDescent="0.2">
      <c r="B168" s="75" t="s">
        <v>346</v>
      </c>
      <c r="C168" s="74" t="s">
        <v>344</v>
      </c>
      <c r="D168" s="74" t="s">
        <v>22</v>
      </c>
      <c r="E168" s="74" t="s">
        <v>21</v>
      </c>
      <c r="F168" s="74" t="s">
        <v>20</v>
      </c>
      <c r="G168" s="73">
        <v>50000</v>
      </c>
      <c r="H168" s="73">
        <v>1854</v>
      </c>
      <c r="I168" s="73">
        <v>25</v>
      </c>
      <c r="J168" s="73">
        <f>IF(G168&lt;=$I$381*$J$381,G168*$F$388,($I$381*$J$381)*$F$388)</f>
        <v>1435</v>
      </c>
      <c r="K168" s="72">
        <f>IF(G168&lt;=$I$382*$J$382,G168*$F$389,($I$382*$J$382)*$F$389)</f>
        <v>1520</v>
      </c>
      <c r="L168" s="72">
        <f>G168*7.09%</f>
        <v>3545.0000000000005</v>
      </c>
      <c r="M168" s="73">
        <f>G168*7.1%</f>
        <v>3549.9999999999995</v>
      </c>
      <c r="N168" s="73">
        <f t="shared" si="57"/>
        <v>575</v>
      </c>
      <c r="O168" s="72">
        <v>100</v>
      </c>
      <c r="P168" s="72">
        <f>H168+I168+J168+K168+O168</f>
        <v>4934</v>
      </c>
      <c r="Q168" s="72">
        <f>G168-P168</f>
        <v>45066</v>
      </c>
    </row>
    <row r="169" spans="2:17" s="3" customFormat="1" x14ac:dyDescent="0.2">
      <c r="B169" s="74" t="s">
        <v>345</v>
      </c>
      <c r="C169" s="74" t="s">
        <v>344</v>
      </c>
      <c r="D169" s="74" t="s">
        <v>22</v>
      </c>
      <c r="E169" s="74" t="s">
        <v>21</v>
      </c>
      <c r="F169" s="74" t="s">
        <v>20</v>
      </c>
      <c r="G169" s="73">
        <v>30000</v>
      </c>
      <c r="H169" s="73">
        <v>0</v>
      </c>
      <c r="I169" s="89">
        <v>25</v>
      </c>
      <c r="J169" s="73">
        <f>IF(G169&lt;=$I$381*$J$381,G169*$F$388,($I$381*$J$381)*$F$388)</f>
        <v>861</v>
      </c>
      <c r="K169" s="72">
        <f>IF(G169&lt;=$I$382*$J$382,G169*$F$389,($I$382*$J$382)*$F$389)</f>
        <v>912</v>
      </c>
      <c r="L169" s="90">
        <f>G169*7.09%</f>
        <v>2127</v>
      </c>
      <c r="M169" s="89">
        <f>G169*7.1%</f>
        <v>2130</v>
      </c>
      <c r="N169" s="73">
        <f t="shared" si="57"/>
        <v>345</v>
      </c>
      <c r="O169" s="72">
        <v>16912.5</v>
      </c>
      <c r="P169" s="72">
        <f>H169+I169+J169+K169+O169</f>
        <v>18710.5</v>
      </c>
      <c r="Q169" s="72">
        <f>G169-P169</f>
        <v>11289.5</v>
      </c>
    </row>
    <row r="170" spans="2:17" s="3" customFormat="1" x14ac:dyDescent="0.2">
      <c r="B170" s="84"/>
      <c r="C170" s="84"/>
      <c r="D170" s="84"/>
      <c r="E170" s="84"/>
      <c r="F170" s="84"/>
      <c r="G170" s="83"/>
      <c r="H170" s="82"/>
      <c r="I170" s="80"/>
      <c r="J170" s="73"/>
      <c r="K170" s="72"/>
      <c r="L170" s="81"/>
      <c r="M170" s="80"/>
      <c r="N170" s="73"/>
      <c r="O170" s="72"/>
      <c r="P170" s="72"/>
      <c r="Q170" s="72"/>
    </row>
    <row r="171" spans="2:17" s="3" customFormat="1" x14ac:dyDescent="0.2">
      <c r="B171" s="75" t="s">
        <v>343</v>
      </c>
      <c r="C171" s="74" t="s">
        <v>338</v>
      </c>
      <c r="D171" s="74" t="s">
        <v>342</v>
      </c>
      <c r="E171" s="74" t="s">
        <v>21</v>
      </c>
      <c r="F171" s="74" t="s">
        <v>34</v>
      </c>
      <c r="G171" s="73">
        <v>55000</v>
      </c>
      <c r="H171" s="73">
        <v>2559.6799999999998</v>
      </c>
      <c r="I171" s="78">
        <v>25</v>
      </c>
      <c r="J171" s="73">
        <f>IF(G171&lt;=$I$381*$J$381,G171*$F$388,($I$381*$J$381)*$F$388)</f>
        <v>1578.5</v>
      </c>
      <c r="K171" s="72">
        <f>IF(G171&lt;=$I$382*$J$382,G171*$F$389,($I$382*$J$382)*$F$389)</f>
        <v>1672</v>
      </c>
      <c r="L171" s="79">
        <f>G171*7.09%</f>
        <v>3899.5000000000005</v>
      </c>
      <c r="M171" s="78">
        <f>G171*7.1%</f>
        <v>3904.9999999999995</v>
      </c>
      <c r="N171" s="73">
        <f t="shared" si="57"/>
        <v>632.5</v>
      </c>
      <c r="O171" s="72">
        <v>21064.77</v>
      </c>
      <c r="P171" s="72">
        <f>H171+I171+J171+K171+O171</f>
        <v>26899.95</v>
      </c>
      <c r="Q171" s="72">
        <f>G171-P171</f>
        <v>28100.05</v>
      </c>
    </row>
    <row r="172" spans="2:17" s="3" customFormat="1" x14ac:dyDescent="0.2">
      <c r="B172" s="75" t="s">
        <v>341</v>
      </c>
      <c r="C172" s="74" t="s">
        <v>338</v>
      </c>
      <c r="D172" s="74" t="s">
        <v>314</v>
      </c>
      <c r="E172" s="74" t="s">
        <v>21</v>
      </c>
      <c r="F172" s="74" t="s">
        <v>34</v>
      </c>
      <c r="G172" s="73">
        <v>18000</v>
      </c>
      <c r="H172" s="73">
        <v>0</v>
      </c>
      <c r="I172" s="73">
        <v>25</v>
      </c>
      <c r="J172" s="73">
        <f>IF(G172&lt;=$I$381*$J$381,G172*$F$388,($I$381*$J$381)*$F$388)</f>
        <v>516.6</v>
      </c>
      <c r="K172" s="72">
        <f>IF(G172&lt;=$I$382*$J$382,G172*$F$389,($I$382*$J$382)*$F$389)</f>
        <v>547.20000000000005</v>
      </c>
      <c r="L172" s="72">
        <f>G172*7.09%</f>
        <v>1276.2</v>
      </c>
      <c r="M172" s="73">
        <f>G172*7.1%</f>
        <v>1277.9999999999998</v>
      </c>
      <c r="N172" s="73">
        <f t="shared" si="57"/>
        <v>207</v>
      </c>
      <c r="O172" s="72">
        <v>9781.34</v>
      </c>
      <c r="P172" s="72">
        <f>H172+I172+J172+K172+O172</f>
        <v>10870.14</v>
      </c>
      <c r="Q172" s="72">
        <f>G172-P172</f>
        <v>7129.8600000000006</v>
      </c>
    </row>
    <row r="173" spans="2:17" s="3" customFormat="1" x14ac:dyDescent="0.2">
      <c r="B173" s="74" t="s">
        <v>340</v>
      </c>
      <c r="C173" s="74" t="s">
        <v>338</v>
      </c>
      <c r="D173" s="74" t="s">
        <v>104</v>
      </c>
      <c r="E173" s="74" t="s">
        <v>21</v>
      </c>
      <c r="F173" s="74" t="s">
        <v>34</v>
      </c>
      <c r="G173" s="73">
        <v>23000</v>
      </c>
      <c r="H173" s="73">
        <v>0</v>
      </c>
      <c r="I173" s="73">
        <v>25</v>
      </c>
      <c r="J173" s="73">
        <f>IF(G173&lt;=$I$381*$J$381,G173*$F$388,($I$381*$J$381)*$F$388)</f>
        <v>660.1</v>
      </c>
      <c r="K173" s="72">
        <f>IF(G173&lt;=$I$382*$J$382,G173*$F$389,($I$382*$J$382)*$F$389)</f>
        <v>699.2</v>
      </c>
      <c r="L173" s="72">
        <f>G173*7.09%</f>
        <v>1630.7</v>
      </c>
      <c r="M173" s="73">
        <f>G173*7.1%</f>
        <v>1632.9999999999998</v>
      </c>
      <c r="N173" s="73">
        <f t="shared" si="57"/>
        <v>264.5</v>
      </c>
      <c r="O173" s="72">
        <v>9588.6200000000008</v>
      </c>
      <c r="P173" s="72">
        <f>H173+I173+J173+K173+O173</f>
        <v>10972.920000000002</v>
      </c>
      <c r="Q173" s="72">
        <f>G173-P173</f>
        <v>12027.079999999998</v>
      </c>
    </row>
    <row r="174" spans="2:17" s="3" customFormat="1" x14ac:dyDescent="0.2">
      <c r="B174" s="75" t="s">
        <v>339</v>
      </c>
      <c r="C174" s="74" t="s">
        <v>338</v>
      </c>
      <c r="D174" s="74" t="s">
        <v>337</v>
      </c>
      <c r="E174" s="74" t="s">
        <v>21</v>
      </c>
      <c r="F174" s="74" t="s">
        <v>20</v>
      </c>
      <c r="G174" s="73">
        <v>65000</v>
      </c>
      <c r="H174" s="73">
        <v>4427.55</v>
      </c>
      <c r="I174" s="89">
        <v>25</v>
      </c>
      <c r="J174" s="73">
        <f>IF(G174&lt;=$I$381*$J$381,G174*$F$388,($I$381*$J$381)*$F$388)</f>
        <v>1865.5</v>
      </c>
      <c r="K174" s="72">
        <f>IF(G174&lt;=$I$382*$J$382,G174*$F$389,($I$382*$J$382)*$F$389)</f>
        <v>1976</v>
      </c>
      <c r="L174" s="90">
        <f>G174*7.09%</f>
        <v>4608.5</v>
      </c>
      <c r="M174" s="89">
        <f>G174*7.1%</f>
        <v>4615</v>
      </c>
      <c r="N174" s="73">
        <f t="shared" si="57"/>
        <v>747.5</v>
      </c>
      <c r="O174" s="72">
        <v>13930.48</v>
      </c>
      <c r="P174" s="72">
        <f>H174+I174+J174+K174+O174</f>
        <v>22224.53</v>
      </c>
      <c r="Q174" s="72">
        <f>G174-P174</f>
        <v>42775.47</v>
      </c>
    </row>
    <row r="175" spans="2:17" s="3" customFormat="1" x14ac:dyDescent="0.2">
      <c r="B175" s="84"/>
      <c r="C175" s="84"/>
      <c r="D175" s="84"/>
      <c r="E175" s="84"/>
      <c r="F175" s="84"/>
      <c r="G175" s="83"/>
      <c r="H175" s="82"/>
      <c r="I175" s="80"/>
      <c r="J175" s="73"/>
      <c r="K175" s="72"/>
      <c r="L175" s="81"/>
      <c r="M175" s="80"/>
      <c r="N175" s="73"/>
      <c r="O175" s="72"/>
      <c r="P175" s="72"/>
      <c r="Q175" s="72"/>
    </row>
    <row r="176" spans="2:17" s="3" customFormat="1" x14ac:dyDescent="0.2">
      <c r="B176" s="74" t="s">
        <v>336</v>
      </c>
      <c r="C176" s="74" t="s">
        <v>330</v>
      </c>
      <c r="D176" s="74" t="s">
        <v>335</v>
      </c>
      <c r="E176" s="74" t="s">
        <v>21</v>
      </c>
      <c r="F176" s="74" t="s">
        <v>34</v>
      </c>
      <c r="G176" s="73">
        <v>45000</v>
      </c>
      <c r="H176" s="73">
        <v>1148.33</v>
      </c>
      <c r="I176" s="78">
        <v>25</v>
      </c>
      <c r="J176" s="73">
        <f>IF(G176&lt;=$I$381*$J$381,G176*$F$388,($I$381*$J$381)*$F$388)</f>
        <v>1291.5</v>
      </c>
      <c r="K176" s="72">
        <f>IF(G176&lt;=$I$382*$J$382,G176*$F$389,($I$382*$J$382)*$F$389)</f>
        <v>1368</v>
      </c>
      <c r="L176" s="79">
        <f>G176*7.09%</f>
        <v>3190.5</v>
      </c>
      <c r="M176" s="78">
        <f>G176*7.1%</f>
        <v>3194.9999999999995</v>
      </c>
      <c r="N176" s="73">
        <f t="shared" si="57"/>
        <v>517.5</v>
      </c>
      <c r="O176" s="72">
        <v>5700</v>
      </c>
      <c r="P176" s="72">
        <f>H176+I176+J176+K176+O176</f>
        <v>9532.83</v>
      </c>
      <c r="Q176" s="72">
        <f>G176-P176</f>
        <v>35467.17</v>
      </c>
    </row>
    <row r="177" spans="2:17" s="3" customFormat="1" x14ac:dyDescent="0.2">
      <c r="B177" s="74" t="s">
        <v>334</v>
      </c>
      <c r="C177" s="74" t="s">
        <v>330</v>
      </c>
      <c r="D177" s="74" t="s">
        <v>333</v>
      </c>
      <c r="E177" s="74" t="s">
        <v>21</v>
      </c>
      <c r="F177" s="74" t="s">
        <v>34</v>
      </c>
      <c r="G177" s="73">
        <v>20000</v>
      </c>
      <c r="H177" s="73">
        <v>0</v>
      </c>
      <c r="I177" s="73">
        <v>25</v>
      </c>
      <c r="J177" s="73">
        <f>IF(G177&lt;=$I$381*$J$381,G177*$F$388,($I$381*$J$381)*$F$388)</f>
        <v>574</v>
      </c>
      <c r="K177" s="72">
        <f>IF(G177&lt;=$I$382*$J$382,G177*$F$389,($I$382*$J$382)*$F$389)</f>
        <v>608</v>
      </c>
      <c r="L177" s="72">
        <f>G177*7.09%</f>
        <v>1418</v>
      </c>
      <c r="M177" s="73">
        <f>G177*7.1%</f>
        <v>1419.9999999999998</v>
      </c>
      <c r="N177" s="73">
        <f t="shared" si="57"/>
        <v>230</v>
      </c>
      <c r="O177" s="72">
        <v>1500</v>
      </c>
      <c r="P177" s="72">
        <f>H177+I177+J177+K177+O177</f>
        <v>2707</v>
      </c>
      <c r="Q177" s="72">
        <f>G177-P177</f>
        <v>17293</v>
      </c>
    </row>
    <row r="178" spans="2:17" s="3" customFormat="1" x14ac:dyDescent="0.2">
      <c r="B178" s="74" t="s">
        <v>332</v>
      </c>
      <c r="C178" s="74" t="s">
        <v>330</v>
      </c>
      <c r="D178" s="74" t="s">
        <v>225</v>
      </c>
      <c r="E178" s="74" t="s">
        <v>21</v>
      </c>
      <c r="F178" s="74" t="s">
        <v>20</v>
      </c>
      <c r="G178" s="73">
        <v>18000</v>
      </c>
      <c r="H178" s="73">
        <v>0</v>
      </c>
      <c r="I178" s="73">
        <v>25</v>
      </c>
      <c r="J178" s="73">
        <f>IF(G178&lt;=$I$381*$J$381,G178*$F$388,($I$381*$J$381)*$F$388)</f>
        <v>516.6</v>
      </c>
      <c r="K178" s="72">
        <f>IF(G178&lt;=$I$382*$J$382,G178*$F$389,($I$382*$J$382)*$F$389)</f>
        <v>547.20000000000005</v>
      </c>
      <c r="L178" s="72">
        <f>G178*7.09%</f>
        <v>1276.2</v>
      </c>
      <c r="M178" s="73">
        <f>G178*7.1%</f>
        <v>1277.9999999999998</v>
      </c>
      <c r="N178" s="73">
        <f t="shared" si="57"/>
        <v>207</v>
      </c>
      <c r="O178" s="72">
        <v>2380</v>
      </c>
      <c r="P178" s="72">
        <f>H178+I178+J178+K178+O178</f>
        <v>3468.8</v>
      </c>
      <c r="Q178" s="72">
        <f>G178-P178</f>
        <v>14531.2</v>
      </c>
    </row>
    <row r="179" spans="2:17" s="3" customFormat="1" x14ac:dyDescent="0.2">
      <c r="B179" s="75" t="s">
        <v>331</v>
      </c>
      <c r="C179" s="74" t="s">
        <v>330</v>
      </c>
      <c r="D179" s="74" t="s">
        <v>104</v>
      </c>
      <c r="E179" s="74" t="s">
        <v>21</v>
      </c>
      <c r="F179" s="74" t="s">
        <v>34</v>
      </c>
      <c r="G179" s="73">
        <v>25000</v>
      </c>
      <c r="H179" s="73">
        <v>0</v>
      </c>
      <c r="I179" s="73">
        <v>25</v>
      </c>
      <c r="J179" s="73">
        <f>IF(G179&lt;=$I$381*$J$381,G179*$F$388,($I$381*$J$381)*$F$388)</f>
        <v>717.5</v>
      </c>
      <c r="K179" s="72">
        <f>IF(G179&lt;=$I$382*$J$382,G179*$F$389,($I$382*$J$382)*$F$389)</f>
        <v>760</v>
      </c>
      <c r="L179" s="72">
        <f>G179*7.09%</f>
        <v>1772.5000000000002</v>
      </c>
      <c r="M179" s="73">
        <f>G179*7.1%</f>
        <v>1774.9999999999998</v>
      </c>
      <c r="N179" s="73">
        <f t="shared" si="57"/>
        <v>287.5</v>
      </c>
      <c r="O179" s="72">
        <v>11445.72</v>
      </c>
      <c r="P179" s="72">
        <f>H179+I179+J179+K179+O179</f>
        <v>12948.22</v>
      </c>
      <c r="Q179" s="72">
        <f>G179-P179</f>
        <v>12051.78</v>
      </c>
    </row>
    <row r="180" spans="2:17" s="3" customFormat="1" x14ac:dyDescent="0.2">
      <c r="B180" s="84"/>
      <c r="C180" s="84"/>
      <c r="D180" s="84"/>
      <c r="E180" s="84"/>
      <c r="F180" s="84"/>
      <c r="G180" s="83"/>
      <c r="H180" s="82"/>
      <c r="I180" s="80"/>
      <c r="J180" s="73"/>
      <c r="K180" s="72"/>
      <c r="L180" s="81"/>
      <c r="M180" s="80"/>
      <c r="N180" s="73"/>
      <c r="O180" s="72"/>
      <c r="P180" s="72"/>
      <c r="Q180" s="72"/>
    </row>
    <row r="181" spans="2:17" s="3" customFormat="1" x14ac:dyDescent="0.2">
      <c r="B181" s="96" t="s">
        <v>329</v>
      </c>
      <c r="C181" s="94" t="s">
        <v>322</v>
      </c>
      <c r="D181" s="94" t="s">
        <v>328</v>
      </c>
      <c r="E181" s="94" t="s">
        <v>21</v>
      </c>
      <c r="F181" s="94" t="s">
        <v>34</v>
      </c>
      <c r="G181" s="89">
        <v>65000</v>
      </c>
      <c r="H181" s="89">
        <v>4427.55</v>
      </c>
      <c r="I181" s="95">
        <v>25</v>
      </c>
      <c r="J181" s="73">
        <f t="shared" ref="J181:J186" si="70">IF(G181&lt;=$I$381*$J$381,G181*$F$388,($I$381*$J$381)*$F$388)</f>
        <v>1865.5</v>
      </c>
      <c r="K181" s="72">
        <f t="shared" ref="K181:K186" si="71">IF(G181&lt;=$I$382*$J$382,G181*$F$389,($I$382*$J$382)*$F$389)</f>
        <v>1976</v>
      </c>
      <c r="L181" s="79">
        <f t="shared" ref="L181:L186" si="72">G181*7.09%</f>
        <v>4608.5</v>
      </c>
      <c r="M181" s="78">
        <f t="shared" ref="M181:M186" si="73">G181*7.1%</f>
        <v>4615</v>
      </c>
      <c r="N181" s="73">
        <f t="shared" si="57"/>
        <v>747.5</v>
      </c>
      <c r="O181" s="72">
        <v>12522.86</v>
      </c>
      <c r="P181" s="72">
        <f t="shared" ref="P181:P186" si="74">H181+I181+J181+K181+O181</f>
        <v>20816.91</v>
      </c>
      <c r="Q181" s="72">
        <f t="shared" ref="Q181:Q186" si="75">G181-P181</f>
        <v>44183.09</v>
      </c>
    </row>
    <row r="182" spans="2:17" s="3" customFormat="1" x14ac:dyDescent="0.2">
      <c r="B182" s="75" t="s">
        <v>327</v>
      </c>
      <c r="C182" s="94" t="s">
        <v>322</v>
      </c>
      <c r="D182" s="74" t="s">
        <v>22</v>
      </c>
      <c r="E182" s="74" t="s">
        <v>21</v>
      </c>
      <c r="F182" s="74" t="s">
        <v>34</v>
      </c>
      <c r="G182" s="73">
        <v>33000</v>
      </c>
      <c r="H182" s="73">
        <v>0</v>
      </c>
      <c r="I182" s="73">
        <v>25</v>
      </c>
      <c r="J182" s="73">
        <f t="shared" si="70"/>
        <v>947.1</v>
      </c>
      <c r="K182" s="72">
        <f t="shared" si="71"/>
        <v>1003.2</v>
      </c>
      <c r="L182" s="72">
        <f t="shared" si="72"/>
        <v>2339.7000000000003</v>
      </c>
      <c r="M182" s="73">
        <f t="shared" si="73"/>
        <v>2343</v>
      </c>
      <c r="N182" s="73">
        <f t="shared" si="57"/>
        <v>379.5</v>
      </c>
      <c r="O182" s="72">
        <v>16454.25</v>
      </c>
      <c r="P182" s="72">
        <f t="shared" si="74"/>
        <v>18429.55</v>
      </c>
      <c r="Q182" s="72">
        <f t="shared" si="75"/>
        <v>14570.45</v>
      </c>
    </row>
    <row r="183" spans="2:17" s="3" customFormat="1" x14ac:dyDescent="0.2">
      <c r="B183" s="74" t="s">
        <v>326</v>
      </c>
      <c r="C183" s="74" t="s">
        <v>322</v>
      </c>
      <c r="D183" s="74" t="s">
        <v>314</v>
      </c>
      <c r="E183" s="74" t="s">
        <v>21</v>
      </c>
      <c r="F183" s="74" t="s">
        <v>34</v>
      </c>
      <c r="G183" s="73">
        <v>22000</v>
      </c>
      <c r="H183" s="73">
        <v>0</v>
      </c>
      <c r="I183" s="73">
        <v>25</v>
      </c>
      <c r="J183" s="73">
        <f t="shared" si="70"/>
        <v>631.4</v>
      </c>
      <c r="K183" s="72">
        <f t="shared" si="71"/>
        <v>668.8</v>
      </c>
      <c r="L183" s="72">
        <f t="shared" si="72"/>
        <v>1559.8000000000002</v>
      </c>
      <c r="M183" s="73">
        <f t="shared" si="73"/>
        <v>1561.9999999999998</v>
      </c>
      <c r="N183" s="73">
        <f t="shared" si="57"/>
        <v>253</v>
      </c>
      <c r="O183" s="72">
        <v>8422.86</v>
      </c>
      <c r="P183" s="72">
        <f t="shared" si="74"/>
        <v>9748.0600000000013</v>
      </c>
      <c r="Q183" s="72">
        <f t="shared" si="75"/>
        <v>12251.939999999999</v>
      </c>
    </row>
    <row r="184" spans="2:17" s="3" customFormat="1" x14ac:dyDescent="0.2">
      <c r="B184" s="75" t="s">
        <v>325</v>
      </c>
      <c r="C184" s="74" t="s">
        <v>322</v>
      </c>
      <c r="D184" s="74" t="s">
        <v>22</v>
      </c>
      <c r="E184" s="74" t="s">
        <v>21</v>
      </c>
      <c r="F184" s="74" t="s">
        <v>34</v>
      </c>
      <c r="G184" s="73">
        <v>39000</v>
      </c>
      <c r="H184" s="73">
        <v>301.52</v>
      </c>
      <c r="I184" s="73">
        <v>25</v>
      </c>
      <c r="J184" s="73">
        <f t="shared" si="70"/>
        <v>1119.3</v>
      </c>
      <c r="K184" s="72">
        <f t="shared" si="71"/>
        <v>1185.5999999999999</v>
      </c>
      <c r="L184" s="72">
        <f t="shared" si="72"/>
        <v>2765.1000000000004</v>
      </c>
      <c r="M184" s="73">
        <f t="shared" si="73"/>
        <v>2768.9999999999995</v>
      </c>
      <c r="N184" s="73">
        <f t="shared" si="57"/>
        <v>448.5</v>
      </c>
      <c r="O184" s="72">
        <v>100</v>
      </c>
      <c r="P184" s="72">
        <f t="shared" si="74"/>
        <v>2731.42</v>
      </c>
      <c r="Q184" s="72">
        <f t="shared" si="75"/>
        <v>36268.58</v>
      </c>
    </row>
    <row r="185" spans="2:17" s="3" customFormat="1" x14ac:dyDescent="0.2">
      <c r="B185" s="75" t="s">
        <v>324</v>
      </c>
      <c r="C185" s="74" t="s">
        <v>322</v>
      </c>
      <c r="D185" s="74" t="s">
        <v>314</v>
      </c>
      <c r="E185" s="74" t="s">
        <v>21</v>
      </c>
      <c r="F185" s="74" t="s">
        <v>34</v>
      </c>
      <c r="G185" s="73">
        <v>21000</v>
      </c>
      <c r="H185" s="73">
        <v>0</v>
      </c>
      <c r="I185" s="73">
        <v>25</v>
      </c>
      <c r="J185" s="73">
        <f t="shared" si="70"/>
        <v>602.70000000000005</v>
      </c>
      <c r="K185" s="72">
        <f t="shared" si="71"/>
        <v>638.4</v>
      </c>
      <c r="L185" s="72">
        <f t="shared" si="72"/>
        <v>1488.9</v>
      </c>
      <c r="M185" s="73">
        <f t="shared" si="73"/>
        <v>1490.9999999999998</v>
      </c>
      <c r="N185" s="73">
        <f t="shared" si="57"/>
        <v>241.5</v>
      </c>
      <c r="O185" s="72">
        <v>5615.46</v>
      </c>
      <c r="P185" s="72">
        <f t="shared" si="74"/>
        <v>6881.5599999999995</v>
      </c>
      <c r="Q185" s="72">
        <f t="shared" si="75"/>
        <v>14118.44</v>
      </c>
    </row>
    <row r="186" spans="2:17" s="3" customFormat="1" x14ac:dyDescent="0.2">
      <c r="B186" s="75" t="s">
        <v>323</v>
      </c>
      <c r="C186" s="74" t="s">
        <v>322</v>
      </c>
      <c r="D186" s="74" t="s">
        <v>321</v>
      </c>
      <c r="E186" s="74" t="s">
        <v>21</v>
      </c>
      <c r="F186" s="74" t="s">
        <v>20</v>
      </c>
      <c r="G186" s="73">
        <v>23000</v>
      </c>
      <c r="H186" s="73">
        <v>0</v>
      </c>
      <c r="I186" s="89">
        <v>25</v>
      </c>
      <c r="J186" s="73">
        <f t="shared" si="70"/>
        <v>660.1</v>
      </c>
      <c r="K186" s="72">
        <f t="shared" si="71"/>
        <v>699.2</v>
      </c>
      <c r="L186" s="90">
        <f t="shared" si="72"/>
        <v>1630.7</v>
      </c>
      <c r="M186" s="89">
        <f t="shared" si="73"/>
        <v>1632.9999999999998</v>
      </c>
      <c r="N186" s="73">
        <f t="shared" si="57"/>
        <v>264.5</v>
      </c>
      <c r="O186" s="72">
        <v>8709.3700000000008</v>
      </c>
      <c r="P186" s="72">
        <f t="shared" si="74"/>
        <v>10093.670000000002</v>
      </c>
      <c r="Q186" s="72">
        <f t="shared" si="75"/>
        <v>12906.329999999998</v>
      </c>
    </row>
    <row r="187" spans="2:17" s="3" customFormat="1" x14ac:dyDescent="0.2">
      <c r="B187" s="93"/>
      <c r="C187" s="84"/>
      <c r="D187" s="84"/>
      <c r="E187" s="84"/>
      <c r="F187" s="84"/>
      <c r="G187" s="82"/>
      <c r="H187" s="82"/>
      <c r="I187" s="80"/>
      <c r="J187" s="73"/>
      <c r="K187" s="72"/>
      <c r="L187" s="81"/>
      <c r="M187" s="80"/>
      <c r="N187" s="73"/>
      <c r="O187" s="72"/>
      <c r="P187" s="72"/>
      <c r="Q187" s="72"/>
    </row>
    <row r="188" spans="2:17" s="3" customFormat="1" x14ac:dyDescent="0.2">
      <c r="B188" s="74" t="s">
        <v>320</v>
      </c>
      <c r="C188" s="74" t="s">
        <v>312</v>
      </c>
      <c r="D188" s="74" t="s">
        <v>319</v>
      </c>
      <c r="E188" s="74" t="s">
        <v>21</v>
      </c>
      <c r="F188" s="74" t="s">
        <v>34</v>
      </c>
      <c r="G188" s="73">
        <v>65000</v>
      </c>
      <c r="H188" s="73">
        <v>4427.55</v>
      </c>
      <c r="I188" s="78">
        <v>25</v>
      </c>
      <c r="J188" s="73">
        <f t="shared" ref="J188:J193" si="76">IF(G188&lt;=$I$381*$J$381,G188*$F$388,($I$381*$J$381)*$F$388)</f>
        <v>1865.5</v>
      </c>
      <c r="K188" s="72">
        <f t="shared" ref="K188:K193" si="77">IF(G188&lt;=$I$382*$J$382,G188*$F$389,($I$382*$J$382)*$F$389)</f>
        <v>1976</v>
      </c>
      <c r="L188" s="79">
        <f t="shared" ref="L188:L193" si="78">G188*7.09%</f>
        <v>4608.5</v>
      </c>
      <c r="M188" s="78">
        <f t="shared" ref="M188:M193" si="79">G188*7.1%</f>
        <v>4615</v>
      </c>
      <c r="N188" s="73">
        <f t="shared" si="57"/>
        <v>747.5</v>
      </c>
      <c r="O188" s="72">
        <v>15252</v>
      </c>
      <c r="P188" s="72">
        <f t="shared" ref="P188:P193" si="80">H188+I188+J188+K188+O188</f>
        <v>23546.05</v>
      </c>
      <c r="Q188" s="72">
        <f t="shared" ref="Q188:Q193" si="81">G188-P188</f>
        <v>41453.949999999997</v>
      </c>
    </row>
    <row r="189" spans="2:17" s="3" customFormat="1" x14ac:dyDescent="0.2">
      <c r="B189" s="76" t="s">
        <v>318</v>
      </c>
      <c r="C189" s="74" t="s">
        <v>312</v>
      </c>
      <c r="D189" s="74" t="s">
        <v>225</v>
      </c>
      <c r="E189" s="74" t="s">
        <v>21</v>
      </c>
      <c r="F189" s="74" t="s">
        <v>20</v>
      </c>
      <c r="G189" s="73">
        <v>35000</v>
      </c>
      <c r="H189" s="73">
        <v>0</v>
      </c>
      <c r="I189" s="73">
        <v>25</v>
      </c>
      <c r="J189" s="73">
        <f t="shared" si="76"/>
        <v>1004.5</v>
      </c>
      <c r="K189" s="72">
        <f t="shared" si="77"/>
        <v>1064</v>
      </c>
      <c r="L189" s="72">
        <f t="shared" si="78"/>
        <v>2481.5</v>
      </c>
      <c r="M189" s="73">
        <f t="shared" si="79"/>
        <v>2485</v>
      </c>
      <c r="N189" s="73">
        <f t="shared" si="57"/>
        <v>402.5</v>
      </c>
      <c r="O189" s="72">
        <v>5828.35</v>
      </c>
      <c r="P189" s="72">
        <f t="shared" si="80"/>
        <v>7921.85</v>
      </c>
      <c r="Q189" s="72">
        <f t="shared" si="81"/>
        <v>27078.15</v>
      </c>
    </row>
    <row r="190" spans="2:17" s="3" customFormat="1" x14ac:dyDescent="0.2">
      <c r="B190" s="75" t="s">
        <v>317</v>
      </c>
      <c r="C190" s="74" t="s">
        <v>312</v>
      </c>
      <c r="D190" s="74" t="s">
        <v>97</v>
      </c>
      <c r="E190" s="74" t="s">
        <v>21</v>
      </c>
      <c r="F190" s="74" t="s">
        <v>34</v>
      </c>
      <c r="G190" s="73">
        <v>25000</v>
      </c>
      <c r="H190" s="73">
        <v>0</v>
      </c>
      <c r="I190" s="73">
        <v>25</v>
      </c>
      <c r="J190" s="73">
        <f t="shared" si="76"/>
        <v>717.5</v>
      </c>
      <c r="K190" s="72">
        <f t="shared" si="77"/>
        <v>760</v>
      </c>
      <c r="L190" s="72">
        <f t="shared" si="78"/>
        <v>1772.5000000000002</v>
      </c>
      <c r="M190" s="73">
        <f t="shared" si="79"/>
        <v>1774.9999999999998</v>
      </c>
      <c r="N190" s="73">
        <f t="shared" si="57"/>
        <v>287.5</v>
      </c>
      <c r="O190" s="72">
        <v>500</v>
      </c>
      <c r="P190" s="72">
        <f t="shared" si="80"/>
        <v>2002.5</v>
      </c>
      <c r="Q190" s="72">
        <f t="shared" si="81"/>
        <v>22997.5</v>
      </c>
    </row>
    <row r="191" spans="2:17" s="3" customFormat="1" x14ac:dyDescent="0.2">
      <c r="B191" s="76" t="s">
        <v>316</v>
      </c>
      <c r="C191" s="74" t="s">
        <v>312</v>
      </c>
      <c r="D191" s="74" t="s">
        <v>314</v>
      </c>
      <c r="E191" s="76" t="s">
        <v>21</v>
      </c>
      <c r="F191" s="76" t="s">
        <v>34</v>
      </c>
      <c r="G191" s="77">
        <v>25000</v>
      </c>
      <c r="H191" s="73">
        <v>0</v>
      </c>
      <c r="I191" s="73">
        <v>25</v>
      </c>
      <c r="J191" s="73">
        <f t="shared" si="76"/>
        <v>717.5</v>
      </c>
      <c r="K191" s="72">
        <f t="shared" si="77"/>
        <v>760</v>
      </c>
      <c r="L191" s="72">
        <f t="shared" si="78"/>
        <v>1772.5000000000002</v>
      </c>
      <c r="M191" s="73">
        <f t="shared" si="79"/>
        <v>1774.9999999999998</v>
      </c>
      <c r="N191" s="73">
        <f t="shared" si="57"/>
        <v>287.5</v>
      </c>
      <c r="O191" s="72">
        <v>1558.57</v>
      </c>
      <c r="P191" s="72">
        <f t="shared" si="80"/>
        <v>3061.0699999999997</v>
      </c>
      <c r="Q191" s="72">
        <f t="shared" si="81"/>
        <v>21938.93</v>
      </c>
    </row>
    <row r="192" spans="2:17" s="3" customFormat="1" x14ac:dyDescent="0.2">
      <c r="B192" s="76" t="s">
        <v>315</v>
      </c>
      <c r="C192" s="74" t="s">
        <v>312</v>
      </c>
      <c r="D192" s="74" t="s">
        <v>314</v>
      </c>
      <c r="E192" s="76" t="s">
        <v>21</v>
      </c>
      <c r="F192" s="76" t="s">
        <v>20</v>
      </c>
      <c r="G192" s="77">
        <v>20000</v>
      </c>
      <c r="H192" s="73">
        <v>0</v>
      </c>
      <c r="I192" s="89">
        <v>25</v>
      </c>
      <c r="J192" s="73">
        <f t="shared" si="76"/>
        <v>574</v>
      </c>
      <c r="K192" s="72">
        <f t="shared" si="77"/>
        <v>608</v>
      </c>
      <c r="L192" s="90">
        <f t="shared" si="78"/>
        <v>1418</v>
      </c>
      <c r="M192" s="89">
        <f t="shared" si="79"/>
        <v>1419.9999999999998</v>
      </c>
      <c r="N192" s="73">
        <f t="shared" si="57"/>
        <v>230</v>
      </c>
      <c r="O192" s="72">
        <v>2349.63</v>
      </c>
      <c r="P192" s="72">
        <f t="shared" si="80"/>
        <v>3556.63</v>
      </c>
      <c r="Q192" s="72">
        <f t="shared" si="81"/>
        <v>16443.37</v>
      </c>
    </row>
    <row r="193" spans="2:17" s="3" customFormat="1" x14ac:dyDescent="0.2">
      <c r="B193" s="92" t="s">
        <v>313</v>
      </c>
      <c r="C193" s="74" t="s">
        <v>312</v>
      </c>
      <c r="D193" s="74" t="s">
        <v>129</v>
      </c>
      <c r="E193" s="76" t="s">
        <v>21</v>
      </c>
      <c r="F193" s="76" t="s">
        <v>34</v>
      </c>
      <c r="G193" s="77">
        <v>25000</v>
      </c>
      <c r="H193" s="73">
        <v>0</v>
      </c>
      <c r="I193" s="89">
        <v>25</v>
      </c>
      <c r="J193" s="73">
        <f t="shared" si="76"/>
        <v>717.5</v>
      </c>
      <c r="K193" s="72">
        <f t="shared" si="77"/>
        <v>760</v>
      </c>
      <c r="L193" s="90">
        <f t="shared" si="78"/>
        <v>1772.5000000000002</v>
      </c>
      <c r="M193" s="89">
        <f t="shared" si="79"/>
        <v>1774.9999999999998</v>
      </c>
      <c r="N193" s="73">
        <f t="shared" si="57"/>
        <v>287.5</v>
      </c>
      <c r="O193" s="72">
        <v>8392.49</v>
      </c>
      <c r="P193" s="72">
        <f t="shared" si="80"/>
        <v>9894.99</v>
      </c>
      <c r="Q193" s="72">
        <f t="shared" si="81"/>
        <v>15105.01</v>
      </c>
    </row>
    <row r="194" spans="2:17" s="3" customFormat="1" x14ac:dyDescent="0.2">
      <c r="B194" s="84"/>
      <c r="C194" s="84"/>
      <c r="D194" s="84"/>
      <c r="E194" s="84"/>
      <c r="F194" s="84"/>
      <c r="G194" s="82"/>
      <c r="H194" s="82"/>
      <c r="I194" s="80"/>
      <c r="J194" s="73"/>
      <c r="K194" s="72"/>
      <c r="L194" s="81"/>
      <c r="M194" s="80"/>
      <c r="N194" s="73"/>
      <c r="O194" s="72"/>
      <c r="P194" s="72"/>
      <c r="Q194" s="72"/>
    </row>
    <row r="195" spans="2:17" s="3" customFormat="1" x14ac:dyDescent="0.2">
      <c r="B195" s="74" t="s">
        <v>311</v>
      </c>
      <c r="C195" s="74" t="s">
        <v>310</v>
      </c>
      <c r="D195" s="74" t="s">
        <v>309</v>
      </c>
      <c r="E195" s="74" t="s">
        <v>21</v>
      </c>
      <c r="F195" s="74" t="s">
        <v>20</v>
      </c>
      <c r="G195" s="73">
        <v>15000</v>
      </c>
      <c r="H195" s="73">
        <v>0</v>
      </c>
      <c r="I195" s="73">
        <v>25</v>
      </c>
      <c r="J195" s="73">
        <f t="shared" ref="J195:J226" si="82">IF(G195&lt;=$I$381*$J$381,G195*$F$388,($I$381*$J$381)*$F$388)</f>
        <v>430.5</v>
      </c>
      <c r="K195" s="72">
        <f t="shared" ref="K195:K226" si="83">IF(G195&lt;=$I$382*$J$382,G195*$F$389,($I$382*$J$382)*$F$389)</f>
        <v>456</v>
      </c>
      <c r="L195" s="72">
        <f t="shared" ref="L195:L226" si="84">G195*7.09%</f>
        <v>1063.5</v>
      </c>
      <c r="M195" s="73">
        <f t="shared" ref="M195:M226" si="85">G195*7.1%</f>
        <v>1065</v>
      </c>
      <c r="N195" s="73">
        <f t="shared" si="57"/>
        <v>172.5</v>
      </c>
      <c r="O195" s="72">
        <v>100</v>
      </c>
      <c r="P195" s="72">
        <f t="shared" ref="P195:P226" si="86">H195+I195+J195+K195+O195</f>
        <v>1011.5</v>
      </c>
      <c r="Q195" s="72">
        <f t="shared" ref="Q195:Q226" si="87">G195-P195</f>
        <v>13988.5</v>
      </c>
    </row>
    <row r="196" spans="2:17" s="3" customFormat="1" x14ac:dyDescent="0.2">
      <c r="B196" s="74" t="s">
        <v>308</v>
      </c>
      <c r="C196" s="74" t="s">
        <v>307</v>
      </c>
      <c r="D196" s="74" t="s">
        <v>306</v>
      </c>
      <c r="E196" s="74" t="s">
        <v>21</v>
      </c>
      <c r="F196" s="74" t="s">
        <v>34</v>
      </c>
      <c r="G196" s="73">
        <v>15000</v>
      </c>
      <c r="H196" s="73">
        <v>0</v>
      </c>
      <c r="I196" s="73">
        <v>25</v>
      </c>
      <c r="J196" s="73">
        <f t="shared" si="82"/>
        <v>430.5</v>
      </c>
      <c r="K196" s="72">
        <f t="shared" si="83"/>
        <v>456</v>
      </c>
      <c r="L196" s="72">
        <f t="shared" si="84"/>
        <v>1063.5</v>
      </c>
      <c r="M196" s="73">
        <f t="shared" si="85"/>
        <v>1065</v>
      </c>
      <c r="N196" s="73">
        <f t="shared" si="57"/>
        <v>172.5</v>
      </c>
      <c r="O196" s="72">
        <v>100</v>
      </c>
      <c r="P196" s="72">
        <f t="shared" si="86"/>
        <v>1011.5</v>
      </c>
      <c r="Q196" s="72">
        <f t="shared" si="87"/>
        <v>13988.5</v>
      </c>
    </row>
    <row r="197" spans="2:17" s="3" customFormat="1" x14ac:dyDescent="0.2">
      <c r="B197" s="74" t="s">
        <v>584</v>
      </c>
      <c r="C197" s="74" t="s">
        <v>307</v>
      </c>
      <c r="D197" s="74" t="s">
        <v>306</v>
      </c>
      <c r="E197" s="74" t="s">
        <v>21</v>
      </c>
      <c r="F197" s="74" t="s">
        <v>20</v>
      </c>
      <c r="G197" s="73">
        <v>15000</v>
      </c>
      <c r="H197" s="73">
        <v>0</v>
      </c>
      <c r="I197" s="73">
        <v>25</v>
      </c>
      <c r="J197" s="73">
        <f t="shared" si="82"/>
        <v>430.5</v>
      </c>
      <c r="K197" s="72">
        <f t="shared" si="83"/>
        <v>456</v>
      </c>
      <c r="L197" s="72">
        <f t="shared" si="84"/>
        <v>1063.5</v>
      </c>
      <c r="M197" s="73">
        <f t="shared" si="85"/>
        <v>1065</v>
      </c>
      <c r="N197" s="73">
        <f t="shared" si="57"/>
        <v>172.5</v>
      </c>
      <c r="O197" s="72">
        <v>0</v>
      </c>
      <c r="P197" s="72">
        <f t="shared" si="86"/>
        <v>911.5</v>
      </c>
      <c r="Q197" s="72">
        <f t="shared" si="87"/>
        <v>14088.5</v>
      </c>
    </row>
    <row r="198" spans="2:17" s="3" customFormat="1" x14ac:dyDescent="0.2">
      <c r="B198" s="76" t="s">
        <v>305</v>
      </c>
      <c r="C198" s="74" t="s">
        <v>304</v>
      </c>
      <c r="D198" s="76" t="s">
        <v>303</v>
      </c>
      <c r="E198" s="76" t="s">
        <v>21</v>
      </c>
      <c r="F198" s="76" t="s">
        <v>278</v>
      </c>
      <c r="G198" s="73">
        <v>15000</v>
      </c>
      <c r="H198" s="73">
        <v>0</v>
      </c>
      <c r="I198" s="73">
        <v>25</v>
      </c>
      <c r="J198" s="73">
        <f t="shared" si="82"/>
        <v>430.5</v>
      </c>
      <c r="K198" s="72">
        <f t="shared" si="83"/>
        <v>456</v>
      </c>
      <c r="L198" s="72">
        <f t="shared" si="84"/>
        <v>1063.5</v>
      </c>
      <c r="M198" s="73">
        <f t="shared" si="85"/>
        <v>1065</v>
      </c>
      <c r="N198" s="73">
        <f t="shared" si="57"/>
        <v>172.5</v>
      </c>
      <c r="O198" s="72">
        <v>0</v>
      </c>
      <c r="P198" s="72">
        <f t="shared" si="86"/>
        <v>911.5</v>
      </c>
      <c r="Q198" s="72">
        <f t="shared" si="87"/>
        <v>14088.5</v>
      </c>
    </row>
    <row r="199" spans="2:17" s="3" customFormat="1" x14ac:dyDescent="0.2">
      <c r="B199" s="75" t="s">
        <v>302</v>
      </c>
      <c r="C199" s="74" t="s">
        <v>301</v>
      </c>
      <c r="D199" s="74" t="s">
        <v>300</v>
      </c>
      <c r="E199" s="74" t="s">
        <v>21</v>
      </c>
      <c r="F199" s="74" t="s">
        <v>34</v>
      </c>
      <c r="G199" s="73">
        <v>15000</v>
      </c>
      <c r="H199" s="73">
        <v>0</v>
      </c>
      <c r="I199" s="73">
        <v>25</v>
      </c>
      <c r="J199" s="73">
        <f t="shared" si="82"/>
        <v>430.5</v>
      </c>
      <c r="K199" s="72">
        <f t="shared" si="83"/>
        <v>456</v>
      </c>
      <c r="L199" s="72">
        <f t="shared" si="84"/>
        <v>1063.5</v>
      </c>
      <c r="M199" s="73">
        <f t="shared" si="85"/>
        <v>1065</v>
      </c>
      <c r="N199" s="73">
        <f t="shared" si="57"/>
        <v>172.5</v>
      </c>
      <c r="O199" s="72">
        <v>600</v>
      </c>
      <c r="P199" s="72">
        <f t="shared" si="86"/>
        <v>1511.5</v>
      </c>
      <c r="Q199" s="72">
        <f t="shared" si="87"/>
        <v>13488.5</v>
      </c>
    </row>
    <row r="200" spans="2:17" s="3" customFormat="1" x14ac:dyDescent="0.2">
      <c r="B200" s="75" t="s">
        <v>299</v>
      </c>
      <c r="C200" s="74" t="s">
        <v>298</v>
      </c>
      <c r="D200" s="74" t="s">
        <v>297</v>
      </c>
      <c r="E200" s="74" t="s">
        <v>21</v>
      </c>
      <c r="F200" s="74" t="s">
        <v>34</v>
      </c>
      <c r="G200" s="73">
        <v>15000</v>
      </c>
      <c r="H200" s="73">
        <v>0</v>
      </c>
      <c r="I200" s="73">
        <v>25</v>
      </c>
      <c r="J200" s="73">
        <f t="shared" si="82"/>
        <v>430.5</v>
      </c>
      <c r="K200" s="72">
        <f t="shared" si="83"/>
        <v>456</v>
      </c>
      <c r="L200" s="72">
        <f t="shared" si="84"/>
        <v>1063.5</v>
      </c>
      <c r="M200" s="73">
        <f t="shared" si="85"/>
        <v>1065</v>
      </c>
      <c r="N200" s="73">
        <f t="shared" si="57"/>
        <v>172.5</v>
      </c>
      <c r="O200" s="72">
        <v>100</v>
      </c>
      <c r="P200" s="72">
        <f t="shared" si="86"/>
        <v>1011.5</v>
      </c>
      <c r="Q200" s="72">
        <f t="shared" si="87"/>
        <v>13988.5</v>
      </c>
    </row>
    <row r="201" spans="2:17" s="3" customFormat="1" x14ac:dyDescent="0.2">
      <c r="B201" s="75" t="s">
        <v>296</v>
      </c>
      <c r="C201" s="74" t="s">
        <v>295</v>
      </c>
      <c r="D201" s="74" t="s">
        <v>294</v>
      </c>
      <c r="E201" s="74" t="s">
        <v>21</v>
      </c>
      <c r="F201" s="74" t="s">
        <v>20</v>
      </c>
      <c r="G201" s="73">
        <v>15000</v>
      </c>
      <c r="H201" s="73">
        <v>0</v>
      </c>
      <c r="I201" s="73">
        <v>25</v>
      </c>
      <c r="J201" s="73">
        <f t="shared" si="82"/>
        <v>430.5</v>
      </c>
      <c r="K201" s="72">
        <f t="shared" si="83"/>
        <v>456</v>
      </c>
      <c r="L201" s="72">
        <f t="shared" si="84"/>
        <v>1063.5</v>
      </c>
      <c r="M201" s="73">
        <f t="shared" si="85"/>
        <v>1065</v>
      </c>
      <c r="N201" s="73">
        <f t="shared" si="57"/>
        <v>172.5</v>
      </c>
      <c r="O201" s="72">
        <v>100</v>
      </c>
      <c r="P201" s="72">
        <f t="shared" si="86"/>
        <v>1011.5</v>
      </c>
      <c r="Q201" s="72">
        <f t="shared" si="87"/>
        <v>13988.5</v>
      </c>
    </row>
    <row r="202" spans="2:17" s="3" customFormat="1" x14ac:dyDescent="0.2">
      <c r="B202" s="74" t="s">
        <v>293</v>
      </c>
      <c r="C202" s="74" t="s">
        <v>292</v>
      </c>
      <c r="D202" s="74" t="s">
        <v>291</v>
      </c>
      <c r="E202" s="74" t="s">
        <v>21</v>
      </c>
      <c r="F202" s="74" t="s">
        <v>20</v>
      </c>
      <c r="G202" s="73">
        <v>15000</v>
      </c>
      <c r="H202" s="73">
        <v>0</v>
      </c>
      <c r="I202" s="73">
        <v>25</v>
      </c>
      <c r="J202" s="73">
        <f t="shared" si="82"/>
        <v>430.5</v>
      </c>
      <c r="K202" s="72">
        <f t="shared" si="83"/>
        <v>456</v>
      </c>
      <c r="L202" s="72">
        <f t="shared" si="84"/>
        <v>1063.5</v>
      </c>
      <c r="M202" s="73">
        <f t="shared" si="85"/>
        <v>1065</v>
      </c>
      <c r="N202" s="73">
        <f t="shared" ref="N202:N267" si="88">IF(G202&gt;77410,890.22,G202*1.15%)</f>
        <v>172.5</v>
      </c>
      <c r="O202" s="72">
        <v>5992.41</v>
      </c>
      <c r="P202" s="72">
        <f t="shared" si="86"/>
        <v>6903.91</v>
      </c>
      <c r="Q202" s="72">
        <f t="shared" si="87"/>
        <v>8096.09</v>
      </c>
    </row>
    <row r="203" spans="2:17" s="3" customFormat="1" x14ac:dyDescent="0.2">
      <c r="B203" s="91" t="s">
        <v>290</v>
      </c>
      <c r="C203" s="74" t="s">
        <v>289</v>
      </c>
      <c r="D203" s="74" t="s">
        <v>288</v>
      </c>
      <c r="E203" s="74" t="s">
        <v>21</v>
      </c>
      <c r="F203" s="74" t="s">
        <v>34</v>
      </c>
      <c r="G203" s="73">
        <v>15000</v>
      </c>
      <c r="H203" s="73">
        <v>0</v>
      </c>
      <c r="I203" s="73">
        <v>25</v>
      </c>
      <c r="J203" s="73">
        <f t="shared" si="82"/>
        <v>430.5</v>
      </c>
      <c r="K203" s="72">
        <f t="shared" si="83"/>
        <v>456</v>
      </c>
      <c r="L203" s="72">
        <f t="shared" si="84"/>
        <v>1063.5</v>
      </c>
      <c r="M203" s="73">
        <f t="shared" si="85"/>
        <v>1065</v>
      </c>
      <c r="N203" s="73">
        <f t="shared" si="88"/>
        <v>172.5</v>
      </c>
      <c r="O203" s="72">
        <v>100</v>
      </c>
      <c r="P203" s="72">
        <f t="shared" si="86"/>
        <v>1011.5</v>
      </c>
      <c r="Q203" s="72">
        <f t="shared" si="87"/>
        <v>13988.5</v>
      </c>
    </row>
    <row r="204" spans="2:17" s="3" customFormat="1" x14ac:dyDescent="0.2">
      <c r="B204" s="75" t="s">
        <v>287</v>
      </c>
      <c r="C204" s="74" t="s">
        <v>286</v>
      </c>
      <c r="D204" s="74" t="s">
        <v>285</v>
      </c>
      <c r="E204" s="74" t="s">
        <v>21</v>
      </c>
      <c r="F204" s="74" t="s">
        <v>20</v>
      </c>
      <c r="G204" s="73">
        <v>15000</v>
      </c>
      <c r="H204" s="73">
        <v>0</v>
      </c>
      <c r="I204" s="73">
        <v>25</v>
      </c>
      <c r="J204" s="73">
        <f t="shared" si="82"/>
        <v>430.5</v>
      </c>
      <c r="K204" s="72">
        <f t="shared" si="83"/>
        <v>456</v>
      </c>
      <c r="L204" s="72">
        <f t="shared" si="84"/>
        <v>1063.5</v>
      </c>
      <c r="M204" s="73">
        <f t="shared" si="85"/>
        <v>1065</v>
      </c>
      <c r="N204" s="73">
        <f t="shared" si="88"/>
        <v>172.5</v>
      </c>
      <c r="O204" s="72">
        <v>100</v>
      </c>
      <c r="P204" s="72">
        <f t="shared" si="86"/>
        <v>1011.5</v>
      </c>
      <c r="Q204" s="72">
        <f t="shared" si="87"/>
        <v>13988.5</v>
      </c>
    </row>
    <row r="205" spans="2:17" s="3" customFormat="1" x14ac:dyDescent="0.2">
      <c r="B205" s="74" t="s">
        <v>284</v>
      </c>
      <c r="C205" s="74" t="s">
        <v>283</v>
      </c>
      <c r="D205" s="74" t="s">
        <v>282</v>
      </c>
      <c r="E205" s="74" t="s">
        <v>21</v>
      </c>
      <c r="F205" s="74" t="s">
        <v>20</v>
      </c>
      <c r="G205" s="73">
        <v>15000</v>
      </c>
      <c r="H205" s="73">
        <v>0</v>
      </c>
      <c r="I205" s="73">
        <v>25</v>
      </c>
      <c r="J205" s="73">
        <f t="shared" si="82"/>
        <v>430.5</v>
      </c>
      <c r="K205" s="72">
        <f t="shared" si="83"/>
        <v>456</v>
      </c>
      <c r="L205" s="72">
        <f t="shared" si="84"/>
        <v>1063.5</v>
      </c>
      <c r="M205" s="73">
        <f t="shared" si="85"/>
        <v>1065</v>
      </c>
      <c r="N205" s="73">
        <f t="shared" si="88"/>
        <v>172.5</v>
      </c>
      <c r="O205" s="72">
        <v>100</v>
      </c>
      <c r="P205" s="72">
        <f t="shared" si="86"/>
        <v>1011.5</v>
      </c>
      <c r="Q205" s="72">
        <f t="shared" si="87"/>
        <v>13988.5</v>
      </c>
    </row>
    <row r="206" spans="2:17" s="3" customFormat="1" x14ac:dyDescent="0.2">
      <c r="B206" s="74" t="s">
        <v>281</v>
      </c>
      <c r="C206" s="74" t="s">
        <v>280</v>
      </c>
      <c r="D206" s="74" t="s">
        <v>279</v>
      </c>
      <c r="E206" s="74" t="s">
        <v>21</v>
      </c>
      <c r="F206" s="74" t="s">
        <v>278</v>
      </c>
      <c r="G206" s="73">
        <v>15000</v>
      </c>
      <c r="H206" s="73">
        <v>0</v>
      </c>
      <c r="I206" s="73">
        <v>25</v>
      </c>
      <c r="J206" s="73">
        <f t="shared" si="82"/>
        <v>430.5</v>
      </c>
      <c r="K206" s="72">
        <f t="shared" si="83"/>
        <v>456</v>
      </c>
      <c r="L206" s="72">
        <f t="shared" si="84"/>
        <v>1063.5</v>
      </c>
      <c r="M206" s="73">
        <f t="shared" si="85"/>
        <v>1065</v>
      </c>
      <c r="N206" s="73">
        <f t="shared" si="88"/>
        <v>172.5</v>
      </c>
      <c r="O206" s="72">
        <v>0</v>
      </c>
      <c r="P206" s="72">
        <f t="shared" si="86"/>
        <v>911.5</v>
      </c>
      <c r="Q206" s="72">
        <f t="shared" si="87"/>
        <v>14088.5</v>
      </c>
    </row>
    <row r="207" spans="2:17" s="3" customFormat="1" x14ac:dyDescent="0.2">
      <c r="B207" s="74" t="s">
        <v>277</v>
      </c>
      <c r="C207" s="74" t="s">
        <v>276</v>
      </c>
      <c r="D207" s="74" t="s">
        <v>275</v>
      </c>
      <c r="E207" s="74" t="s">
        <v>21</v>
      </c>
      <c r="F207" s="74" t="s">
        <v>34</v>
      </c>
      <c r="G207" s="73">
        <v>15000</v>
      </c>
      <c r="H207" s="73">
        <v>0</v>
      </c>
      <c r="I207" s="73">
        <v>25</v>
      </c>
      <c r="J207" s="73">
        <f t="shared" si="82"/>
        <v>430.5</v>
      </c>
      <c r="K207" s="72">
        <f t="shared" si="83"/>
        <v>456</v>
      </c>
      <c r="L207" s="72">
        <f t="shared" si="84"/>
        <v>1063.5</v>
      </c>
      <c r="M207" s="73">
        <f t="shared" si="85"/>
        <v>1065</v>
      </c>
      <c r="N207" s="73">
        <f t="shared" si="88"/>
        <v>172.5</v>
      </c>
      <c r="O207" s="72">
        <v>100</v>
      </c>
      <c r="P207" s="72">
        <f t="shared" si="86"/>
        <v>1011.5</v>
      </c>
      <c r="Q207" s="72">
        <f t="shared" si="87"/>
        <v>13988.5</v>
      </c>
    </row>
    <row r="208" spans="2:17" s="3" customFormat="1" x14ac:dyDescent="0.2">
      <c r="B208" s="75" t="s">
        <v>274</v>
      </c>
      <c r="C208" s="74" t="s">
        <v>273</v>
      </c>
      <c r="D208" s="74" t="s">
        <v>272</v>
      </c>
      <c r="E208" s="74" t="s">
        <v>21</v>
      </c>
      <c r="F208" s="74" t="s">
        <v>20</v>
      </c>
      <c r="G208" s="73">
        <v>10000</v>
      </c>
      <c r="H208" s="73">
        <v>0</v>
      </c>
      <c r="I208" s="73">
        <v>25</v>
      </c>
      <c r="J208" s="73">
        <f t="shared" si="82"/>
        <v>287</v>
      </c>
      <c r="K208" s="72">
        <f t="shared" si="83"/>
        <v>304</v>
      </c>
      <c r="L208" s="72">
        <f t="shared" si="84"/>
        <v>709</v>
      </c>
      <c r="M208" s="73">
        <f t="shared" si="85"/>
        <v>709.99999999999989</v>
      </c>
      <c r="N208" s="73">
        <f t="shared" si="88"/>
        <v>115</v>
      </c>
      <c r="O208" s="72">
        <v>100</v>
      </c>
      <c r="P208" s="72">
        <f t="shared" si="86"/>
        <v>716</v>
      </c>
      <c r="Q208" s="72">
        <f t="shared" si="87"/>
        <v>9284</v>
      </c>
    </row>
    <row r="209" spans="2:17" s="3" customFormat="1" x14ac:dyDescent="0.2">
      <c r="B209" s="76" t="s">
        <v>271</v>
      </c>
      <c r="C209" s="74" t="s">
        <v>269</v>
      </c>
      <c r="D209" s="76" t="s">
        <v>268</v>
      </c>
      <c r="E209" s="74" t="s">
        <v>21</v>
      </c>
      <c r="F209" s="74" t="s">
        <v>34</v>
      </c>
      <c r="G209" s="72">
        <v>15000</v>
      </c>
      <c r="H209" s="72">
        <v>0</v>
      </c>
      <c r="I209" s="72">
        <v>25</v>
      </c>
      <c r="J209" s="73">
        <f t="shared" si="82"/>
        <v>430.5</v>
      </c>
      <c r="K209" s="72">
        <f t="shared" si="83"/>
        <v>456</v>
      </c>
      <c r="L209" s="72">
        <f t="shared" si="84"/>
        <v>1063.5</v>
      </c>
      <c r="M209" s="73">
        <f t="shared" si="85"/>
        <v>1065</v>
      </c>
      <c r="N209" s="73">
        <f t="shared" si="88"/>
        <v>172.5</v>
      </c>
      <c r="O209" s="72">
        <v>0</v>
      </c>
      <c r="P209" s="72">
        <f t="shared" si="86"/>
        <v>911.5</v>
      </c>
      <c r="Q209" s="72">
        <f t="shared" si="87"/>
        <v>14088.5</v>
      </c>
    </row>
    <row r="210" spans="2:17" s="3" customFormat="1" x14ac:dyDescent="0.2">
      <c r="B210" s="76" t="s">
        <v>583</v>
      </c>
      <c r="C210" s="74" t="s">
        <v>269</v>
      </c>
      <c r="D210" s="76" t="s">
        <v>268</v>
      </c>
      <c r="E210" s="74" t="s">
        <v>21</v>
      </c>
      <c r="F210" s="74" t="s">
        <v>20</v>
      </c>
      <c r="G210" s="72">
        <v>15000</v>
      </c>
      <c r="H210" s="72">
        <v>0</v>
      </c>
      <c r="I210" s="72">
        <v>25</v>
      </c>
      <c r="J210" s="73">
        <f t="shared" si="82"/>
        <v>430.5</v>
      </c>
      <c r="K210" s="72">
        <f t="shared" si="83"/>
        <v>456</v>
      </c>
      <c r="L210" s="72">
        <f t="shared" si="84"/>
        <v>1063.5</v>
      </c>
      <c r="M210" s="73">
        <f t="shared" si="85"/>
        <v>1065</v>
      </c>
      <c r="N210" s="73">
        <f t="shared" si="88"/>
        <v>172.5</v>
      </c>
      <c r="O210" s="72">
        <v>100</v>
      </c>
      <c r="P210" s="72">
        <f t="shared" si="86"/>
        <v>1011.5</v>
      </c>
      <c r="Q210" s="72">
        <f t="shared" si="87"/>
        <v>13988.5</v>
      </c>
    </row>
    <row r="211" spans="2:17" s="3" customFormat="1" x14ac:dyDescent="0.2">
      <c r="B211" s="76" t="s">
        <v>270</v>
      </c>
      <c r="C211" s="74" t="s">
        <v>269</v>
      </c>
      <c r="D211" s="76" t="s">
        <v>268</v>
      </c>
      <c r="E211" s="74" t="s">
        <v>21</v>
      </c>
      <c r="F211" s="74" t="s">
        <v>34</v>
      </c>
      <c r="G211" s="72">
        <v>15000</v>
      </c>
      <c r="H211" s="72">
        <v>0</v>
      </c>
      <c r="I211" s="72">
        <v>25</v>
      </c>
      <c r="J211" s="73">
        <f t="shared" si="82"/>
        <v>430.5</v>
      </c>
      <c r="K211" s="72">
        <f t="shared" si="83"/>
        <v>456</v>
      </c>
      <c r="L211" s="72">
        <f t="shared" si="84"/>
        <v>1063.5</v>
      </c>
      <c r="M211" s="73">
        <f t="shared" si="85"/>
        <v>1065</v>
      </c>
      <c r="N211" s="73">
        <f t="shared" si="88"/>
        <v>172.5</v>
      </c>
      <c r="O211" s="72">
        <v>0</v>
      </c>
      <c r="P211" s="72">
        <f t="shared" si="86"/>
        <v>911.5</v>
      </c>
      <c r="Q211" s="72">
        <f t="shared" si="87"/>
        <v>14088.5</v>
      </c>
    </row>
    <row r="212" spans="2:17" s="3" customFormat="1" x14ac:dyDescent="0.2">
      <c r="B212" s="74" t="s">
        <v>267</v>
      </c>
      <c r="C212" s="74" t="s">
        <v>266</v>
      </c>
      <c r="D212" s="74" t="s">
        <v>265</v>
      </c>
      <c r="E212" s="74" t="s">
        <v>21</v>
      </c>
      <c r="F212" s="74" t="s">
        <v>34</v>
      </c>
      <c r="G212" s="73">
        <v>15000</v>
      </c>
      <c r="H212" s="73">
        <v>0</v>
      </c>
      <c r="I212" s="73">
        <v>25</v>
      </c>
      <c r="J212" s="73">
        <f t="shared" si="82"/>
        <v>430.5</v>
      </c>
      <c r="K212" s="72">
        <f t="shared" si="83"/>
        <v>456</v>
      </c>
      <c r="L212" s="72">
        <f t="shared" si="84"/>
        <v>1063.5</v>
      </c>
      <c r="M212" s="73">
        <f t="shared" si="85"/>
        <v>1065</v>
      </c>
      <c r="N212" s="73">
        <f t="shared" si="88"/>
        <v>172.5</v>
      </c>
      <c r="O212" s="72">
        <v>100</v>
      </c>
      <c r="P212" s="72">
        <f t="shared" si="86"/>
        <v>1011.5</v>
      </c>
      <c r="Q212" s="72">
        <f t="shared" si="87"/>
        <v>13988.5</v>
      </c>
    </row>
    <row r="213" spans="2:17" s="3" customFormat="1" x14ac:dyDescent="0.2">
      <c r="B213" s="74" t="s">
        <v>264</v>
      </c>
      <c r="C213" s="74" t="s">
        <v>263</v>
      </c>
      <c r="D213" s="74" t="s">
        <v>262</v>
      </c>
      <c r="E213" s="74" t="s">
        <v>21</v>
      </c>
      <c r="F213" s="74" t="s">
        <v>20</v>
      </c>
      <c r="G213" s="73">
        <v>15000</v>
      </c>
      <c r="H213" s="73">
        <v>0</v>
      </c>
      <c r="I213" s="73">
        <v>25</v>
      </c>
      <c r="J213" s="73">
        <f t="shared" si="82"/>
        <v>430.5</v>
      </c>
      <c r="K213" s="72">
        <f t="shared" si="83"/>
        <v>456</v>
      </c>
      <c r="L213" s="72">
        <f t="shared" si="84"/>
        <v>1063.5</v>
      </c>
      <c r="M213" s="73">
        <f t="shared" si="85"/>
        <v>1065</v>
      </c>
      <c r="N213" s="73">
        <f t="shared" si="88"/>
        <v>172.5</v>
      </c>
      <c r="O213" s="72">
        <v>100</v>
      </c>
      <c r="P213" s="72">
        <f t="shared" si="86"/>
        <v>1011.5</v>
      </c>
      <c r="Q213" s="72">
        <f t="shared" si="87"/>
        <v>13988.5</v>
      </c>
    </row>
    <row r="214" spans="2:17" s="3" customFormat="1" x14ac:dyDescent="0.2">
      <c r="B214" s="74" t="s">
        <v>261</v>
      </c>
      <c r="C214" s="74" t="s">
        <v>260</v>
      </c>
      <c r="D214" s="74" t="s">
        <v>259</v>
      </c>
      <c r="E214" s="74" t="s">
        <v>21</v>
      </c>
      <c r="F214" s="74" t="s">
        <v>34</v>
      </c>
      <c r="G214" s="73">
        <v>15000</v>
      </c>
      <c r="H214" s="73">
        <v>0</v>
      </c>
      <c r="I214" s="89">
        <v>25</v>
      </c>
      <c r="J214" s="73">
        <f t="shared" si="82"/>
        <v>430.5</v>
      </c>
      <c r="K214" s="72">
        <f t="shared" si="83"/>
        <v>456</v>
      </c>
      <c r="L214" s="90">
        <f t="shared" si="84"/>
        <v>1063.5</v>
      </c>
      <c r="M214" s="89">
        <f t="shared" si="85"/>
        <v>1065</v>
      </c>
      <c r="N214" s="73">
        <f t="shared" si="88"/>
        <v>172.5</v>
      </c>
      <c r="O214" s="72">
        <v>0</v>
      </c>
      <c r="P214" s="72">
        <f t="shared" si="86"/>
        <v>911.5</v>
      </c>
      <c r="Q214" s="72">
        <f t="shared" si="87"/>
        <v>14088.5</v>
      </c>
    </row>
    <row r="215" spans="2:17" s="3" customFormat="1" x14ac:dyDescent="0.2">
      <c r="B215" s="74" t="s">
        <v>258</v>
      </c>
      <c r="C215" s="74" t="s">
        <v>256</v>
      </c>
      <c r="D215" s="74" t="s">
        <v>255</v>
      </c>
      <c r="E215" s="74" t="s">
        <v>21</v>
      </c>
      <c r="F215" s="74" t="s">
        <v>20</v>
      </c>
      <c r="G215" s="73">
        <v>15000</v>
      </c>
      <c r="H215" s="73">
        <v>0</v>
      </c>
      <c r="I215" s="73">
        <v>25</v>
      </c>
      <c r="J215" s="73">
        <f t="shared" si="82"/>
        <v>430.5</v>
      </c>
      <c r="K215" s="72">
        <f t="shared" si="83"/>
        <v>456</v>
      </c>
      <c r="L215" s="72">
        <f t="shared" si="84"/>
        <v>1063.5</v>
      </c>
      <c r="M215" s="73">
        <f t="shared" si="85"/>
        <v>1065</v>
      </c>
      <c r="N215" s="73">
        <f t="shared" si="88"/>
        <v>172.5</v>
      </c>
      <c r="O215" s="72">
        <v>0</v>
      </c>
      <c r="P215" s="72">
        <f t="shared" si="86"/>
        <v>911.5</v>
      </c>
      <c r="Q215" s="72">
        <f t="shared" si="87"/>
        <v>14088.5</v>
      </c>
    </row>
    <row r="216" spans="2:17" s="3" customFormat="1" x14ac:dyDescent="0.2">
      <c r="B216" s="74" t="s">
        <v>257</v>
      </c>
      <c r="C216" s="74" t="s">
        <v>256</v>
      </c>
      <c r="D216" s="74" t="s">
        <v>255</v>
      </c>
      <c r="E216" s="74" t="s">
        <v>21</v>
      </c>
      <c r="F216" s="74" t="s">
        <v>34</v>
      </c>
      <c r="G216" s="73">
        <v>15000</v>
      </c>
      <c r="H216" s="73">
        <v>0</v>
      </c>
      <c r="I216" s="73">
        <v>25</v>
      </c>
      <c r="J216" s="73">
        <f t="shared" si="82"/>
        <v>430.5</v>
      </c>
      <c r="K216" s="72">
        <f t="shared" si="83"/>
        <v>456</v>
      </c>
      <c r="L216" s="72">
        <f t="shared" si="84"/>
        <v>1063.5</v>
      </c>
      <c r="M216" s="73">
        <f t="shared" si="85"/>
        <v>1065</v>
      </c>
      <c r="N216" s="73">
        <f t="shared" si="88"/>
        <v>172.5</v>
      </c>
      <c r="O216" s="72">
        <v>0</v>
      </c>
      <c r="P216" s="72">
        <f t="shared" si="86"/>
        <v>911.5</v>
      </c>
      <c r="Q216" s="72">
        <f t="shared" si="87"/>
        <v>14088.5</v>
      </c>
    </row>
    <row r="217" spans="2:17" s="3" customFormat="1" x14ac:dyDescent="0.2">
      <c r="B217" s="74" t="s">
        <v>254</v>
      </c>
      <c r="C217" s="74" t="s">
        <v>253</v>
      </c>
      <c r="D217" s="74" t="s">
        <v>252</v>
      </c>
      <c r="E217" s="74" t="s">
        <v>21</v>
      </c>
      <c r="F217" s="74" t="s">
        <v>20</v>
      </c>
      <c r="G217" s="73">
        <v>15000</v>
      </c>
      <c r="H217" s="73">
        <v>0</v>
      </c>
      <c r="I217" s="73">
        <v>25</v>
      </c>
      <c r="J217" s="73">
        <f t="shared" si="82"/>
        <v>430.5</v>
      </c>
      <c r="K217" s="72">
        <f t="shared" si="83"/>
        <v>456</v>
      </c>
      <c r="L217" s="72">
        <f t="shared" si="84"/>
        <v>1063.5</v>
      </c>
      <c r="M217" s="73">
        <f t="shared" si="85"/>
        <v>1065</v>
      </c>
      <c r="N217" s="73">
        <f t="shared" si="88"/>
        <v>172.5</v>
      </c>
      <c r="O217" s="72">
        <v>1715.46</v>
      </c>
      <c r="P217" s="72">
        <f t="shared" si="86"/>
        <v>2626.96</v>
      </c>
      <c r="Q217" s="72">
        <f t="shared" si="87"/>
        <v>12373.04</v>
      </c>
    </row>
    <row r="218" spans="2:17" s="3" customFormat="1" x14ac:dyDescent="0.2">
      <c r="B218" s="74" t="s">
        <v>585</v>
      </c>
      <c r="C218" s="74" t="s">
        <v>253</v>
      </c>
      <c r="D218" s="74" t="s">
        <v>252</v>
      </c>
      <c r="E218" s="74" t="s">
        <v>21</v>
      </c>
      <c r="F218" s="74" t="s">
        <v>20</v>
      </c>
      <c r="G218" s="73">
        <v>15000</v>
      </c>
      <c r="H218" s="73">
        <v>0</v>
      </c>
      <c r="I218" s="73">
        <v>25</v>
      </c>
      <c r="J218" s="73">
        <f t="shared" si="82"/>
        <v>430.5</v>
      </c>
      <c r="K218" s="72">
        <f t="shared" si="83"/>
        <v>456</v>
      </c>
      <c r="L218" s="72">
        <f t="shared" si="84"/>
        <v>1063.5</v>
      </c>
      <c r="M218" s="73">
        <f t="shared" si="85"/>
        <v>1065</v>
      </c>
      <c r="N218" s="73">
        <f t="shared" si="88"/>
        <v>172.5</v>
      </c>
      <c r="O218" s="72">
        <v>0</v>
      </c>
      <c r="P218" s="72">
        <f t="shared" si="86"/>
        <v>911.5</v>
      </c>
      <c r="Q218" s="72">
        <f t="shared" si="87"/>
        <v>14088.5</v>
      </c>
    </row>
    <row r="219" spans="2:17" s="3" customFormat="1" x14ac:dyDescent="0.2">
      <c r="B219" s="74" t="s">
        <v>251</v>
      </c>
      <c r="C219" s="74" t="s">
        <v>194</v>
      </c>
      <c r="D219" s="74" t="s">
        <v>193</v>
      </c>
      <c r="E219" s="74" t="s">
        <v>21</v>
      </c>
      <c r="F219" s="74" t="s">
        <v>34</v>
      </c>
      <c r="G219" s="73">
        <v>15000</v>
      </c>
      <c r="H219" s="73">
        <v>0</v>
      </c>
      <c r="I219" s="73">
        <v>25</v>
      </c>
      <c r="J219" s="73">
        <f t="shared" si="82"/>
        <v>430.5</v>
      </c>
      <c r="K219" s="72">
        <f t="shared" si="83"/>
        <v>456</v>
      </c>
      <c r="L219" s="72">
        <f t="shared" si="84"/>
        <v>1063.5</v>
      </c>
      <c r="M219" s="73">
        <f t="shared" si="85"/>
        <v>1065</v>
      </c>
      <c r="N219" s="73">
        <f t="shared" si="88"/>
        <v>172.5</v>
      </c>
      <c r="O219" s="72">
        <v>0</v>
      </c>
      <c r="P219" s="72">
        <f t="shared" si="86"/>
        <v>911.5</v>
      </c>
      <c r="Q219" s="72">
        <f t="shared" si="87"/>
        <v>14088.5</v>
      </c>
    </row>
    <row r="220" spans="2:17" s="3" customFormat="1" x14ac:dyDescent="0.2">
      <c r="B220" s="74" t="s">
        <v>250</v>
      </c>
      <c r="C220" s="74" t="s">
        <v>249</v>
      </c>
      <c r="D220" s="76" t="s">
        <v>248</v>
      </c>
      <c r="E220" s="74" t="s">
        <v>21</v>
      </c>
      <c r="F220" s="74" t="s">
        <v>34</v>
      </c>
      <c r="G220" s="73">
        <v>15000</v>
      </c>
      <c r="H220" s="73">
        <v>0</v>
      </c>
      <c r="I220" s="73">
        <v>25</v>
      </c>
      <c r="J220" s="73">
        <f t="shared" si="82"/>
        <v>430.5</v>
      </c>
      <c r="K220" s="72">
        <f t="shared" si="83"/>
        <v>456</v>
      </c>
      <c r="L220" s="72">
        <f t="shared" si="84"/>
        <v>1063.5</v>
      </c>
      <c r="M220" s="73">
        <f t="shared" si="85"/>
        <v>1065</v>
      </c>
      <c r="N220" s="73">
        <f t="shared" si="88"/>
        <v>172.5</v>
      </c>
      <c r="O220" s="72">
        <v>0</v>
      </c>
      <c r="P220" s="72">
        <f t="shared" si="86"/>
        <v>911.5</v>
      </c>
      <c r="Q220" s="72">
        <f t="shared" si="87"/>
        <v>14088.5</v>
      </c>
    </row>
    <row r="221" spans="2:17" s="3" customFormat="1" x14ac:dyDescent="0.2">
      <c r="B221" s="74" t="s">
        <v>247</v>
      </c>
      <c r="C221" s="74" t="s">
        <v>246</v>
      </c>
      <c r="D221" s="76" t="s">
        <v>245</v>
      </c>
      <c r="E221" s="74" t="s">
        <v>21</v>
      </c>
      <c r="F221" s="74" t="s">
        <v>20</v>
      </c>
      <c r="G221" s="73">
        <v>15000</v>
      </c>
      <c r="H221" s="73">
        <v>0</v>
      </c>
      <c r="I221" s="73">
        <v>25</v>
      </c>
      <c r="J221" s="73">
        <f t="shared" si="82"/>
        <v>430.5</v>
      </c>
      <c r="K221" s="72">
        <f t="shared" si="83"/>
        <v>456</v>
      </c>
      <c r="L221" s="72">
        <f t="shared" si="84"/>
        <v>1063.5</v>
      </c>
      <c r="M221" s="73">
        <f t="shared" si="85"/>
        <v>1065</v>
      </c>
      <c r="N221" s="73">
        <f t="shared" si="88"/>
        <v>172.5</v>
      </c>
      <c r="O221" s="72">
        <v>0</v>
      </c>
      <c r="P221" s="72">
        <f t="shared" si="86"/>
        <v>911.5</v>
      </c>
      <c r="Q221" s="72">
        <f t="shared" si="87"/>
        <v>14088.5</v>
      </c>
    </row>
    <row r="222" spans="2:17" s="3" customFormat="1" x14ac:dyDescent="0.2">
      <c r="B222" s="74" t="s">
        <v>244</v>
      </c>
      <c r="C222" s="74" t="s">
        <v>243</v>
      </c>
      <c r="D222" s="76" t="s">
        <v>242</v>
      </c>
      <c r="E222" s="74" t="s">
        <v>21</v>
      </c>
      <c r="F222" s="74" t="s">
        <v>20</v>
      </c>
      <c r="G222" s="73">
        <v>15000</v>
      </c>
      <c r="H222" s="73">
        <v>0</v>
      </c>
      <c r="I222" s="73">
        <v>25</v>
      </c>
      <c r="J222" s="73">
        <f t="shared" si="82"/>
        <v>430.5</v>
      </c>
      <c r="K222" s="72">
        <f t="shared" si="83"/>
        <v>456</v>
      </c>
      <c r="L222" s="72">
        <f t="shared" si="84"/>
        <v>1063.5</v>
      </c>
      <c r="M222" s="73">
        <f t="shared" si="85"/>
        <v>1065</v>
      </c>
      <c r="N222" s="73">
        <f t="shared" si="88"/>
        <v>172.5</v>
      </c>
      <c r="O222" s="72">
        <v>0</v>
      </c>
      <c r="P222" s="72">
        <f t="shared" si="86"/>
        <v>911.5</v>
      </c>
      <c r="Q222" s="72">
        <f t="shared" si="87"/>
        <v>14088.5</v>
      </c>
    </row>
    <row r="223" spans="2:17" s="3" customFormat="1" x14ac:dyDescent="0.2">
      <c r="B223" s="74" t="s">
        <v>241</v>
      </c>
      <c r="C223" s="74" t="s">
        <v>240</v>
      </c>
      <c r="D223" s="76" t="s">
        <v>107</v>
      </c>
      <c r="E223" s="74" t="s">
        <v>21</v>
      </c>
      <c r="F223" s="74" t="s">
        <v>34</v>
      </c>
      <c r="G223" s="73">
        <v>15000</v>
      </c>
      <c r="H223" s="73">
        <v>0</v>
      </c>
      <c r="I223" s="73">
        <v>25</v>
      </c>
      <c r="J223" s="73">
        <f t="shared" si="82"/>
        <v>430.5</v>
      </c>
      <c r="K223" s="72">
        <f t="shared" si="83"/>
        <v>456</v>
      </c>
      <c r="L223" s="72">
        <f t="shared" si="84"/>
        <v>1063.5</v>
      </c>
      <c r="M223" s="73">
        <f t="shared" si="85"/>
        <v>1065</v>
      </c>
      <c r="N223" s="73">
        <f t="shared" si="88"/>
        <v>172.5</v>
      </c>
      <c r="O223" s="72">
        <v>1000</v>
      </c>
      <c r="P223" s="72">
        <f t="shared" si="86"/>
        <v>1911.5</v>
      </c>
      <c r="Q223" s="72">
        <f t="shared" si="87"/>
        <v>13088.5</v>
      </c>
    </row>
    <row r="224" spans="2:17" s="3" customFormat="1" x14ac:dyDescent="0.2">
      <c r="B224" s="74" t="s">
        <v>589</v>
      </c>
      <c r="C224" s="74" t="s">
        <v>240</v>
      </c>
      <c r="D224" s="76" t="s">
        <v>107</v>
      </c>
      <c r="E224" s="74" t="s">
        <v>21</v>
      </c>
      <c r="F224" s="74" t="s">
        <v>34</v>
      </c>
      <c r="G224" s="73">
        <v>15000</v>
      </c>
      <c r="H224" s="73">
        <v>0</v>
      </c>
      <c r="I224" s="73">
        <v>25</v>
      </c>
      <c r="J224" s="73">
        <f t="shared" si="82"/>
        <v>430.5</v>
      </c>
      <c r="K224" s="72">
        <f t="shared" si="83"/>
        <v>456</v>
      </c>
      <c r="L224" s="72">
        <f t="shared" si="84"/>
        <v>1063.5</v>
      </c>
      <c r="M224" s="73">
        <f t="shared" si="85"/>
        <v>1065</v>
      </c>
      <c r="N224" s="73">
        <f t="shared" si="88"/>
        <v>172.5</v>
      </c>
      <c r="O224" s="72">
        <v>0</v>
      </c>
      <c r="P224" s="72">
        <f t="shared" si="86"/>
        <v>911.5</v>
      </c>
      <c r="Q224" s="72">
        <f t="shared" si="87"/>
        <v>14088.5</v>
      </c>
    </row>
    <row r="225" spans="2:17" s="3" customFormat="1" x14ac:dyDescent="0.2">
      <c r="B225" s="74" t="s">
        <v>239</v>
      </c>
      <c r="C225" s="74" t="s">
        <v>238</v>
      </c>
      <c r="D225" s="76" t="s">
        <v>237</v>
      </c>
      <c r="E225" s="74" t="s">
        <v>21</v>
      </c>
      <c r="F225" s="74" t="s">
        <v>34</v>
      </c>
      <c r="G225" s="73">
        <v>15000</v>
      </c>
      <c r="H225" s="73">
        <v>0</v>
      </c>
      <c r="I225" s="73">
        <v>25</v>
      </c>
      <c r="J225" s="73">
        <f t="shared" si="82"/>
        <v>430.5</v>
      </c>
      <c r="K225" s="72">
        <f t="shared" si="83"/>
        <v>456</v>
      </c>
      <c r="L225" s="72">
        <f t="shared" si="84"/>
        <v>1063.5</v>
      </c>
      <c r="M225" s="73">
        <f t="shared" si="85"/>
        <v>1065</v>
      </c>
      <c r="N225" s="73">
        <f t="shared" si="88"/>
        <v>172.5</v>
      </c>
      <c r="O225" s="72">
        <v>1000</v>
      </c>
      <c r="P225" s="72">
        <f t="shared" si="86"/>
        <v>1911.5</v>
      </c>
      <c r="Q225" s="72">
        <f t="shared" si="87"/>
        <v>13088.5</v>
      </c>
    </row>
    <row r="226" spans="2:17" s="3" customFormat="1" x14ac:dyDescent="0.2">
      <c r="B226" s="74" t="s">
        <v>236</v>
      </c>
      <c r="C226" s="74" t="s">
        <v>235</v>
      </c>
      <c r="D226" s="74" t="s">
        <v>234</v>
      </c>
      <c r="E226" s="74" t="s">
        <v>21</v>
      </c>
      <c r="F226" s="74" t="s">
        <v>20</v>
      </c>
      <c r="G226" s="73">
        <v>15000</v>
      </c>
      <c r="H226" s="73">
        <v>0</v>
      </c>
      <c r="I226" s="73">
        <v>25</v>
      </c>
      <c r="J226" s="73">
        <f t="shared" si="82"/>
        <v>430.5</v>
      </c>
      <c r="K226" s="72">
        <f t="shared" si="83"/>
        <v>456</v>
      </c>
      <c r="L226" s="72">
        <f t="shared" si="84"/>
        <v>1063.5</v>
      </c>
      <c r="M226" s="73">
        <f t="shared" si="85"/>
        <v>1065</v>
      </c>
      <c r="N226" s="73">
        <f t="shared" si="88"/>
        <v>172.5</v>
      </c>
      <c r="O226" s="72">
        <v>0</v>
      </c>
      <c r="P226" s="72">
        <f t="shared" si="86"/>
        <v>911.5</v>
      </c>
      <c r="Q226" s="72">
        <f t="shared" si="87"/>
        <v>14088.5</v>
      </c>
    </row>
    <row r="227" spans="2:17" s="3" customFormat="1" x14ac:dyDescent="0.2">
      <c r="B227" s="84"/>
      <c r="C227" s="84"/>
      <c r="D227" s="84"/>
      <c r="E227" s="84"/>
      <c r="F227" s="84"/>
      <c r="G227" s="83"/>
      <c r="H227" s="82"/>
      <c r="I227" s="87"/>
      <c r="J227" s="73"/>
      <c r="K227" s="72"/>
      <c r="L227" s="88"/>
      <c r="M227" s="87"/>
      <c r="N227" s="73"/>
      <c r="O227" s="72"/>
      <c r="P227" s="72"/>
      <c r="Q227" s="72"/>
    </row>
    <row r="228" spans="2:17" s="3" customFormat="1" x14ac:dyDescent="0.2">
      <c r="B228" s="75" t="s">
        <v>233</v>
      </c>
      <c r="C228" s="74" t="s">
        <v>226</v>
      </c>
      <c r="D228" s="74" t="s">
        <v>207</v>
      </c>
      <c r="E228" s="74" t="s">
        <v>21</v>
      </c>
      <c r="F228" s="74" t="s">
        <v>34</v>
      </c>
      <c r="G228" s="73">
        <v>33000</v>
      </c>
      <c r="H228" s="73">
        <v>0</v>
      </c>
      <c r="I228" s="78">
        <v>25</v>
      </c>
      <c r="J228" s="73">
        <f>IF(G228&lt;=$I$381*$J$381,G228*$F$388,($I$381*$J$381)*$F$388)</f>
        <v>947.1</v>
      </c>
      <c r="K228" s="72">
        <f>IF(G228&lt;=$I$382*$J$382,G228*$F$389,($I$382*$J$382)*$F$389)</f>
        <v>1003.2</v>
      </c>
      <c r="L228" s="79">
        <f>G228*7.09%</f>
        <v>2339.7000000000003</v>
      </c>
      <c r="M228" s="78">
        <f>G228*7.1%</f>
        <v>2343</v>
      </c>
      <c r="N228" s="73">
        <f t="shared" si="88"/>
        <v>379.5</v>
      </c>
      <c r="O228" s="72">
        <v>15465.46</v>
      </c>
      <c r="P228" s="72">
        <f>H228+I228+J228+K228+O228</f>
        <v>17440.759999999998</v>
      </c>
      <c r="Q228" s="72">
        <f>G228-P228</f>
        <v>15559.240000000002</v>
      </c>
    </row>
    <row r="229" spans="2:17" s="3" customFormat="1" x14ac:dyDescent="0.2">
      <c r="B229" s="75" t="s">
        <v>232</v>
      </c>
      <c r="C229" s="74" t="s">
        <v>226</v>
      </c>
      <c r="D229" s="74" t="s">
        <v>104</v>
      </c>
      <c r="E229" s="74" t="s">
        <v>21</v>
      </c>
      <c r="F229" s="74" t="s">
        <v>34</v>
      </c>
      <c r="G229" s="73">
        <v>21700</v>
      </c>
      <c r="H229" s="73">
        <v>0</v>
      </c>
      <c r="I229" s="73">
        <v>25</v>
      </c>
      <c r="J229" s="73">
        <f>IF(G229&lt;=$I$381*$J$381,G229*$F$388,($I$381*$J$381)*$F$388)</f>
        <v>622.79</v>
      </c>
      <c r="K229" s="72">
        <f>IF(G229&lt;=$I$382*$J$382,G229*$F$389,($I$382*$J$382)*$F$389)</f>
        <v>659.68</v>
      </c>
      <c r="L229" s="72">
        <f>G229*7.09%</f>
        <v>1538.5300000000002</v>
      </c>
      <c r="M229" s="73">
        <f>G229*7.1%</f>
        <v>1540.6999999999998</v>
      </c>
      <c r="N229" s="73">
        <f t="shared" si="88"/>
        <v>249.54999999999998</v>
      </c>
      <c r="O229" s="72">
        <v>100</v>
      </c>
      <c r="P229" s="72">
        <f>H229+I229+J229+K229+O229</f>
        <v>1407.4699999999998</v>
      </c>
      <c r="Q229" s="72">
        <f>G229-P229</f>
        <v>20292.53</v>
      </c>
    </row>
    <row r="230" spans="2:17" s="3" customFormat="1" x14ac:dyDescent="0.2">
      <c r="B230" s="74" t="s">
        <v>231</v>
      </c>
      <c r="C230" s="74" t="s">
        <v>226</v>
      </c>
      <c r="D230" s="74" t="s">
        <v>230</v>
      </c>
      <c r="E230" s="74" t="s">
        <v>21</v>
      </c>
      <c r="F230" s="74" t="s">
        <v>34</v>
      </c>
      <c r="G230" s="73">
        <v>40000</v>
      </c>
      <c r="H230" s="73">
        <v>442.65</v>
      </c>
      <c r="I230" s="89">
        <v>25</v>
      </c>
      <c r="J230" s="73">
        <f>IF(G230&lt;=$I$381*$J$381,G230*$F$388,($I$381*$J$381)*$F$388)</f>
        <v>1148</v>
      </c>
      <c r="K230" s="72">
        <f>IF(G230&lt;=$I$382*$J$382,G230*$F$389,($I$382*$J$382)*$F$389)</f>
        <v>1216</v>
      </c>
      <c r="L230" s="90">
        <f>G230*7.09%</f>
        <v>2836</v>
      </c>
      <c r="M230" s="89">
        <f>G230*7.1%</f>
        <v>2839.9999999999995</v>
      </c>
      <c r="N230" s="73">
        <f t="shared" si="88"/>
        <v>460</v>
      </c>
      <c r="O230" s="72">
        <v>0</v>
      </c>
      <c r="P230" s="72">
        <f>H230+I230+J230+K230+O230</f>
        <v>2831.65</v>
      </c>
      <c r="Q230" s="72">
        <f>G230-P230</f>
        <v>37168.35</v>
      </c>
    </row>
    <row r="231" spans="2:17" s="3" customFormat="1" x14ac:dyDescent="0.2">
      <c r="B231" s="74" t="s">
        <v>229</v>
      </c>
      <c r="C231" s="74" t="s">
        <v>226</v>
      </c>
      <c r="D231" s="74" t="s">
        <v>228</v>
      </c>
      <c r="E231" s="74" t="s">
        <v>21</v>
      </c>
      <c r="F231" s="74" t="s">
        <v>34</v>
      </c>
      <c r="G231" s="73">
        <v>25000</v>
      </c>
      <c r="H231" s="73">
        <v>0</v>
      </c>
      <c r="I231" s="73">
        <v>25</v>
      </c>
      <c r="J231" s="73">
        <f>IF(G231&lt;=$I$381*$J$381,G231*$F$388,($I$381*$J$381)*$F$388)</f>
        <v>717.5</v>
      </c>
      <c r="K231" s="72">
        <f>IF(G231&lt;=$I$382*$J$382,G231*$F$389,($I$382*$J$382)*$F$389)</f>
        <v>760</v>
      </c>
      <c r="L231" s="72">
        <f>G231*7.09%</f>
        <v>1772.5000000000002</v>
      </c>
      <c r="M231" s="73">
        <f>G231*7.1%</f>
        <v>1774.9999999999998</v>
      </c>
      <c r="N231" s="73">
        <f t="shared" si="88"/>
        <v>287.5</v>
      </c>
      <c r="O231" s="72">
        <v>10444.31</v>
      </c>
      <c r="P231" s="72">
        <f>H231+I231+J231+K231+O231</f>
        <v>11946.81</v>
      </c>
      <c r="Q231" s="72">
        <f>G231-P231</f>
        <v>13053.19</v>
      </c>
    </row>
    <row r="232" spans="2:17" s="3" customFormat="1" x14ac:dyDescent="0.2">
      <c r="B232" s="75" t="s">
        <v>227</v>
      </c>
      <c r="C232" s="74" t="s">
        <v>226</v>
      </c>
      <c r="D232" s="74" t="s">
        <v>225</v>
      </c>
      <c r="E232" s="74" t="s">
        <v>21</v>
      </c>
      <c r="F232" s="74" t="s">
        <v>20</v>
      </c>
      <c r="G232" s="73">
        <v>23000</v>
      </c>
      <c r="H232" s="73">
        <v>0</v>
      </c>
      <c r="I232" s="89">
        <v>25</v>
      </c>
      <c r="J232" s="73">
        <f>IF(G232&lt;=$I$381*$J$381,G232*$F$388,($I$381*$J$381)*$F$388)</f>
        <v>660.1</v>
      </c>
      <c r="K232" s="72">
        <f>IF(G232&lt;=$I$382*$J$382,G232*$F$389,($I$382*$J$382)*$F$389)</f>
        <v>699.2</v>
      </c>
      <c r="L232" s="90">
        <f>G232*7.09%</f>
        <v>1630.7</v>
      </c>
      <c r="M232" s="89">
        <f>G232*7.1%</f>
        <v>1632.9999999999998</v>
      </c>
      <c r="N232" s="73">
        <f t="shared" si="88"/>
        <v>264.5</v>
      </c>
      <c r="O232" s="72">
        <v>3753.03</v>
      </c>
      <c r="P232" s="72">
        <f>H232+I232+J232+K232+O232</f>
        <v>5137.33</v>
      </c>
      <c r="Q232" s="72">
        <f>G232-P232</f>
        <v>17862.669999999998</v>
      </c>
    </row>
    <row r="233" spans="2:17" s="3" customFormat="1" x14ac:dyDescent="0.2">
      <c r="B233" s="84"/>
      <c r="C233" s="84"/>
      <c r="D233" s="84"/>
      <c r="E233" s="84"/>
      <c r="F233" s="84"/>
      <c r="G233" s="83"/>
      <c r="H233" s="82"/>
      <c r="I233" s="80"/>
      <c r="J233" s="73"/>
      <c r="K233" s="72"/>
      <c r="L233" s="81"/>
      <c r="M233" s="80"/>
      <c r="N233" s="73"/>
      <c r="O233" s="72"/>
      <c r="P233" s="72"/>
      <c r="Q233" s="72"/>
    </row>
    <row r="234" spans="2:17" s="3" customFormat="1" x14ac:dyDescent="0.2">
      <c r="B234" s="74" t="s">
        <v>224</v>
      </c>
      <c r="C234" s="74" t="s">
        <v>222</v>
      </c>
      <c r="D234" s="74" t="s">
        <v>85</v>
      </c>
      <c r="E234" s="74" t="s">
        <v>21</v>
      </c>
      <c r="F234" s="74" t="s">
        <v>20</v>
      </c>
      <c r="G234" s="73">
        <v>90000</v>
      </c>
      <c r="H234" s="73">
        <v>9753.19</v>
      </c>
      <c r="I234" s="78">
        <v>25</v>
      </c>
      <c r="J234" s="73">
        <f>IF(G234&lt;=$I$381*$J$381,G234*$F$388,($I$381*$J$381)*$F$388)</f>
        <v>2583</v>
      </c>
      <c r="K234" s="72">
        <f>IF(G234&lt;=$I$382*$J$382,G234*$F$389,($I$382*$J$382)*$F$389)</f>
        <v>2736</v>
      </c>
      <c r="L234" s="79">
        <f>G234*7.09%</f>
        <v>6381</v>
      </c>
      <c r="M234" s="78">
        <f>G234*7.1%</f>
        <v>6389.9999999999991</v>
      </c>
      <c r="N234" s="73">
        <v>997.04</v>
      </c>
      <c r="O234" s="72">
        <v>100</v>
      </c>
      <c r="P234" s="72">
        <f>H234+I234+J234+K234+O234</f>
        <v>15197.19</v>
      </c>
      <c r="Q234" s="72">
        <f>G234-P234</f>
        <v>74802.81</v>
      </c>
    </row>
    <row r="235" spans="2:17" s="3" customFormat="1" x14ac:dyDescent="0.2">
      <c r="B235" s="75" t="s">
        <v>223</v>
      </c>
      <c r="C235" s="74" t="s">
        <v>222</v>
      </c>
      <c r="D235" s="74" t="s">
        <v>221</v>
      </c>
      <c r="E235" s="74" t="s">
        <v>21</v>
      </c>
      <c r="F235" s="74" t="s">
        <v>34</v>
      </c>
      <c r="G235" s="73">
        <v>25600</v>
      </c>
      <c r="H235" s="73">
        <v>0</v>
      </c>
      <c r="I235" s="89">
        <v>25</v>
      </c>
      <c r="J235" s="73">
        <f>IF(G235&lt;=$I$381*$J$381,G235*$F$388,($I$381*$J$381)*$F$388)</f>
        <v>734.72</v>
      </c>
      <c r="K235" s="72">
        <f>IF(G235&lt;=$I$382*$J$382,G235*$F$389,($I$382*$J$382)*$F$389)</f>
        <v>778.24</v>
      </c>
      <c r="L235" s="90">
        <f>G235*7.09%</f>
        <v>1815.0400000000002</v>
      </c>
      <c r="M235" s="89">
        <f>G235*7.1%</f>
        <v>1817.6</v>
      </c>
      <c r="N235" s="73">
        <f t="shared" si="88"/>
        <v>294.39999999999998</v>
      </c>
      <c r="O235" s="72">
        <v>9679.7199999999993</v>
      </c>
      <c r="P235" s="72">
        <f>H235+I235+J235+K235+O235</f>
        <v>11217.68</v>
      </c>
      <c r="Q235" s="72">
        <f>G235-P235</f>
        <v>14382.32</v>
      </c>
    </row>
    <row r="236" spans="2:17" s="3" customFormat="1" x14ac:dyDescent="0.2">
      <c r="B236" s="84"/>
      <c r="C236" s="84"/>
      <c r="D236" s="84"/>
      <c r="E236" s="84"/>
      <c r="F236" s="84"/>
      <c r="G236" s="83"/>
      <c r="H236" s="82"/>
      <c r="I236" s="80"/>
      <c r="J236" s="73"/>
      <c r="K236" s="72"/>
      <c r="L236" s="81"/>
      <c r="M236" s="80"/>
      <c r="N236" s="73"/>
      <c r="O236" s="72"/>
      <c r="P236" s="72"/>
      <c r="Q236" s="72"/>
    </row>
    <row r="237" spans="2:17" s="3" customFormat="1" x14ac:dyDescent="0.2">
      <c r="B237" s="75" t="s">
        <v>220</v>
      </c>
      <c r="C237" s="74" t="s">
        <v>213</v>
      </c>
      <c r="D237" s="74" t="s">
        <v>219</v>
      </c>
      <c r="E237" s="74" t="s">
        <v>21</v>
      </c>
      <c r="F237" s="74" t="s">
        <v>34</v>
      </c>
      <c r="G237" s="73">
        <v>65000</v>
      </c>
      <c r="H237" s="73">
        <v>4084.46</v>
      </c>
      <c r="I237" s="78">
        <v>25</v>
      </c>
      <c r="J237" s="73">
        <f t="shared" ref="J237:J242" si="89">IF(G237&lt;=$I$381*$J$381,G237*$F$388,($I$381*$J$381)*$F$388)</f>
        <v>1865.5</v>
      </c>
      <c r="K237" s="72">
        <f t="shared" ref="K237:K242" si="90">IF(G237&lt;=$I$382*$J$382,G237*$F$389,($I$382*$J$382)*$F$389)</f>
        <v>1976</v>
      </c>
      <c r="L237" s="79">
        <f t="shared" ref="L237:L242" si="91">G237*7.09%</f>
        <v>4608.5</v>
      </c>
      <c r="M237" s="78">
        <f t="shared" ref="M237:M242" si="92">G237*7.1%</f>
        <v>4615</v>
      </c>
      <c r="N237" s="73">
        <f t="shared" si="88"/>
        <v>747.5</v>
      </c>
      <c r="O237" s="72">
        <v>30912.63</v>
      </c>
      <c r="P237" s="72">
        <f t="shared" ref="P237:P242" si="93">H237+I237+J237+K237+O237</f>
        <v>38863.590000000004</v>
      </c>
      <c r="Q237" s="72">
        <f t="shared" ref="Q237:Q242" si="94">G237-P237</f>
        <v>26136.409999999996</v>
      </c>
    </row>
    <row r="238" spans="2:17" s="3" customFormat="1" x14ac:dyDescent="0.2">
      <c r="B238" s="75" t="s">
        <v>218</v>
      </c>
      <c r="C238" s="74" t="s">
        <v>213</v>
      </c>
      <c r="D238" s="74" t="s">
        <v>212</v>
      </c>
      <c r="E238" s="74" t="s">
        <v>21</v>
      </c>
      <c r="F238" s="74" t="s">
        <v>34</v>
      </c>
      <c r="G238" s="73">
        <v>22000</v>
      </c>
      <c r="H238" s="73">
        <v>0</v>
      </c>
      <c r="I238" s="78">
        <v>25</v>
      </c>
      <c r="J238" s="73">
        <f t="shared" si="89"/>
        <v>631.4</v>
      </c>
      <c r="K238" s="72">
        <f t="shared" si="90"/>
        <v>668.8</v>
      </c>
      <c r="L238" s="79">
        <f t="shared" si="91"/>
        <v>1559.8000000000002</v>
      </c>
      <c r="M238" s="78">
        <f t="shared" si="92"/>
        <v>1561.9999999999998</v>
      </c>
      <c r="N238" s="73">
        <f t="shared" si="88"/>
        <v>253</v>
      </c>
      <c r="O238" s="72">
        <v>3400</v>
      </c>
      <c r="P238" s="72">
        <f t="shared" si="93"/>
        <v>4725.2</v>
      </c>
      <c r="Q238" s="72">
        <f t="shared" si="94"/>
        <v>17274.8</v>
      </c>
    </row>
    <row r="239" spans="2:17" s="3" customFormat="1" x14ac:dyDescent="0.2">
      <c r="B239" s="74" t="s">
        <v>217</v>
      </c>
      <c r="C239" s="74" t="s">
        <v>213</v>
      </c>
      <c r="D239" s="74" t="s">
        <v>212</v>
      </c>
      <c r="E239" s="74" t="s">
        <v>21</v>
      </c>
      <c r="F239" s="74" t="s">
        <v>34</v>
      </c>
      <c r="G239" s="73">
        <v>20000</v>
      </c>
      <c r="H239" s="73">
        <v>0</v>
      </c>
      <c r="I239" s="73">
        <v>25</v>
      </c>
      <c r="J239" s="73">
        <f t="shared" si="89"/>
        <v>574</v>
      </c>
      <c r="K239" s="72">
        <f t="shared" si="90"/>
        <v>608</v>
      </c>
      <c r="L239" s="72">
        <f t="shared" si="91"/>
        <v>1418</v>
      </c>
      <c r="M239" s="73">
        <f t="shared" si="92"/>
        <v>1419.9999999999998</v>
      </c>
      <c r="N239" s="73">
        <f t="shared" si="88"/>
        <v>230</v>
      </c>
      <c r="O239" s="72">
        <v>3167.77</v>
      </c>
      <c r="P239" s="72">
        <f t="shared" si="93"/>
        <v>4374.7700000000004</v>
      </c>
      <c r="Q239" s="72">
        <f t="shared" si="94"/>
        <v>15625.23</v>
      </c>
    </row>
    <row r="240" spans="2:17" s="3" customFormat="1" x14ac:dyDescent="0.2">
      <c r="B240" s="75" t="s">
        <v>216</v>
      </c>
      <c r="C240" s="74" t="s">
        <v>213</v>
      </c>
      <c r="D240" s="74" t="s">
        <v>22</v>
      </c>
      <c r="E240" s="74" t="s">
        <v>21</v>
      </c>
      <c r="F240" s="74" t="s">
        <v>34</v>
      </c>
      <c r="G240" s="73">
        <v>28525</v>
      </c>
      <c r="H240" s="73">
        <v>0</v>
      </c>
      <c r="I240" s="73">
        <v>25</v>
      </c>
      <c r="J240" s="73">
        <f t="shared" si="89"/>
        <v>818.66750000000002</v>
      </c>
      <c r="K240" s="72">
        <f t="shared" si="90"/>
        <v>867.16</v>
      </c>
      <c r="L240" s="72">
        <f t="shared" si="91"/>
        <v>2022.4225000000001</v>
      </c>
      <c r="M240" s="73">
        <f t="shared" si="92"/>
        <v>2025.2749999999999</v>
      </c>
      <c r="N240" s="73">
        <f t="shared" si="88"/>
        <v>328.03750000000002</v>
      </c>
      <c r="O240" s="72">
        <v>0</v>
      </c>
      <c r="P240" s="72">
        <f t="shared" si="93"/>
        <v>1710.8274999999999</v>
      </c>
      <c r="Q240" s="72">
        <f t="shared" si="94"/>
        <v>26814.172500000001</v>
      </c>
    </row>
    <row r="241" spans="2:23" s="3" customFormat="1" x14ac:dyDescent="0.2">
      <c r="B241" s="75" t="s">
        <v>215</v>
      </c>
      <c r="C241" s="74" t="s">
        <v>213</v>
      </c>
      <c r="D241" s="74" t="s">
        <v>22</v>
      </c>
      <c r="E241" s="74" t="s">
        <v>21</v>
      </c>
      <c r="F241" s="74" t="s">
        <v>34</v>
      </c>
      <c r="G241" s="73">
        <v>39000</v>
      </c>
      <c r="H241" s="73">
        <v>44.2</v>
      </c>
      <c r="I241" s="89">
        <v>25</v>
      </c>
      <c r="J241" s="73">
        <f t="shared" si="89"/>
        <v>1119.3</v>
      </c>
      <c r="K241" s="72">
        <f t="shared" si="90"/>
        <v>1185.5999999999999</v>
      </c>
      <c r="L241" s="90">
        <f t="shared" si="91"/>
        <v>2765.1000000000004</v>
      </c>
      <c r="M241" s="89">
        <f t="shared" si="92"/>
        <v>2768.9999999999995</v>
      </c>
      <c r="N241" s="73">
        <f t="shared" si="88"/>
        <v>448.5</v>
      </c>
      <c r="O241" s="72">
        <v>7430.7</v>
      </c>
      <c r="P241" s="72">
        <f t="shared" si="93"/>
        <v>9804.7999999999993</v>
      </c>
      <c r="Q241" s="72">
        <f t="shared" si="94"/>
        <v>29195.200000000001</v>
      </c>
    </row>
    <row r="242" spans="2:23" s="3" customFormat="1" x14ac:dyDescent="0.2">
      <c r="B242" s="74" t="s">
        <v>214</v>
      </c>
      <c r="C242" s="74" t="s">
        <v>213</v>
      </c>
      <c r="D242" s="74" t="s">
        <v>212</v>
      </c>
      <c r="E242" s="74" t="s">
        <v>21</v>
      </c>
      <c r="F242" s="74" t="s">
        <v>34</v>
      </c>
      <c r="G242" s="73">
        <v>20000</v>
      </c>
      <c r="H242" s="73">
        <v>0</v>
      </c>
      <c r="I242" s="73">
        <v>25</v>
      </c>
      <c r="J242" s="73">
        <f t="shared" si="89"/>
        <v>574</v>
      </c>
      <c r="K242" s="72">
        <f t="shared" si="90"/>
        <v>608</v>
      </c>
      <c r="L242" s="90">
        <f t="shared" si="91"/>
        <v>1418</v>
      </c>
      <c r="M242" s="89">
        <f t="shared" si="92"/>
        <v>1419.9999999999998</v>
      </c>
      <c r="N242" s="73">
        <f t="shared" si="88"/>
        <v>230</v>
      </c>
      <c r="O242" s="72">
        <v>9873.18</v>
      </c>
      <c r="P242" s="72">
        <f t="shared" si="93"/>
        <v>11080.18</v>
      </c>
      <c r="Q242" s="72">
        <f t="shared" si="94"/>
        <v>8919.82</v>
      </c>
    </row>
    <row r="243" spans="2:23" s="3" customFormat="1" x14ac:dyDescent="0.2">
      <c r="B243" s="84"/>
      <c r="C243" s="84"/>
      <c r="D243" s="84"/>
      <c r="E243" s="84"/>
      <c r="F243" s="84"/>
      <c r="G243" s="83"/>
      <c r="H243" s="82"/>
      <c r="I243" s="80"/>
      <c r="J243" s="73"/>
      <c r="K243" s="72"/>
      <c r="L243" s="81"/>
      <c r="M243" s="80"/>
      <c r="N243" s="73"/>
      <c r="O243" s="72"/>
      <c r="P243" s="72"/>
      <c r="Q243" s="72"/>
    </row>
    <row r="244" spans="2:23" s="3" customFormat="1" x14ac:dyDescent="0.2">
      <c r="B244" s="75" t="s">
        <v>211</v>
      </c>
      <c r="C244" s="74" t="s">
        <v>204</v>
      </c>
      <c r="D244" s="74" t="s">
        <v>22</v>
      </c>
      <c r="E244" s="74" t="s">
        <v>21</v>
      </c>
      <c r="F244" s="74" t="s">
        <v>20</v>
      </c>
      <c r="G244" s="73">
        <v>60000</v>
      </c>
      <c r="H244" s="73">
        <v>3486.65</v>
      </c>
      <c r="I244" s="78">
        <v>25</v>
      </c>
      <c r="J244" s="73">
        <f>IF(G244&lt;=$I$381*$J$381,G244*$F$388,($I$381*$J$381)*$F$388)</f>
        <v>1722</v>
      </c>
      <c r="K244" s="72">
        <f>IF(G244&lt;=$I$382*$J$382,G244*$F$389,($I$382*$J$382)*$F$389)</f>
        <v>1824</v>
      </c>
      <c r="L244" s="79">
        <f>G244*7.09%</f>
        <v>4254</v>
      </c>
      <c r="M244" s="78">
        <f>G244*7.1%</f>
        <v>4260</v>
      </c>
      <c r="N244" s="73">
        <f t="shared" si="88"/>
        <v>690</v>
      </c>
      <c r="O244" s="72">
        <v>100</v>
      </c>
      <c r="P244" s="72">
        <f>H244+I244+J244+K244+O244</f>
        <v>7157.65</v>
      </c>
      <c r="Q244" s="72">
        <f>G244-P244</f>
        <v>52842.35</v>
      </c>
    </row>
    <row r="245" spans="2:23" s="3" customFormat="1" x14ac:dyDescent="0.2">
      <c r="B245" s="75" t="s">
        <v>210</v>
      </c>
      <c r="C245" s="74" t="s">
        <v>204</v>
      </c>
      <c r="D245" s="74" t="s">
        <v>22</v>
      </c>
      <c r="E245" s="74" t="s">
        <v>21</v>
      </c>
      <c r="F245" s="74" t="s">
        <v>20</v>
      </c>
      <c r="G245" s="73">
        <v>39000</v>
      </c>
      <c r="H245" s="73">
        <v>301.52</v>
      </c>
      <c r="I245" s="73">
        <v>25</v>
      </c>
      <c r="J245" s="73">
        <f>IF(G245&lt;=$I$381*$J$381,G245*$F$388,($I$381*$J$381)*$F$388)</f>
        <v>1119.3</v>
      </c>
      <c r="K245" s="72">
        <f>IF(G245&lt;=$I$382*$J$382,G245*$F$389,($I$382*$J$382)*$F$389)</f>
        <v>1185.5999999999999</v>
      </c>
      <c r="L245" s="72">
        <f>G245*7.09%</f>
        <v>2765.1000000000004</v>
      </c>
      <c r="M245" s="73">
        <f>G245*7.1%</f>
        <v>2768.9999999999995</v>
      </c>
      <c r="N245" s="73">
        <f t="shared" si="88"/>
        <v>448.5</v>
      </c>
      <c r="O245" s="72">
        <v>1100</v>
      </c>
      <c r="P245" s="72">
        <f>H245+I245+J245+K245+O245</f>
        <v>3731.42</v>
      </c>
      <c r="Q245" s="72">
        <f>G245-P245</f>
        <v>35268.58</v>
      </c>
      <c r="W245" s="3" t="s">
        <v>209</v>
      </c>
    </row>
    <row r="246" spans="2:23" s="3" customFormat="1" x14ac:dyDescent="0.2">
      <c r="B246" s="74" t="s">
        <v>208</v>
      </c>
      <c r="C246" s="74" t="s">
        <v>204</v>
      </c>
      <c r="D246" s="74" t="s">
        <v>207</v>
      </c>
      <c r="E246" s="74" t="s">
        <v>21</v>
      </c>
      <c r="F246" s="74" t="s">
        <v>34</v>
      </c>
      <c r="G246" s="73">
        <v>25000</v>
      </c>
      <c r="H246" s="73">
        <v>0</v>
      </c>
      <c r="I246" s="73">
        <v>25</v>
      </c>
      <c r="J246" s="73">
        <f>IF(G246&lt;=$I$381*$J$381,G246*$F$388,($I$381*$J$381)*$F$388)</f>
        <v>717.5</v>
      </c>
      <c r="K246" s="72">
        <f>IF(G246&lt;=$I$382*$J$382,G246*$F$389,($I$382*$J$382)*$F$389)</f>
        <v>760</v>
      </c>
      <c r="L246" s="72">
        <f>G246*7.09%</f>
        <v>1772.5000000000002</v>
      </c>
      <c r="M246" s="73">
        <f>G246*7.1%</f>
        <v>1774.9999999999998</v>
      </c>
      <c r="N246" s="73">
        <f t="shared" si="88"/>
        <v>287.5</v>
      </c>
      <c r="O246" s="72">
        <v>12287.7</v>
      </c>
      <c r="P246" s="72">
        <f>H246+I246+J246+K246+O246</f>
        <v>13790.2</v>
      </c>
      <c r="Q246" s="72">
        <f>G246-P246</f>
        <v>11209.8</v>
      </c>
    </row>
    <row r="247" spans="2:23" s="3" customFormat="1" x14ac:dyDescent="0.2">
      <c r="B247" s="75" t="s">
        <v>206</v>
      </c>
      <c r="C247" s="74" t="s">
        <v>204</v>
      </c>
      <c r="D247" s="74" t="s">
        <v>22</v>
      </c>
      <c r="E247" s="74" t="s">
        <v>21</v>
      </c>
      <c r="F247" s="74" t="s">
        <v>34</v>
      </c>
      <c r="G247" s="73">
        <v>32300</v>
      </c>
      <c r="H247" s="73">
        <v>0</v>
      </c>
      <c r="I247" s="73">
        <v>25</v>
      </c>
      <c r="J247" s="73">
        <f>IF(G247&lt;=$I$381*$J$381,G247*$F$388,($I$381*$J$381)*$F$388)</f>
        <v>927.01</v>
      </c>
      <c r="K247" s="72">
        <f>IF(G247&lt;=$I$382*$J$382,G247*$F$389,($I$382*$J$382)*$F$389)</f>
        <v>981.92</v>
      </c>
      <c r="L247" s="72">
        <f>G247*7.09%</f>
        <v>2290.0700000000002</v>
      </c>
      <c r="M247" s="73">
        <f>G247*7.1%</f>
        <v>2293.2999999999997</v>
      </c>
      <c r="N247" s="73">
        <f t="shared" si="88"/>
        <v>371.45</v>
      </c>
      <c r="O247" s="72">
        <v>16464.77</v>
      </c>
      <c r="P247" s="72">
        <f>H247+I247+J247+K247+O247</f>
        <v>18398.7</v>
      </c>
      <c r="Q247" s="72">
        <f>G247-P247</f>
        <v>13901.3</v>
      </c>
    </row>
    <row r="248" spans="2:23" s="3" customFormat="1" x14ac:dyDescent="0.2">
      <c r="B248" s="74" t="s">
        <v>205</v>
      </c>
      <c r="C248" s="74" t="s">
        <v>204</v>
      </c>
      <c r="D248" s="74" t="s">
        <v>203</v>
      </c>
      <c r="E248" s="74" t="s">
        <v>21</v>
      </c>
      <c r="F248" s="74" t="s">
        <v>20</v>
      </c>
      <c r="G248" s="73">
        <v>30000</v>
      </c>
      <c r="H248" s="73">
        <v>0</v>
      </c>
      <c r="I248" s="73">
        <v>25</v>
      </c>
      <c r="J248" s="73">
        <f>IF(G248&lt;=$I$381*$J$381,G248*$F$388,($I$381*$J$381)*$F$388)</f>
        <v>861</v>
      </c>
      <c r="K248" s="72">
        <f>IF(G248&lt;=$I$382*$J$382,G248*$F$389,($I$382*$J$382)*$F$389)</f>
        <v>912</v>
      </c>
      <c r="L248" s="72">
        <f>G248*7.09%</f>
        <v>2127</v>
      </c>
      <c r="M248" s="73">
        <f>G248*7.1%</f>
        <v>2130</v>
      </c>
      <c r="N248" s="73">
        <f t="shared" si="88"/>
        <v>345</v>
      </c>
      <c r="O248" s="72">
        <v>12800</v>
      </c>
      <c r="P248" s="72">
        <f>H248+I248+J248+K248+O248</f>
        <v>14598</v>
      </c>
      <c r="Q248" s="72">
        <f>G248-P248</f>
        <v>15402</v>
      </c>
    </row>
    <row r="249" spans="2:23" s="3" customFormat="1" x14ac:dyDescent="0.2">
      <c r="B249" s="84"/>
      <c r="C249" s="84"/>
      <c r="D249" s="84"/>
      <c r="E249" s="84"/>
      <c r="F249" s="84"/>
      <c r="G249" s="82"/>
      <c r="H249" s="82"/>
      <c r="I249" s="82"/>
      <c r="J249" s="82"/>
      <c r="K249" s="86"/>
      <c r="L249" s="86"/>
      <c r="M249" s="82"/>
      <c r="N249" s="82"/>
      <c r="O249" s="86"/>
      <c r="P249" s="86"/>
      <c r="Q249" s="86"/>
    </row>
    <row r="250" spans="2:23" s="3" customFormat="1" x14ac:dyDescent="0.2">
      <c r="B250" s="74" t="s">
        <v>202</v>
      </c>
      <c r="C250" s="74" t="s">
        <v>201</v>
      </c>
      <c r="D250" s="74" t="s">
        <v>200</v>
      </c>
      <c r="E250" s="74" t="s">
        <v>21</v>
      </c>
      <c r="F250" s="74" t="s">
        <v>34</v>
      </c>
      <c r="G250" s="73">
        <v>18000</v>
      </c>
      <c r="H250" s="73">
        <v>0</v>
      </c>
      <c r="I250" s="73">
        <v>25</v>
      </c>
      <c r="J250" s="73">
        <f t="shared" ref="J250:J257" si="95">IF(G250&lt;=$I$381*$J$381,G250*$F$388,($I$381*$J$381)*$F$388)</f>
        <v>516.6</v>
      </c>
      <c r="K250" s="72">
        <f t="shared" ref="K250:K257" si="96">IF(G250&lt;=$I$382*$J$382,G250*$F$389,($I$382*$J$382)*$F$389)</f>
        <v>547.20000000000005</v>
      </c>
      <c r="L250" s="72">
        <f t="shared" ref="L250:L257" si="97">G250*7.09%</f>
        <v>1276.2</v>
      </c>
      <c r="M250" s="73">
        <f t="shared" ref="M250:M257" si="98">G250*7.1%</f>
        <v>1277.9999999999998</v>
      </c>
      <c r="N250" s="73">
        <f t="shared" si="88"/>
        <v>207</v>
      </c>
      <c r="O250" s="72">
        <v>6781.08</v>
      </c>
      <c r="P250" s="72">
        <f t="shared" ref="P250:P257" si="99">H250+I250+J250+K250+O250</f>
        <v>7869.88</v>
      </c>
      <c r="Q250" s="72">
        <f t="shared" ref="Q250:Q257" si="100">G250-P250</f>
        <v>10130.119999999999</v>
      </c>
    </row>
    <row r="251" spans="2:23" s="3" customFormat="1" x14ac:dyDescent="0.2">
      <c r="B251" s="74" t="s">
        <v>199</v>
      </c>
      <c r="C251" s="74" t="s">
        <v>183</v>
      </c>
      <c r="D251" s="74" t="s">
        <v>182</v>
      </c>
      <c r="E251" s="74" t="s">
        <v>21</v>
      </c>
      <c r="F251" s="74" t="s">
        <v>20</v>
      </c>
      <c r="G251" s="73">
        <v>15650</v>
      </c>
      <c r="H251" s="73">
        <v>0</v>
      </c>
      <c r="I251" s="73">
        <v>25</v>
      </c>
      <c r="J251" s="73">
        <f t="shared" si="95"/>
        <v>449.15499999999997</v>
      </c>
      <c r="K251" s="72">
        <f t="shared" si="96"/>
        <v>475.76</v>
      </c>
      <c r="L251" s="72">
        <f t="shared" si="97"/>
        <v>1109.585</v>
      </c>
      <c r="M251" s="73">
        <f t="shared" si="98"/>
        <v>1111.1499999999999</v>
      </c>
      <c r="N251" s="73">
        <f t="shared" si="88"/>
        <v>179.97499999999999</v>
      </c>
      <c r="O251" s="72">
        <v>1000</v>
      </c>
      <c r="P251" s="72">
        <f t="shared" si="99"/>
        <v>1949.915</v>
      </c>
      <c r="Q251" s="72">
        <f t="shared" si="100"/>
        <v>13700.084999999999</v>
      </c>
    </row>
    <row r="252" spans="2:23" s="3" customFormat="1" x14ac:dyDescent="0.2">
      <c r="B252" s="74" t="s">
        <v>198</v>
      </c>
      <c r="C252" s="74" t="s">
        <v>197</v>
      </c>
      <c r="D252" s="74" t="s">
        <v>196</v>
      </c>
      <c r="E252" s="74" t="s">
        <v>21</v>
      </c>
      <c r="F252" s="74" t="s">
        <v>34</v>
      </c>
      <c r="G252" s="73">
        <v>15000</v>
      </c>
      <c r="H252" s="73">
        <v>0</v>
      </c>
      <c r="I252" s="73">
        <v>25</v>
      </c>
      <c r="J252" s="73">
        <f t="shared" si="95"/>
        <v>430.5</v>
      </c>
      <c r="K252" s="72">
        <f t="shared" si="96"/>
        <v>456</v>
      </c>
      <c r="L252" s="72">
        <f t="shared" si="97"/>
        <v>1063.5</v>
      </c>
      <c r="M252" s="73">
        <f t="shared" si="98"/>
        <v>1065</v>
      </c>
      <c r="N252" s="73">
        <f t="shared" si="88"/>
        <v>172.5</v>
      </c>
      <c r="O252" s="72">
        <v>1815.46</v>
      </c>
      <c r="P252" s="72">
        <f t="shared" si="99"/>
        <v>2726.96</v>
      </c>
      <c r="Q252" s="72">
        <f t="shared" si="100"/>
        <v>12273.04</v>
      </c>
    </row>
    <row r="253" spans="2:23" s="3" customFormat="1" x14ac:dyDescent="0.2">
      <c r="B253" s="75" t="s">
        <v>195</v>
      </c>
      <c r="C253" s="74" t="s">
        <v>194</v>
      </c>
      <c r="D253" s="74" t="s">
        <v>193</v>
      </c>
      <c r="E253" s="74" t="s">
        <v>21</v>
      </c>
      <c r="F253" s="74" t="s">
        <v>20</v>
      </c>
      <c r="G253" s="73">
        <v>15100</v>
      </c>
      <c r="H253" s="73">
        <v>0</v>
      </c>
      <c r="I253" s="73">
        <v>25</v>
      </c>
      <c r="J253" s="73">
        <f t="shared" si="95"/>
        <v>433.37</v>
      </c>
      <c r="K253" s="72">
        <f t="shared" si="96"/>
        <v>459.04</v>
      </c>
      <c r="L253" s="72">
        <f t="shared" si="97"/>
        <v>1070.5900000000001</v>
      </c>
      <c r="M253" s="73">
        <f t="shared" si="98"/>
        <v>1072.0999999999999</v>
      </c>
      <c r="N253" s="73">
        <f t="shared" si="88"/>
        <v>173.65</v>
      </c>
      <c r="O253" s="72">
        <v>100</v>
      </c>
      <c r="P253" s="72">
        <f t="shared" si="99"/>
        <v>1017.4100000000001</v>
      </c>
      <c r="Q253" s="72">
        <f t="shared" si="100"/>
        <v>14082.59</v>
      </c>
    </row>
    <row r="254" spans="2:23" s="3" customFormat="1" x14ac:dyDescent="0.2">
      <c r="B254" s="75" t="s">
        <v>192</v>
      </c>
      <c r="C254" s="74" t="s">
        <v>189</v>
      </c>
      <c r="D254" s="74" t="s">
        <v>191</v>
      </c>
      <c r="E254" s="74" t="s">
        <v>21</v>
      </c>
      <c r="F254" s="74" t="s">
        <v>34</v>
      </c>
      <c r="G254" s="73">
        <v>15000</v>
      </c>
      <c r="H254" s="73">
        <v>0</v>
      </c>
      <c r="I254" s="73">
        <v>25</v>
      </c>
      <c r="J254" s="73">
        <f t="shared" si="95"/>
        <v>430.5</v>
      </c>
      <c r="K254" s="72">
        <f t="shared" si="96"/>
        <v>456</v>
      </c>
      <c r="L254" s="72">
        <f t="shared" si="97"/>
        <v>1063.5</v>
      </c>
      <c r="M254" s="73">
        <f t="shared" si="98"/>
        <v>1065</v>
      </c>
      <c r="N254" s="73">
        <f t="shared" si="88"/>
        <v>172.5</v>
      </c>
      <c r="O254" s="72">
        <v>100</v>
      </c>
      <c r="P254" s="72">
        <f t="shared" si="99"/>
        <v>1011.5</v>
      </c>
      <c r="Q254" s="72">
        <f t="shared" si="100"/>
        <v>13988.5</v>
      </c>
    </row>
    <row r="255" spans="2:23" s="3" customFormat="1" x14ac:dyDescent="0.2">
      <c r="B255" s="74" t="s">
        <v>190</v>
      </c>
      <c r="C255" s="74" t="s">
        <v>189</v>
      </c>
      <c r="D255" s="74" t="s">
        <v>188</v>
      </c>
      <c r="E255" s="74" t="s">
        <v>21</v>
      </c>
      <c r="F255" s="74" t="s">
        <v>34</v>
      </c>
      <c r="G255" s="73">
        <v>15000</v>
      </c>
      <c r="H255" s="73">
        <v>0</v>
      </c>
      <c r="I255" s="73">
        <v>25</v>
      </c>
      <c r="J255" s="73">
        <f t="shared" si="95"/>
        <v>430.5</v>
      </c>
      <c r="K255" s="72">
        <f t="shared" si="96"/>
        <v>456</v>
      </c>
      <c r="L255" s="72">
        <f t="shared" si="97"/>
        <v>1063.5</v>
      </c>
      <c r="M255" s="73">
        <f t="shared" si="98"/>
        <v>1065</v>
      </c>
      <c r="N255" s="73">
        <f t="shared" si="88"/>
        <v>172.5</v>
      </c>
      <c r="O255" s="72">
        <v>0</v>
      </c>
      <c r="P255" s="72">
        <f t="shared" si="99"/>
        <v>911.5</v>
      </c>
      <c r="Q255" s="72">
        <f t="shared" si="100"/>
        <v>14088.5</v>
      </c>
    </row>
    <row r="256" spans="2:23" s="3" customFormat="1" x14ac:dyDescent="0.2">
      <c r="B256" s="74" t="s">
        <v>187</v>
      </c>
      <c r="C256" s="74" t="s">
        <v>186</v>
      </c>
      <c r="D256" s="74" t="s">
        <v>185</v>
      </c>
      <c r="E256" s="74" t="s">
        <v>21</v>
      </c>
      <c r="F256" s="74" t="s">
        <v>20</v>
      </c>
      <c r="G256" s="73">
        <v>15000</v>
      </c>
      <c r="H256" s="73">
        <v>0</v>
      </c>
      <c r="I256" s="73">
        <v>25</v>
      </c>
      <c r="J256" s="73">
        <f t="shared" si="95"/>
        <v>430.5</v>
      </c>
      <c r="K256" s="72">
        <f t="shared" si="96"/>
        <v>456</v>
      </c>
      <c r="L256" s="72">
        <f t="shared" si="97"/>
        <v>1063.5</v>
      </c>
      <c r="M256" s="73">
        <f t="shared" si="98"/>
        <v>1065</v>
      </c>
      <c r="N256" s="73">
        <f t="shared" si="88"/>
        <v>172.5</v>
      </c>
      <c r="O256" s="72">
        <v>1100</v>
      </c>
      <c r="P256" s="72">
        <f t="shared" si="99"/>
        <v>2011.5</v>
      </c>
      <c r="Q256" s="72">
        <f t="shared" si="100"/>
        <v>12988.5</v>
      </c>
    </row>
    <row r="257" spans="2:17" s="3" customFormat="1" x14ac:dyDescent="0.2">
      <c r="B257" s="74" t="s">
        <v>184</v>
      </c>
      <c r="C257" s="74" t="s">
        <v>183</v>
      </c>
      <c r="D257" s="74" t="s">
        <v>182</v>
      </c>
      <c r="E257" s="74" t="s">
        <v>21</v>
      </c>
      <c r="F257" s="74" t="s">
        <v>34</v>
      </c>
      <c r="G257" s="73">
        <v>15000</v>
      </c>
      <c r="H257" s="73">
        <v>0</v>
      </c>
      <c r="I257" s="73">
        <v>25</v>
      </c>
      <c r="J257" s="73">
        <f t="shared" si="95"/>
        <v>430.5</v>
      </c>
      <c r="K257" s="72">
        <f t="shared" si="96"/>
        <v>456</v>
      </c>
      <c r="L257" s="72">
        <f t="shared" si="97"/>
        <v>1063.5</v>
      </c>
      <c r="M257" s="73">
        <f t="shared" si="98"/>
        <v>1065</v>
      </c>
      <c r="N257" s="73">
        <f t="shared" si="88"/>
        <v>172.5</v>
      </c>
      <c r="O257" s="72">
        <v>8590.1299999999992</v>
      </c>
      <c r="P257" s="72">
        <f t="shared" si="99"/>
        <v>9501.6299999999992</v>
      </c>
      <c r="Q257" s="72">
        <f t="shared" si="100"/>
        <v>5498.3700000000008</v>
      </c>
    </row>
    <row r="258" spans="2:17" s="3" customFormat="1" x14ac:dyDescent="0.2">
      <c r="B258" s="84"/>
      <c r="C258" s="84"/>
      <c r="D258" s="84"/>
      <c r="E258" s="84"/>
      <c r="F258" s="70"/>
      <c r="G258" s="82"/>
      <c r="H258" s="82"/>
      <c r="I258" s="82"/>
      <c r="J258" s="82"/>
      <c r="K258" s="86"/>
      <c r="L258" s="86"/>
      <c r="M258" s="82"/>
      <c r="N258" s="82"/>
      <c r="O258" s="86"/>
      <c r="P258" s="86"/>
      <c r="Q258" s="86"/>
    </row>
    <row r="259" spans="2:17" s="3" customFormat="1" x14ac:dyDescent="0.2">
      <c r="B259" s="75" t="s">
        <v>181</v>
      </c>
      <c r="C259" s="74" t="s">
        <v>160</v>
      </c>
      <c r="D259" s="74" t="s">
        <v>180</v>
      </c>
      <c r="E259" s="116" t="s">
        <v>21</v>
      </c>
      <c r="F259" s="74" t="s">
        <v>20</v>
      </c>
      <c r="G259" s="73">
        <v>70000</v>
      </c>
      <c r="H259" s="73">
        <v>5368.45</v>
      </c>
      <c r="I259" s="73">
        <v>25</v>
      </c>
      <c r="J259" s="73">
        <f t="shared" ref="J259:J275" si="101">IF(G259&lt;=$I$381*$J$381,G259*$F$388,($I$381*$J$381)*$F$388)</f>
        <v>2009</v>
      </c>
      <c r="K259" s="72">
        <f t="shared" ref="K259:K275" si="102">IF(G259&lt;=$I$382*$J$382,G259*$F$389,($I$382*$J$382)*$F$389)</f>
        <v>2128</v>
      </c>
      <c r="L259" s="72">
        <f t="shared" ref="L259:L275" si="103">G259*7.09%</f>
        <v>4963</v>
      </c>
      <c r="M259" s="73">
        <f t="shared" ref="M259:M275" si="104">G259*7.1%</f>
        <v>4970</v>
      </c>
      <c r="N259" s="73">
        <f t="shared" si="88"/>
        <v>805</v>
      </c>
      <c r="O259" s="72">
        <v>100</v>
      </c>
      <c r="P259" s="72">
        <f t="shared" ref="P259:P275" si="105">H259+I259+J259+K259+O259</f>
        <v>9630.4500000000007</v>
      </c>
      <c r="Q259" s="72">
        <f t="shared" ref="Q259:Q275" si="106">G259-P259</f>
        <v>60369.55</v>
      </c>
    </row>
    <row r="260" spans="2:17" s="3" customFormat="1" x14ac:dyDescent="0.2">
      <c r="B260" s="75" t="s">
        <v>179</v>
      </c>
      <c r="C260" s="74" t="s">
        <v>160</v>
      </c>
      <c r="D260" s="74" t="s">
        <v>167</v>
      </c>
      <c r="E260" s="116" t="s">
        <v>21</v>
      </c>
      <c r="F260" s="74" t="s">
        <v>34</v>
      </c>
      <c r="G260" s="73">
        <v>65000</v>
      </c>
      <c r="H260" s="73">
        <v>4427.55</v>
      </c>
      <c r="I260" s="73">
        <v>25</v>
      </c>
      <c r="J260" s="73">
        <f t="shared" si="101"/>
        <v>1865.5</v>
      </c>
      <c r="K260" s="72">
        <f t="shared" si="102"/>
        <v>1976</v>
      </c>
      <c r="L260" s="72">
        <f t="shared" si="103"/>
        <v>4608.5</v>
      </c>
      <c r="M260" s="73">
        <f t="shared" si="104"/>
        <v>4615</v>
      </c>
      <c r="N260" s="73">
        <f t="shared" si="88"/>
        <v>747.5</v>
      </c>
      <c r="O260" s="72">
        <v>5100</v>
      </c>
      <c r="P260" s="72">
        <f t="shared" si="105"/>
        <v>13394.05</v>
      </c>
      <c r="Q260" s="72">
        <f t="shared" si="106"/>
        <v>51605.95</v>
      </c>
    </row>
    <row r="261" spans="2:17" s="3" customFormat="1" x14ac:dyDescent="0.2">
      <c r="B261" s="75" t="s">
        <v>178</v>
      </c>
      <c r="C261" s="74" t="s">
        <v>160</v>
      </c>
      <c r="D261" s="74" t="s">
        <v>167</v>
      </c>
      <c r="E261" s="116" t="s">
        <v>21</v>
      </c>
      <c r="F261" s="74" t="s">
        <v>20</v>
      </c>
      <c r="G261" s="73">
        <v>65000</v>
      </c>
      <c r="H261" s="73">
        <v>4084.46</v>
      </c>
      <c r="I261" s="73">
        <v>25</v>
      </c>
      <c r="J261" s="73">
        <f t="shared" si="101"/>
        <v>1865.5</v>
      </c>
      <c r="K261" s="72">
        <f t="shared" si="102"/>
        <v>1976</v>
      </c>
      <c r="L261" s="72">
        <f t="shared" si="103"/>
        <v>4608.5</v>
      </c>
      <c r="M261" s="73">
        <f t="shared" si="104"/>
        <v>4615</v>
      </c>
      <c r="N261" s="73">
        <f t="shared" si="88"/>
        <v>747.5</v>
      </c>
      <c r="O261" s="72">
        <v>26329.34</v>
      </c>
      <c r="P261" s="72">
        <f t="shared" si="105"/>
        <v>34280.300000000003</v>
      </c>
      <c r="Q261" s="72">
        <f t="shared" si="106"/>
        <v>30719.699999999997</v>
      </c>
    </row>
    <row r="262" spans="2:17" s="3" customFormat="1" x14ac:dyDescent="0.2">
      <c r="B262" s="75" t="s">
        <v>177</v>
      </c>
      <c r="C262" s="74" t="s">
        <v>160</v>
      </c>
      <c r="D262" s="74" t="s">
        <v>22</v>
      </c>
      <c r="E262" s="116" t="s">
        <v>21</v>
      </c>
      <c r="F262" s="74" t="s">
        <v>34</v>
      </c>
      <c r="G262" s="73">
        <v>38000</v>
      </c>
      <c r="H262" s="73">
        <v>160.38</v>
      </c>
      <c r="I262" s="73">
        <v>25</v>
      </c>
      <c r="J262" s="73">
        <f t="shared" si="101"/>
        <v>1090.5999999999999</v>
      </c>
      <c r="K262" s="72">
        <f t="shared" si="102"/>
        <v>1155.2</v>
      </c>
      <c r="L262" s="72">
        <f t="shared" si="103"/>
        <v>2694.2000000000003</v>
      </c>
      <c r="M262" s="73">
        <f t="shared" si="104"/>
        <v>2697.9999999999995</v>
      </c>
      <c r="N262" s="73">
        <f t="shared" si="88"/>
        <v>437</v>
      </c>
      <c r="O262" s="72">
        <v>100</v>
      </c>
      <c r="P262" s="72">
        <f t="shared" si="105"/>
        <v>2531.1800000000003</v>
      </c>
      <c r="Q262" s="72">
        <f t="shared" si="106"/>
        <v>35468.82</v>
      </c>
    </row>
    <row r="263" spans="2:17" s="3" customFormat="1" x14ac:dyDescent="0.2">
      <c r="B263" s="75" t="s">
        <v>176</v>
      </c>
      <c r="C263" s="74" t="s">
        <v>160</v>
      </c>
      <c r="D263" s="74" t="s">
        <v>22</v>
      </c>
      <c r="E263" s="116" t="s">
        <v>21</v>
      </c>
      <c r="F263" s="74" t="s">
        <v>20</v>
      </c>
      <c r="G263" s="73">
        <v>45000</v>
      </c>
      <c r="H263" s="73">
        <v>891.01</v>
      </c>
      <c r="I263" s="73">
        <v>25</v>
      </c>
      <c r="J263" s="73">
        <f t="shared" si="101"/>
        <v>1291.5</v>
      </c>
      <c r="K263" s="72">
        <f t="shared" si="102"/>
        <v>1368</v>
      </c>
      <c r="L263" s="72">
        <f t="shared" si="103"/>
        <v>3190.5</v>
      </c>
      <c r="M263" s="73">
        <f t="shared" si="104"/>
        <v>3194.9999999999995</v>
      </c>
      <c r="N263" s="73">
        <f t="shared" si="88"/>
        <v>517.5</v>
      </c>
      <c r="O263" s="72">
        <v>1815.46</v>
      </c>
      <c r="P263" s="72">
        <f t="shared" si="105"/>
        <v>5390.97</v>
      </c>
      <c r="Q263" s="72">
        <f t="shared" si="106"/>
        <v>39609.03</v>
      </c>
    </row>
    <row r="264" spans="2:17" s="3" customFormat="1" x14ac:dyDescent="0.2">
      <c r="B264" s="75" t="s">
        <v>175</v>
      </c>
      <c r="C264" s="74" t="s">
        <v>160</v>
      </c>
      <c r="D264" s="74" t="s">
        <v>174</v>
      </c>
      <c r="E264" s="116" t="s">
        <v>21</v>
      </c>
      <c r="F264" s="74" t="s">
        <v>34</v>
      </c>
      <c r="G264" s="73">
        <v>60000</v>
      </c>
      <c r="H264" s="73">
        <v>3486.65</v>
      </c>
      <c r="I264" s="73">
        <v>25</v>
      </c>
      <c r="J264" s="73">
        <f t="shared" si="101"/>
        <v>1722</v>
      </c>
      <c r="K264" s="72">
        <f t="shared" si="102"/>
        <v>1824</v>
      </c>
      <c r="L264" s="72">
        <f t="shared" si="103"/>
        <v>4254</v>
      </c>
      <c r="M264" s="73">
        <f t="shared" si="104"/>
        <v>4260</v>
      </c>
      <c r="N264" s="73">
        <f t="shared" si="88"/>
        <v>690</v>
      </c>
      <c r="O264" s="72">
        <v>600</v>
      </c>
      <c r="P264" s="72">
        <f t="shared" si="105"/>
        <v>7657.65</v>
      </c>
      <c r="Q264" s="72">
        <f t="shared" si="106"/>
        <v>52342.35</v>
      </c>
    </row>
    <row r="265" spans="2:17" s="3" customFormat="1" x14ac:dyDescent="0.2">
      <c r="B265" s="75" t="s">
        <v>173</v>
      </c>
      <c r="C265" s="74" t="s">
        <v>160</v>
      </c>
      <c r="D265" s="74" t="s">
        <v>22</v>
      </c>
      <c r="E265" s="116" t="s">
        <v>21</v>
      </c>
      <c r="F265" s="74" t="s">
        <v>20</v>
      </c>
      <c r="G265" s="73">
        <v>57000</v>
      </c>
      <c r="H265" s="73">
        <v>2922.11</v>
      </c>
      <c r="I265" s="73">
        <v>25</v>
      </c>
      <c r="J265" s="73">
        <f t="shared" si="101"/>
        <v>1635.9</v>
      </c>
      <c r="K265" s="72">
        <f t="shared" si="102"/>
        <v>1732.8</v>
      </c>
      <c r="L265" s="72">
        <f t="shared" si="103"/>
        <v>4041.3</v>
      </c>
      <c r="M265" s="73">
        <f t="shared" si="104"/>
        <v>4046.9999999999995</v>
      </c>
      <c r="N265" s="73">
        <f t="shared" si="88"/>
        <v>655.5</v>
      </c>
      <c r="O265" s="72">
        <v>33730.36</v>
      </c>
      <c r="P265" s="72">
        <f t="shared" si="105"/>
        <v>40046.17</v>
      </c>
      <c r="Q265" s="72">
        <f t="shared" si="106"/>
        <v>16953.830000000002</v>
      </c>
    </row>
    <row r="266" spans="2:17" s="3" customFormat="1" x14ac:dyDescent="0.2">
      <c r="B266" s="75" t="s">
        <v>172</v>
      </c>
      <c r="C266" s="74" t="s">
        <v>160</v>
      </c>
      <c r="D266" s="74" t="s">
        <v>22</v>
      </c>
      <c r="E266" s="74" t="s">
        <v>21</v>
      </c>
      <c r="F266" s="74" t="s">
        <v>20</v>
      </c>
      <c r="G266" s="73">
        <v>63000</v>
      </c>
      <c r="H266" s="73">
        <v>4051.19</v>
      </c>
      <c r="I266" s="73">
        <v>25</v>
      </c>
      <c r="J266" s="73">
        <f t="shared" si="101"/>
        <v>1808.1</v>
      </c>
      <c r="K266" s="72">
        <f t="shared" si="102"/>
        <v>1915.2</v>
      </c>
      <c r="L266" s="72">
        <f t="shared" si="103"/>
        <v>4466.7000000000007</v>
      </c>
      <c r="M266" s="73">
        <f t="shared" si="104"/>
        <v>4473</v>
      </c>
      <c r="N266" s="73">
        <f t="shared" si="88"/>
        <v>724.5</v>
      </c>
      <c r="O266" s="72">
        <v>16612.5</v>
      </c>
      <c r="P266" s="72">
        <f t="shared" si="105"/>
        <v>24411.989999999998</v>
      </c>
      <c r="Q266" s="72">
        <f t="shared" si="106"/>
        <v>38588.01</v>
      </c>
    </row>
    <row r="267" spans="2:17" s="3" customFormat="1" x14ac:dyDescent="0.2">
      <c r="B267" s="75" t="s">
        <v>171</v>
      </c>
      <c r="C267" s="74" t="s">
        <v>160</v>
      </c>
      <c r="D267" s="74" t="s">
        <v>22</v>
      </c>
      <c r="E267" s="74" t="s">
        <v>21</v>
      </c>
      <c r="F267" s="74" t="s">
        <v>20</v>
      </c>
      <c r="G267" s="73">
        <v>40000</v>
      </c>
      <c r="H267" s="73">
        <v>185.33</v>
      </c>
      <c r="I267" s="73">
        <v>25</v>
      </c>
      <c r="J267" s="73">
        <f t="shared" si="101"/>
        <v>1148</v>
      </c>
      <c r="K267" s="72">
        <f t="shared" si="102"/>
        <v>1216</v>
      </c>
      <c r="L267" s="72">
        <f t="shared" si="103"/>
        <v>2836</v>
      </c>
      <c r="M267" s="73">
        <f t="shared" si="104"/>
        <v>2839.9999999999995</v>
      </c>
      <c r="N267" s="73">
        <f t="shared" si="88"/>
        <v>460</v>
      </c>
      <c r="O267" s="72">
        <v>21752.959999999999</v>
      </c>
      <c r="P267" s="72">
        <f t="shared" si="105"/>
        <v>24327.29</v>
      </c>
      <c r="Q267" s="72">
        <f t="shared" si="106"/>
        <v>15672.71</v>
      </c>
    </row>
    <row r="268" spans="2:17" s="3" customFormat="1" x14ac:dyDescent="0.2">
      <c r="B268" s="75" t="s">
        <v>170</v>
      </c>
      <c r="C268" s="74" t="s">
        <v>160</v>
      </c>
      <c r="D268" s="74" t="s">
        <v>169</v>
      </c>
      <c r="E268" s="74" t="s">
        <v>21</v>
      </c>
      <c r="F268" s="74" t="s">
        <v>20</v>
      </c>
      <c r="G268" s="73">
        <v>65000</v>
      </c>
      <c r="H268" s="73">
        <v>4084.46</v>
      </c>
      <c r="I268" s="73">
        <v>25</v>
      </c>
      <c r="J268" s="73">
        <f t="shared" si="101"/>
        <v>1865.5</v>
      </c>
      <c r="K268" s="72">
        <f t="shared" si="102"/>
        <v>1976</v>
      </c>
      <c r="L268" s="72">
        <f t="shared" si="103"/>
        <v>4608.5</v>
      </c>
      <c r="M268" s="73">
        <f t="shared" si="104"/>
        <v>4615</v>
      </c>
      <c r="N268" s="73">
        <f t="shared" ref="N268:N331" si="107">IF(G268&gt;77410,890.22,G268*1.15%)</f>
        <v>747.5</v>
      </c>
      <c r="O268" s="72">
        <v>1815.46</v>
      </c>
      <c r="P268" s="72">
        <f t="shared" si="105"/>
        <v>9766.42</v>
      </c>
      <c r="Q268" s="72">
        <f t="shared" si="106"/>
        <v>55233.58</v>
      </c>
    </row>
    <row r="269" spans="2:17" s="3" customFormat="1" x14ac:dyDescent="0.2">
      <c r="B269" s="74" t="s">
        <v>168</v>
      </c>
      <c r="C269" s="74" t="s">
        <v>160</v>
      </c>
      <c r="D269" s="74" t="s">
        <v>167</v>
      </c>
      <c r="E269" s="74" t="s">
        <v>21</v>
      </c>
      <c r="F269" s="74" t="s">
        <v>20</v>
      </c>
      <c r="G269" s="73">
        <v>55000</v>
      </c>
      <c r="H269" s="73">
        <v>2302.36</v>
      </c>
      <c r="I269" s="73">
        <v>25</v>
      </c>
      <c r="J269" s="73">
        <f t="shared" si="101"/>
        <v>1578.5</v>
      </c>
      <c r="K269" s="72">
        <f t="shared" si="102"/>
        <v>1672</v>
      </c>
      <c r="L269" s="72">
        <f t="shared" si="103"/>
        <v>3899.5000000000005</v>
      </c>
      <c r="M269" s="73">
        <f t="shared" si="104"/>
        <v>3904.9999999999995</v>
      </c>
      <c r="N269" s="73">
        <f t="shared" si="107"/>
        <v>632.5</v>
      </c>
      <c r="O269" s="72">
        <v>2315.46</v>
      </c>
      <c r="P269" s="72">
        <f t="shared" si="105"/>
        <v>7893.3200000000006</v>
      </c>
      <c r="Q269" s="72">
        <f t="shared" si="106"/>
        <v>47106.68</v>
      </c>
    </row>
    <row r="270" spans="2:17" s="69" customFormat="1" x14ac:dyDescent="0.2">
      <c r="B270" s="75" t="s">
        <v>166</v>
      </c>
      <c r="C270" s="74" t="s">
        <v>160</v>
      </c>
      <c r="D270" s="74" t="s">
        <v>22</v>
      </c>
      <c r="E270" s="74" t="s">
        <v>21</v>
      </c>
      <c r="F270" s="74" t="s">
        <v>20</v>
      </c>
      <c r="G270" s="73">
        <v>60000</v>
      </c>
      <c r="H270" s="73">
        <v>3143.56</v>
      </c>
      <c r="I270" s="73">
        <v>25</v>
      </c>
      <c r="J270" s="73">
        <f t="shared" si="101"/>
        <v>1722</v>
      </c>
      <c r="K270" s="72">
        <f t="shared" si="102"/>
        <v>1824</v>
      </c>
      <c r="L270" s="72">
        <f t="shared" si="103"/>
        <v>4254</v>
      </c>
      <c r="M270" s="73">
        <f t="shared" si="104"/>
        <v>4260</v>
      </c>
      <c r="N270" s="73">
        <f t="shared" si="107"/>
        <v>690</v>
      </c>
      <c r="O270" s="72">
        <v>16100.28</v>
      </c>
      <c r="P270" s="72">
        <f t="shared" si="105"/>
        <v>22814.84</v>
      </c>
      <c r="Q270" s="72">
        <f t="shared" si="106"/>
        <v>37185.160000000003</v>
      </c>
    </row>
    <row r="271" spans="2:17" s="69" customFormat="1" x14ac:dyDescent="0.2">
      <c r="B271" s="74" t="s">
        <v>165</v>
      </c>
      <c r="C271" s="74" t="s">
        <v>160</v>
      </c>
      <c r="D271" s="74" t="s">
        <v>104</v>
      </c>
      <c r="E271" s="74" t="s">
        <v>21</v>
      </c>
      <c r="F271" s="74" t="s">
        <v>34</v>
      </c>
      <c r="G271" s="73">
        <v>23000</v>
      </c>
      <c r="H271" s="73">
        <v>0</v>
      </c>
      <c r="I271" s="73">
        <v>25</v>
      </c>
      <c r="J271" s="73">
        <f t="shared" si="101"/>
        <v>660.1</v>
      </c>
      <c r="K271" s="72">
        <f t="shared" si="102"/>
        <v>699.2</v>
      </c>
      <c r="L271" s="72">
        <f t="shared" si="103"/>
        <v>1630.7</v>
      </c>
      <c r="M271" s="73">
        <f t="shared" si="104"/>
        <v>1632.9999999999998</v>
      </c>
      <c r="N271" s="73">
        <f t="shared" si="107"/>
        <v>264.5</v>
      </c>
      <c r="O271" s="72">
        <v>8222.86</v>
      </c>
      <c r="P271" s="72">
        <f t="shared" si="105"/>
        <v>9607.16</v>
      </c>
      <c r="Q271" s="72">
        <f t="shared" si="106"/>
        <v>13392.84</v>
      </c>
    </row>
    <row r="272" spans="2:17" s="69" customFormat="1" x14ac:dyDescent="0.2">
      <c r="B272" s="74" t="s">
        <v>164</v>
      </c>
      <c r="C272" s="74" t="s">
        <v>160</v>
      </c>
      <c r="D272" s="74" t="s">
        <v>22</v>
      </c>
      <c r="E272" s="74" t="s">
        <v>21</v>
      </c>
      <c r="F272" s="74" t="s">
        <v>20</v>
      </c>
      <c r="G272" s="73">
        <v>35000</v>
      </c>
      <c r="H272" s="73">
        <v>0</v>
      </c>
      <c r="I272" s="73">
        <v>25</v>
      </c>
      <c r="J272" s="73">
        <f t="shared" si="101"/>
        <v>1004.5</v>
      </c>
      <c r="K272" s="72">
        <f t="shared" si="102"/>
        <v>1064</v>
      </c>
      <c r="L272" s="72">
        <f t="shared" si="103"/>
        <v>2481.5</v>
      </c>
      <c r="M272" s="73">
        <f t="shared" si="104"/>
        <v>2485</v>
      </c>
      <c r="N272" s="73">
        <f t="shared" si="107"/>
        <v>402.5</v>
      </c>
      <c r="O272" s="72">
        <v>1100</v>
      </c>
      <c r="P272" s="72">
        <f t="shared" si="105"/>
        <v>3193.5</v>
      </c>
      <c r="Q272" s="72">
        <f t="shared" si="106"/>
        <v>31806.5</v>
      </c>
    </row>
    <row r="273" spans="2:17" s="69" customFormat="1" x14ac:dyDescent="0.2">
      <c r="B273" s="75" t="s">
        <v>163</v>
      </c>
      <c r="C273" s="74" t="s">
        <v>160</v>
      </c>
      <c r="D273" s="74" t="s">
        <v>22</v>
      </c>
      <c r="E273" s="74" t="s">
        <v>21</v>
      </c>
      <c r="F273" s="74" t="s">
        <v>34</v>
      </c>
      <c r="G273" s="73">
        <v>40000</v>
      </c>
      <c r="H273" s="73">
        <v>185.33</v>
      </c>
      <c r="I273" s="73">
        <v>25</v>
      </c>
      <c r="J273" s="73">
        <f t="shared" si="101"/>
        <v>1148</v>
      </c>
      <c r="K273" s="72">
        <f t="shared" si="102"/>
        <v>1216</v>
      </c>
      <c r="L273" s="72">
        <f t="shared" si="103"/>
        <v>2836</v>
      </c>
      <c r="M273" s="73">
        <f t="shared" si="104"/>
        <v>2839.9999999999995</v>
      </c>
      <c r="N273" s="73">
        <f t="shared" si="107"/>
        <v>460</v>
      </c>
      <c r="O273" s="72">
        <v>3480.37</v>
      </c>
      <c r="P273" s="72">
        <f t="shared" si="105"/>
        <v>6054.7</v>
      </c>
      <c r="Q273" s="72">
        <f t="shared" si="106"/>
        <v>33945.300000000003</v>
      </c>
    </row>
    <row r="274" spans="2:17" s="3" customFormat="1" x14ac:dyDescent="0.2">
      <c r="B274" s="74" t="s">
        <v>162</v>
      </c>
      <c r="C274" s="74" t="s">
        <v>160</v>
      </c>
      <c r="D274" s="74" t="s">
        <v>22</v>
      </c>
      <c r="E274" s="116" t="s">
        <v>21</v>
      </c>
      <c r="F274" s="74" t="s">
        <v>20</v>
      </c>
      <c r="G274" s="73">
        <v>50000</v>
      </c>
      <c r="H274" s="73">
        <v>1854</v>
      </c>
      <c r="I274" s="73">
        <v>25</v>
      </c>
      <c r="J274" s="73">
        <f t="shared" si="101"/>
        <v>1435</v>
      </c>
      <c r="K274" s="72">
        <f t="shared" si="102"/>
        <v>1520</v>
      </c>
      <c r="L274" s="72">
        <f t="shared" si="103"/>
        <v>3545.0000000000005</v>
      </c>
      <c r="M274" s="73">
        <f t="shared" si="104"/>
        <v>3549.9999999999995</v>
      </c>
      <c r="N274" s="73">
        <f t="shared" si="107"/>
        <v>575</v>
      </c>
      <c r="O274" s="72">
        <v>14318.75</v>
      </c>
      <c r="P274" s="72">
        <f t="shared" si="105"/>
        <v>19152.75</v>
      </c>
      <c r="Q274" s="72">
        <f t="shared" si="106"/>
        <v>30847.25</v>
      </c>
    </row>
    <row r="275" spans="2:17" s="69" customFormat="1" x14ac:dyDescent="0.2">
      <c r="B275" s="74" t="s">
        <v>161</v>
      </c>
      <c r="C275" s="74" t="s">
        <v>160</v>
      </c>
      <c r="D275" s="74" t="s">
        <v>22</v>
      </c>
      <c r="E275" s="116" t="s">
        <v>21</v>
      </c>
      <c r="F275" s="74" t="s">
        <v>20</v>
      </c>
      <c r="G275" s="73">
        <v>40000</v>
      </c>
      <c r="H275" s="73">
        <v>442.65</v>
      </c>
      <c r="I275" s="73">
        <v>25</v>
      </c>
      <c r="J275" s="73">
        <f t="shared" si="101"/>
        <v>1148</v>
      </c>
      <c r="K275" s="72">
        <f t="shared" si="102"/>
        <v>1216</v>
      </c>
      <c r="L275" s="72">
        <f t="shared" si="103"/>
        <v>2836</v>
      </c>
      <c r="M275" s="73">
        <f t="shared" si="104"/>
        <v>2839.9999999999995</v>
      </c>
      <c r="N275" s="73">
        <f t="shared" si="107"/>
        <v>460</v>
      </c>
      <c r="O275" s="72">
        <v>18515.05</v>
      </c>
      <c r="P275" s="72">
        <f t="shared" si="105"/>
        <v>21346.7</v>
      </c>
      <c r="Q275" s="72">
        <f t="shared" si="106"/>
        <v>18653.3</v>
      </c>
    </row>
    <row r="276" spans="2:17" s="3" customFormat="1" x14ac:dyDescent="0.2">
      <c r="B276" s="70"/>
      <c r="C276" s="70"/>
      <c r="D276" s="70"/>
      <c r="E276" s="70"/>
      <c r="F276" s="70"/>
      <c r="G276" s="82"/>
      <c r="H276" s="82"/>
      <c r="I276" s="82"/>
      <c r="J276" s="82"/>
      <c r="K276" s="86"/>
      <c r="L276" s="86"/>
      <c r="M276" s="82"/>
      <c r="N276" s="82"/>
      <c r="O276" s="86"/>
      <c r="P276" s="86"/>
      <c r="Q276" s="86"/>
    </row>
    <row r="277" spans="2:17" s="3" customFormat="1" x14ac:dyDescent="0.2">
      <c r="B277" s="85" t="s">
        <v>159</v>
      </c>
      <c r="C277" s="76" t="s">
        <v>154</v>
      </c>
      <c r="D277" s="74" t="s">
        <v>158</v>
      </c>
      <c r="E277" s="76" t="s">
        <v>21</v>
      </c>
      <c r="F277" s="74" t="s">
        <v>34</v>
      </c>
      <c r="G277" s="73">
        <v>65000</v>
      </c>
      <c r="H277" s="73">
        <v>4427.55</v>
      </c>
      <c r="I277" s="73">
        <v>25</v>
      </c>
      <c r="J277" s="73">
        <f>IF(G277&lt;=$I$381*$J$381,G277*$F$388,($I$381*$J$381)*$F$388)</f>
        <v>1865.5</v>
      </c>
      <c r="K277" s="72">
        <f>IF(G277&lt;=$I$382*$J$382,G277*$F$389,($I$382*$J$382)*$F$389)</f>
        <v>1976</v>
      </c>
      <c r="L277" s="72">
        <f>G277*7.09%</f>
        <v>4608.5</v>
      </c>
      <c r="M277" s="73">
        <f>G277*7.1%</f>
        <v>4615</v>
      </c>
      <c r="N277" s="73">
        <f t="shared" si="107"/>
        <v>747.5</v>
      </c>
      <c r="O277" s="72">
        <v>600</v>
      </c>
      <c r="P277" s="72">
        <f>H277+I277+J277+K277+O277</f>
        <v>8894.0499999999993</v>
      </c>
      <c r="Q277" s="72">
        <f>G277-P277</f>
        <v>56105.95</v>
      </c>
    </row>
    <row r="278" spans="2:17" s="3" customFormat="1" x14ac:dyDescent="0.2">
      <c r="B278" s="75" t="s">
        <v>157</v>
      </c>
      <c r="C278" s="74" t="s">
        <v>154</v>
      </c>
      <c r="D278" s="74" t="s">
        <v>22</v>
      </c>
      <c r="E278" s="74" t="s">
        <v>21</v>
      </c>
      <c r="F278" s="74" t="s">
        <v>34</v>
      </c>
      <c r="G278" s="73">
        <v>40000</v>
      </c>
      <c r="H278" s="73">
        <v>185.33</v>
      </c>
      <c r="I278" s="73">
        <v>25</v>
      </c>
      <c r="J278" s="73">
        <f>IF(G278&lt;=$I$381*$J$381,G278*$F$388,($I$381*$J$381)*$F$388)</f>
        <v>1148</v>
      </c>
      <c r="K278" s="72">
        <f>IF(G278&lt;=$I$382*$J$382,G278*$F$389,($I$382*$J$382)*$F$389)</f>
        <v>1216</v>
      </c>
      <c r="L278" s="72">
        <f>G278*7.09%</f>
        <v>2836</v>
      </c>
      <c r="M278" s="73">
        <f>G278*7.1%</f>
        <v>2839.9999999999995</v>
      </c>
      <c r="N278" s="73">
        <f t="shared" si="107"/>
        <v>460</v>
      </c>
      <c r="O278" s="72">
        <v>1815.46</v>
      </c>
      <c r="P278" s="72">
        <f>H278+I278+J278+K278+O278</f>
        <v>4389.79</v>
      </c>
      <c r="Q278" s="72">
        <f>G278-P278</f>
        <v>35610.21</v>
      </c>
    </row>
    <row r="279" spans="2:17" s="3" customFormat="1" x14ac:dyDescent="0.2">
      <c r="B279" s="75" t="s">
        <v>156</v>
      </c>
      <c r="C279" s="74" t="s">
        <v>154</v>
      </c>
      <c r="D279" s="74" t="s">
        <v>22</v>
      </c>
      <c r="E279" s="74" t="s">
        <v>21</v>
      </c>
      <c r="F279" s="116" t="s">
        <v>34</v>
      </c>
      <c r="G279" s="73">
        <v>40000</v>
      </c>
      <c r="H279" s="73">
        <v>442.65</v>
      </c>
      <c r="I279" s="73">
        <v>25</v>
      </c>
      <c r="J279" s="73">
        <f>IF(G279&lt;=$I$381*$J$381,G279*$F$388,($I$381*$J$381)*$F$388)</f>
        <v>1148</v>
      </c>
      <c r="K279" s="72">
        <f>IF(G279&lt;=$I$382*$J$382,G279*$F$389,($I$382*$J$382)*$F$389)</f>
        <v>1216</v>
      </c>
      <c r="L279" s="72">
        <f>G279*7.09%</f>
        <v>2836</v>
      </c>
      <c r="M279" s="73">
        <f>G279*7.1%</f>
        <v>2839.9999999999995</v>
      </c>
      <c r="N279" s="73">
        <f t="shared" si="107"/>
        <v>460</v>
      </c>
      <c r="O279" s="72">
        <v>21984.26</v>
      </c>
      <c r="P279" s="72">
        <f>H279+I279+J279+K279+O279</f>
        <v>24815.91</v>
      </c>
      <c r="Q279" s="72">
        <f>G279-P279</f>
        <v>15184.09</v>
      </c>
    </row>
    <row r="280" spans="2:17" s="3" customFormat="1" x14ac:dyDescent="0.2">
      <c r="B280" s="75" t="s">
        <v>155</v>
      </c>
      <c r="C280" s="74" t="s">
        <v>154</v>
      </c>
      <c r="D280" s="74" t="s">
        <v>87</v>
      </c>
      <c r="E280" s="74" t="s">
        <v>21</v>
      </c>
      <c r="F280" s="116" t="s">
        <v>34</v>
      </c>
      <c r="G280" s="73">
        <v>38000</v>
      </c>
      <c r="H280" s="73">
        <v>0</v>
      </c>
      <c r="I280" s="73">
        <v>25</v>
      </c>
      <c r="J280" s="73">
        <f>IF(G280&lt;=$I$381*$J$381,G280*$F$388,($I$381*$J$381)*$F$388)</f>
        <v>1090.5999999999999</v>
      </c>
      <c r="K280" s="72">
        <f>IF(G280&lt;=$I$382*$J$382,G280*$F$389,($I$382*$J$382)*$F$389)</f>
        <v>1155.2</v>
      </c>
      <c r="L280" s="72">
        <f>G280*7.09%</f>
        <v>2694.2000000000003</v>
      </c>
      <c r="M280" s="73">
        <f>G280*7.1%</f>
        <v>2697.9999999999995</v>
      </c>
      <c r="N280" s="73">
        <f t="shared" si="107"/>
        <v>437</v>
      </c>
      <c r="O280" s="72">
        <v>100</v>
      </c>
      <c r="P280" s="72">
        <f>H280+I280+J280+K280+O280</f>
        <v>2370.8000000000002</v>
      </c>
      <c r="Q280" s="72">
        <f>G280-P280</f>
        <v>35629.199999999997</v>
      </c>
    </row>
    <row r="281" spans="2:17" s="3" customFormat="1" x14ac:dyDescent="0.2">
      <c r="B281" s="74" t="s">
        <v>153</v>
      </c>
      <c r="C281" s="74" t="s">
        <v>152</v>
      </c>
      <c r="D281" s="74" t="s">
        <v>151</v>
      </c>
      <c r="E281" s="74" t="s">
        <v>21</v>
      </c>
      <c r="F281" s="116" t="s">
        <v>20</v>
      </c>
      <c r="G281" s="73">
        <v>18000</v>
      </c>
      <c r="H281" s="73">
        <v>0</v>
      </c>
      <c r="I281" s="73">
        <v>25</v>
      </c>
      <c r="J281" s="73">
        <f>IF(G281&lt;=$I$381*$J$381,G281*$F$388,($I$381*$J$381)*$F$388)</f>
        <v>516.6</v>
      </c>
      <c r="K281" s="72">
        <f>IF(G281&lt;=$I$382*$J$382,G281*$F$389,($I$382*$J$382)*$F$389)</f>
        <v>547.20000000000005</v>
      </c>
      <c r="L281" s="72">
        <f>G281*7.09%</f>
        <v>1276.2</v>
      </c>
      <c r="M281" s="73">
        <f>G281*7.1%</f>
        <v>1277.9999999999998</v>
      </c>
      <c r="N281" s="73">
        <f t="shared" si="107"/>
        <v>207</v>
      </c>
      <c r="O281" s="72">
        <v>9545.8799999999992</v>
      </c>
      <c r="P281" s="72">
        <f>H281+I281+J281+K281+O281</f>
        <v>10634.68</v>
      </c>
      <c r="Q281" s="72">
        <f>G281-P281</f>
        <v>7365.32</v>
      </c>
    </row>
    <row r="282" spans="2:17" s="3" customFormat="1" x14ac:dyDescent="0.2">
      <c r="B282" s="84"/>
      <c r="C282" s="84"/>
      <c r="D282" s="84"/>
      <c r="E282" s="84"/>
      <c r="F282" s="84"/>
      <c r="G282" s="82"/>
      <c r="H282" s="82"/>
      <c r="I282" s="82"/>
      <c r="J282" s="82"/>
      <c r="K282" s="86"/>
      <c r="L282" s="86"/>
      <c r="M282" s="82"/>
      <c r="N282" s="82"/>
      <c r="O282" s="86"/>
      <c r="P282" s="86"/>
      <c r="Q282" s="86"/>
    </row>
    <row r="283" spans="2:17" s="3" customFormat="1" x14ac:dyDescent="0.2">
      <c r="B283" s="74" t="s">
        <v>150</v>
      </c>
      <c r="C283" s="74" t="s">
        <v>149</v>
      </c>
      <c r="D283" s="74" t="s">
        <v>148</v>
      </c>
      <c r="E283" s="74" t="s">
        <v>21</v>
      </c>
      <c r="F283" s="74" t="s">
        <v>20</v>
      </c>
      <c r="G283" s="73">
        <v>65000</v>
      </c>
      <c r="H283" s="73">
        <v>4427.55</v>
      </c>
      <c r="I283" s="73">
        <v>25</v>
      </c>
      <c r="J283" s="73">
        <f>IF(G283&lt;=$I$381*$J$381,G283*$F$388,($I$381*$J$381)*$F$388)</f>
        <v>1865.5</v>
      </c>
      <c r="K283" s="72">
        <f>IF(G283&lt;=$I$382*$J$382,G283*$F$389,($I$382*$J$382)*$F$389)</f>
        <v>1976</v>
      </c>
      <c r="L283" s="72">
        <f>G283*7.09%</f>
        <v>4608.5</v>
      </c>
      <c r="M283" s="73">
        <f>G283*7.1%</f>
        <v>4615</v>
      </c>
      <c r="N283" s="73">
        <f t="shared" si="107"/>
        <v>747.5</v>
      </c>
      <c r="O283" s="72">
        <v>100</v>
      </c>
      <c r="P283" s="72">
        <f>H283+I283+J283+K283+O283</f>
        <v>8394.0499999999993</v>
      </c>
      <c r="Q283" s="72">
        <f>G283-P283</f>
        <v>56605.95</v>
      </c>
    </row>
    <row r="284" spans="2:17" s="3" customFormat="1" x14ac:dyDescent="0.2">
      <c r="H284" s="69"/>
      <c r="I284" s="69"/>
      <c r="J284" s="82"/>
      <c r="K284" s="86"/>
      <c r="L284" s="69"/>
      <c r="M284" s="69"/>
      <c r="N284" s="82"/>
      <c r="O284" s="86"/>
      <c r="P284" s="86"/>
      <c r="Q284" s="86"/>
    </row>
    <row r="285" spans="2:17" s="3" customFormat="1" x14ac:dyDescent="0.2">
      <c r="B285" s="74" t="s">
        <v>147</v>
      </c>
      <c r="C285" s="74" t="s">
        <v>144</v>
      </c>
      <c r="D285" s="74" t="s">
        <v>143</v>
      </c>
      <c r="E285" s="74" t="s">
        <v>21</v>
      </c>
      <c r="F285" s="74" t="s">
        <v>20</v>
      </c>
      <c r="G285" s="73">
        <v>27050</v>
      </c>
      <c r="H285" s="73">
        <v>0</v>
      </c>
      <c r="I285" s="73">
        <v>25</v>
      </c>
      <c r="J285" s="73">
        <f t="shared" ref="J285:J290" si="108">IF(G285&lt;=$I$381*$J$381,G285*$F$388,($I$381*$J$381)*$F$388)</f>
        <v>776.33500000000004</v>
      </c>
      <c r="K285" s="72">
        <f t="shared" ref="K285:K290" si="109">IF(G285&lt;=$I$382*$J$382,G285*$F$389,($I$382*$J$382)*$F$389)</f>
        <v>822.32</v>
      </c>
      <c r="L285" s="72">
        <f t="shared" ref="L285:L290" si="110">G285*7.09%</f>
        <v>1917.845</v>
      </c>
      <c r="M285" s="73">
        <f t="shared" ref="M285:M290" si="111">G285*7.1%</f>
        <v>1920.5499999999997</v>
      </c>
      <c r="N285" s="73">
        <f t="shared" si="107"/>
        <v>311.07499999999999</v>
      </c>
      <c r="O285" s="72">
        <v>10138.1</v>
      </c>
      <c r="P285" s="72">
        <f t="shared" ref="P285:P290" si="112">H285+I285+J285+K285+O285</f>
        <v>11761.755000000001</v>
      </c>
      <c r="Q285" s="72">
        <f t="shared" ref="Q285:Q290" si="113">G285-P285</f>
        <v>15288.244999999999</v>
      </c>
    </row>
    <row r="286" spans="2:17" s="3" customFormat="1" x14ac:dyDescent="0.2">
      <c r="B286" s="74" t="s">
        <v>146</v>
      </c>
      <c r="C286" s="74" t="s">
        <v>144</v>
      </c>
      <c r="D286" s="74" t="s">
        <v>143</v>
      </c>
      <c r="E286" s="74" t="s">
        <v>21</v>
      </c>
      <c r="F286" s="74" t="s">
        <v>20</v>
      </c>
      <c r="G286" s="73">
        <v>20000</v>
      </c>
      <c r="H286" s="73">
        <v>0</v>
      </c>
      <c r="I286" s="73">
        <v>25</v>
      </c>
      <c r="J286" s="73">
        <f t="shared" si="108"/>
        <v>574</v>
      </c>
      <c r="K286" s="72">
        <f t="shared" si="109"/>
        <v>608</v>
      </c>
      <c r="L286" s="72">
        <f t="shared" si="110"/>
        <v>1418</v>
      </c>
      <c r="M286" s="73">
        <f t="shared" si="111"/>
        <v>1419.9999999999998</v>
      </c>
      <c r="N286" s="73">
        <f t="shared" si="107"/>
        <v>230</v>
      </c>
      <c r="O286" s="72">
        <v>100</v>
      </c>
      <c r="P286" s="72">
        <f t="shared" si="112"/>
        <v>1307</v>
      </c>
      <c r="Q286" s="72">
        <f t="shared" si="113"/>
        <v>18693</v>
      </c>
    </row>
    <row r="287" spans="2:17" s="3" customFormat="1" x14ac:dyDescent="0.2">
      <c r="B287" s="75" t="s">
        <v>145</v>
      </c>
      <c r="C287" s="74" t="s">
        <v>144</v>
      </c>
      <c r="D287" s="74" t="s">
        <v>143</v>
      </c>
      <c r="E287" s="74" t="s">
        <v>21</v>
      </c>
      <c r="F287" s="74" t="s">
        <v>20</v>
      </c>
      <c r="G287" s="73">
        <v>20000</v>
      </c>
      <c r="H287" s="73">
        <v>0</v>
      </c>
      <c r="I287" s="73">
        <v>25</v>
      </c>
      <c r="J287" s="73">
        <f t="shared" si="108"/>
        <v>574</v>
      </c>
      <c r="K287" s="72">
        <f t="shared" si="109"/>
        <v>608</v>
      </c>
      <c r="L287" s="72">
        <f t="shared" si="110"/>
        <v>1418</v>
      </c>
      <c r="M287" s="73">
        <f t="shared" si="111"/>
        <v>1419.9999999999998</v>
      </c>
      <c r="N287" s="73">
        <f t="shared" si="107"/>
        <v>230</v>
      </c>
      <c r="O287" s="72">
        <v>3530.92</v>
      </c>
      <c r="P287" s="72">
        <f t="shared" si="112"/>
        <v>4737.92</v>
      </c>
      <c r="Q287" s="72">
        <f t="shared" si="113"/>
        <v>15262.08</v>
      </c>
    </row>
    <row r="288" spans="2:17" s="3" customFormat="1" x14ac:dyDescent="0.2">
      <c r="B288" s="75" t="s">
        <v>142</v>
      </c>
      <c r="C288" s="74" t="s">
        <v>138</v>
      </c>
      <c r="D288" s="74" t="s">
        <v>141</v>
      </c>
      <c r="E288" s="74" t="s">
        <v>21</v>
      </c>
      <c r="F288" s="74" t="s">
        <v>20</v>
      </c>
      <c r="G288" s="73">
        <v>30000</v>
      </c>
      <c r="H288" s="73">
        <v>0</v>
      </c>
      <c r="I288" s="73">
        <v>25</v>
      </c>
      <c r="J288" s="73">
        <f t="shared" si="108"/>
        <v>861</v>
      </c>
      <c r="K288" s="72">
        <f t="shared" si="109"/>
        <v>912</v>
      </c>
      <c r="L288" s="72">
        <f t="shared" si="110"/>
        <v>2127</v>
      </c>
      <c r="M288" s="73">
        <f t="shared" si="111"/>
        <v>2130</v>
      </c>
      <c r="N288" s="73">
        <f t="shared" si="107"/>
        <v>345</v>
      </c>
      <c r="O288" s="72">
        <v>100</v>
      </c>
      <c r="P288" s="72">
        <f t="shared" si="112"/>
        <v>1898</v>
      </c>
      <c r="Q288" s="72">
        <f t="shared" si="113"/>
        <v>28102</v>
      </c>
    </row>
    <row r="289" spans="2:17" s="3" customFormat="1" x14ac:dyDescent="0.2">
      <c r="B289" s="75" t="s">
        <v>140</v>
      </c>
      <c r="C289" s="74" t="s">
        <v>138</v>
      </c>
      <c r="D289" s="74" t="s">
        <v>97</v>
      </c>
      <c r="E289" s="74" t="s">
        <v>21</v>
      </c>
      <c r="F289" s="74" t="s">
        <v>20</v>
      </c>
      <c r="G289" s="73">
        <v>15000</v>
      </c>
      <c r="H289" s="73">
        <v>0</v>
      </c>
      <c r="I289" s="73">
        <v>25</v>
      </c>
      <c r="J289" s="73">
        <f t="shared" si="108"/>
        <v>430.5</v>
      </c>
      <c r="K289" s="72">
        <f t="shared" si="109"/>
        <v>456</v>
      </c>
      <c r="L289" s="72">
        <f t="shared" si="110"/>
        <v>1063.5</v>
      </c>
      <c r="M289" s="73">
        <f t="shared" si="111"/>
        <v>1065</v>
      </c>
      <c r="N289" s="73">
        <f t="shared" si="107"/>
        <v>172.5</v>
      </c>
      <c r="O289" s="72">
        <v>0</v>
      </c>
      <c r="P289" s="72">
        <f t="shared" si="112"/>
        <v>911.5</v>
      </c>
      <c r="Q289" s="72">
        <f t="shared" si="113"/>
        <v>14088.5</v>
      </c>
    </row>
    <row r="290" spans="2:17" s="3" customFormat="1" x14ac:dyDescent="0.2">
      <c r="B290" s="74" t="s">
        <v>139</v>
      </c>
      <c r="C290" s="74" t="s">
        <v>138</v>
      </c>
      <c r="D290" s="74" t="s">
        <v>87</v>
      </c>
      <c r="E290" s="74" t="s">
        <v>21</v>
      </c>
      <c r="F290" s="74" t="s">
        <v>20</v>
      </c>
      <c r="G290" s="73">
        <v>20000</v>
      </c>
      <c r="H290" s="73">
        <v>0</v>
      </c>
      <c r="I290" s="73">
        <v>25</v>
      </c>
      <c r="J290" s="73">
        <f t="shared" si="108"/>
        <v>574</v>
      </c>
      <c r="K290" s="72">
        <f t="shared" si="109"/>
        <v>608</v>
      </c>
      <c r="L290" s="72">
        <f t="shared" si="110"/>
        <v>1418</v>
      </c>
      <c r="M290" s="73">
        <f t="shared" si="111"/>
        <v>1419.9999999999998</v>
      </c>
      <c r="N290" s="73">
        <f t="shared" si="107"/>
        <v>230</v>
      </c>
      <c r="O290" s="72">
        <v>100</v>
      </c>
      <c r="P290" s="72">
        <f t="shared" si="112"/>
        <v>1307</v>
      </c>
      <c r="Q290" s="72">
        <f t="shared" si="113"/>
        <v>18693</v>
      </c>
    </row>
    <row r="291" spans="2:17" s="3" customFormat="1" x14ac:dyDescent="0.2">
      <c r="B291" s="117"/>
      <c r="C291" s="118"/>
      <c r="D291" s="70"/>
      <c r="E291" s="70"/>
      <c r="F291" s="70"/>
      <c r="G291" s="82"/>
      <c r="H291" s="82"/>
      <c r="I291" s="82"/>
      <c r="J291" s="82"/>
      <c r="K291" s="86"/>
      <c r="L291" s="86"/>
      <c r="M291" s="82"/>
      <c r="N291" s="82"/>
      <c r="O291" s="86"/>
      <c r="P291" s="86"/>
      <c r="Q291" s="86"/>
    </row>
    <row r="292" spans="2:17" s="69" customFormat="1" x14ac:dyDescent="0.2">
      <c r="B292" s="75" t="s">
        <v>137</v>
      </c>
      <c r="C292" s="74" t="s">
        <v>123</v>
      </c>
      <c r="D292" s="74" t="s">
        <v>22</v>
      </c>
      <c r="E292" s="74" t="s">
        <v>21</v>
      </c>
      <c r="F292" s="74" t="s">
        <v>34</v>
      </c>
      <c r="G292" s="73">
        <v>40000</v>
      </c>
      <c r="H292" s="73">
        <v>185.33</v>
      </c>
      <c r="I292" s="73">
        <v>25</v>
      </c>
      <c r="J292" s="73">
        <f t="shared" ref="J292:J311" si="114">IF(G292&lt;=$I$381*$J$381,G292*$F$388,($I$381*$J$381)*$F$388)</f>
        <v>1148</v>
      </c>
      <c r="K292" s="72">
        <f t="shared" ref="K292:K311" si="115">IF(G292&lt;=$I$382*$J$382,G292*$F$389,($I$382*$J$382)*$F$389)</f>
        <v>1216</v>
      </c>
      <c r="L292" s="72">
        <f t="shared" ref="L292:L311" si="116">G292*7.09%</f>
        <v>2836</v>
      </c>
      <c r="M292" s="73">
        <f t="shared" ref="M292:M311" si="117">G292*7.1%</f>
        <v>2839.9999999999995</v>
      </c>
      <c r="N292" s="73">
        <f t="shared" si="107"/>
        <v>460</v>
      </c>
      <c r="O292" s="72">
        <v>15565.46</v>
      </c>
      <c r="P292" s="72">
        <f t="shared" ref="P292:P311" si="118">H292+I292+J292+K292+O292</f>
        <v>18139.79</v>
      </c>
      <c r="Q292" s="72">
        <f t="shared" ref="Q292:Q311" si="119">G292-P292</f>
        <v>21860.21</v>
      </c>
    </row>
    <row r="293" spans="2:17" s="3" customFormat="1" x14ac:dyDescent="0.2">
      <c r="B293" s="75" t="s">
        <v>136</v>
      </c>
      <c r="C293" s="74" t="s">
        <v>123</v>
      </c>
      <c r="D293" s="74" t="s">
        <v>22</v>
      </c>
      <c r="E293" s="74" t="s">
        <v>21</v>
      </c>
      <c r="F293" s="74" t="s">
        <v>34</v>
      </c>
      <c r="G293" s="73">
        <v>35000</v>
      </c>
      <c r="H293" s="73">
        <v>0</v>
      </c>
      <c r="I293" s="73">
        <v>25</v>
      </c>
      <c r="J293" s="73">
        <f t="shared" si="114"/>
        <v>1004.5</v>
      </c>
      <c r="K293" s="72">
        <f t="shared" si="115"/>
        <v>1064</v>
      </c>
      <c r="L293" s="72">
        <f t="shared" si="116"/>
        <v>2481.5</v>
      </c>
      <c r="M293" s="73">
        <f t="shared" si="117"/>
        <v>2485</v>
      </c>
      <c r="N293" s="73">
        <f t="shared" si="107"/>
        <v>402.5</v>
      </c>
      <c r="O293" s="72">
        <v>19062.056</v>
      </c>
      <c r="P293" s="72">
        <f t="shared" si="118"/>
        <v>21155.556</v>
      </c>
      <c r="Q293" s="72">
        <f t="shared" si="119"/>
        <v>13844.444</v>
      </c>
    </row>
    <row r="294" spans="2:17" s="3" customFormat="1" x14ac:dyDescent="0.2">
      <c r="B294" s="74" t="s">
        <v>135</v>
      </c>
      <c r="C294" s="74" t="s">
        <v>123</v>
      </c>
      <c r="D294" s="74" t="s">
        <v>134</v>
      </c>
      <c r="E294" s="74" t="s">
        <v>21</v>
      </c>
      <c r="F294" s="74" t="s">
        <v>20</v>
      </c>
      <c r="G294" s="73">
        <v>32000</v>
      </c>
      <c r="H294" s="73">
        <v>0</v>
      </c>
      <c r="I294" s="73">
        <v>25</v>
      </c>
      <c r="J294" s="73">
        <f t="shared" si="114"/>
        <v>918.4</v>
      </c>
      <c r="K294" s="72">
        <f t="shared" si="115"/>
        <v>972.8</v>
      </c>
      <c r="L294" s="72">
        <f t="shared" si="116"/>
        <v>2268.8000000000002</v>
      </c>
      <c r="M294" s="73">
        <f t="shared" si="117"/>
        <v>2272</v>
      </c>
      <c r="N294" s="73">
        <f t="shared" si="107"/>
        <v>368</v>
      </c>
      <c r="O294" s="72">
        <v>10045.94</v>
      </c>
      <c r="P294" s="72">
        <f t="shared" si="118"/>
        <v>11962.14</v>
      </c>
      <c r="Q294" s="72">
        <f t="shared" si="119"/>
        <v>20037.86</v>
      </c>
    </row>
    <row r="295" spans="2:17" s="3" customFormat="1" x14ac:dyDescent="0.2">
      <c r="B295" s="74" t="s">
        <v>133</v>
      </c>
      <c r="C295" s="74" t="s">
        <v>123</v>
      </c>
      <c r="D295" s="74" t="s">
        <v>132</v>
      </c>
      <c r="E295" s="74" t="s">
        <v>21</v>
      </c>
      <c r="F295" s="74" t="s">
        <v>20</v>
      </c>
      <c r="G295" s="73">
        <v>28000</v>
      </c>
      <c r="H295" s="73">
        <v>0</v>
      </c>
      <c r="I295" s="73">
        <v>25</v>
      </c>
      <c r="J295" s="73">
        <f t="shared" si="114"/>
        <v>803.6</v>
      </c>
      <c r="K295" s="72">
        <f t="shared" si="115"/>
        <v>851.2</v>
      </c>
      <c r="L295" s="72">
        <f t="shared" si="116"/>
        <v>1985.2</v>
      </c>
      <c r="M295" s="73">
        <f t="shared" si="117"/>
        <v>1987.9999999999998</v>
      </c>
      <c r="N295" s="73">
        <f t="shared" si="107"/>
        <v>322</v>
      </c>
      <c r="O295" s="72">
        <v>10538.32</v>
      </c>
      <c r="P295" s="72">
        <f t="shared" si="118"/>
        <v>12218.119999999999</v>
      </c>
      <c r="Q295" s="72">
        <f t="shared" si="119"/>
        <v>15781.880000000001</v>
      </c>
    </row>
    <row r="296" spans="2:17" s="3" customFormat="1" x14ac:dyDescent="0.2">
      <c r="B296" s="74" t="s">
        <v>131</v>
      </c>
      <c r="C296" s="74" t="s">
        <v>123</v>
      </c>
      <c r="D296" s="74" t="s">
        <v>104</v>
      </c>
      <c r="E296" s="74" t="s">
        <v>21</v>
      </c>
      <c r="F296" s="74" t="s">
        <v>34</v>
      </c>
      <c r="G296" s="73">
        <v>25000</v>
      </c>
      <c r="H296" s="73">
        <v>0</v>
      </c>
      <c r="I296" s="73">
        <v>25</v>
      </c>
      <c r="J296" s="73">
        <f t="shared" si="114"/>
        <v>717.5</v>
      </c>
      <c r="K296" s="72">
        <f t="shared" si="115"/>
        <v>760</v>
      </c>
      <c r="L296" s="72">
        <f t="shared" si="116"/>
        <v>1772.5000000000002</v>
      </c>
      <c r="M296" s="73">
        <f t="shared" si="117"/>
        <v>1774.9999999999998</v>
      </c>
      <c r="N296" s="73">
        <f t="shared" si="107"/>
        <v>287.5</v>
      </c>
      <c r="O296" s="72">
        <v>9275</v>
      </c>
      <c r="P296" s="72">
        <f t="shared" si="118"/>
        <v>10777.5</v>
      </c>
      <c r="Q296" s="72">
        <f t="shared" si="119"/>
        <v>14222.5</v>
      </c>
    </row>
    <row r="297" spans="2:17" s="3" customFormat="1" x14ac:dyDescent="0.2">
      <c r="B297" s="74" t="s">
        <v>130</v>
      </c>
      <c r="C297" s="74" t="s">
        <v>123</v>
      </c>
      <c r="D297" s="74" t="s">
        <v>129</v>
      </c>
      <c r="E297" s="74" t="s">
        <v>21</v>
      </c>
      <c r="F297" s="74" t="s">
        <v>34</v>
      </c>
      <c r="G297" s="73">
        <v>22000</v>
      </c>
      <c r="H297" s="73">
        <v>0</v>
      </c>
      <c r="I297" s="73">
        <v>25</v>
      </c>
      <c r="J297" s="73">
        <f t="shared" si="114"/>
        <v>631.4</v>
      </c>
      <c r="K297" s="72">
        <f t="shared" si="115"/>
        <v>668.8</v>
      </c>
      <c r="L297" s="72">
        <f t="shared" si="116"/>
        <v>1559.8000000000002</v>
      </c>
      <c r="M297" s="73">
        <f t="shared" si="117"/>
        <v>1561.9999999999998</v>
      </c>
      <c r="N297" s="73">
        <f t="shared" si="107"/>
        <v>253</v>
      </c>
      <c r="O297" s="72">
        <v>0</v>
      </c>
      <c r="P297" s="72">
        <f t="shared" si="118"/>
        <v>1325.1999999999998</v>
      </c>
      <c r="Q297" s="72">
        <f t="shared" si="119"/>
        <v>20674.8</v>
      </c>
    </row>
    <row r="298" spans="2:17" s="3" customFormat="1" x14ac:dyDescent="0.2">
      <c r="B298" s="74" t="s">
        <v>128</v>
      </c>
      <c r="C298" s="74" t="s">
        <v>123</v>
      </c>
      <c r="D298" s="74" t="s">
        <v>87</v>
      </c>
      <c r="E298" s="74" t="s">
        <v>21</v>
      </c>
      <c r="F298" s="74" t="s">
        <v>34</v>
      </c>
      <c r="G298" s="73">
        <v>30000</v>
      </c>
      <c r="H298" s="73">
        <v>0</v>
      </c>
      <c r="I298" s="73">
        <v>25</v>
      </c>
      <c r="J298" s="73">
        <f t="shared" si="114"/>
        <v>861</v>
      </c>
      <c r="K298" s="72">
        <f t="shared" si="115"/>
        <v>912</v>
      </c>
      <c r="L298" s="72">
        <f t="shared" si="116"/>
        <v>2127</v>
      </c>
      <c r="M298" s="73">
        <f t="shared" si="117"/>
        <v>2130</v>
      </c>
      <c r="N298" s="73">
        <f t="shared" si="107"/>
        <v>345</v>
      </c>
      <c r="O298" s="72">
        <v>100</v>
      </c>
      <c r="P298" s="72">
        <f t="shared" si="118"/>
        <v>1898</v>
      </c>
      <c r="Q298" s="72">
        <f t="shared" si="119"/>
        <v>28102</v>
      </c>
    </row>
    <row r="299" spans="2:17" s="3" customFormat="1" x14ac:dyDescent="0.2">
      <c r="B299" s="74" t="s">
        <v>127</v>
      </c>
      <c r="C299" s="74" t="s">
        <v>123</v>
      </c>
      <c r="D299" s="74" t="s">
        <v>126</v>
      </c>
      <c r="E299" s="74" t="s">
        <v>21</v>
      </c>
      <c r="F299" s="74" t="s">
        <v>20</v>
      </c>
      <c r="G299" s="73">
        <v>45000</v>
      </c>
      <c r="H299" s="73">
        <v>1148.33</v>
      </c>
      <c r="I299" s="73">
        <v>25</v>
      </c>
      <c r="J299" s="73">
        <f t="shared" si="114"/>
        <v>1291.5</v>
      </c>
      <c r="K299" s="72">
        <f t="shared" si="115"/>
        <v>1368</v>
      </c>
      <c r="L299" s="72">
        <f t="shared" si="116"/>
        <v>3190.5</v>
      </c>
      <c r="M299" s="73">
        <f t="shared" si="117"/>
        <v>3194.9999999999995</v>
      </c>
      <c r="N299" s="73">
        <f t="shared" si="107"/>
        <v>517.5</v>
      </c>
      <c r="O299" s="72">
        <v>100</v>
      </c>
      <c r="P299" s="72">
        <f t="shared" si="118"/>
        <v>3932.83</v>
      </c>
      <c r="Q299" s="72">
        <f t="shared" si="119"/>
        <v>41067.17</v>
      </c>
    </row>
    <row r="300" spans="2:17" s="3" customFormat="1" x14ac:dyDescent="0.2">
      <c r="B300" s="74" t="s">
        <v>125</v>
      </c>
      <c r="C300" s="74" t="s">
        <v>123</v>
      </c>
      <c r="D300" s="74" t="s">
        <v>87</v>
      </c>
      <c r="E300" s="74" t="s">
        <v>21</v>
      </c>
      <c r="F300" s="74" t="s">
        <v>20</v>
      </c>
      <c r="G300" s="73">
        <v>30000</v>
      </c>
      <c r="H300" s="73">
        <v>0</v>
      </c>
      <c r="I300" s="73">
        <v>25</v>
      </c>
      <c r="J300" s="73">
        <f t="shared" si="114"/>
        <v>861</v>
      </c>
      <c r="K300" s="72">
        <f t="shared" si="115"/>
        <v>912</v>
      </c>
      <c r="L300" s="72">
        <f t="shared" si="116"/>
        <v>2127</v>
      </c>
      <c r="M300" s="73">
        <f t="shared" si="117"/>
        <v>2130</v>
      </c>
      <c r="N300" s="73">
        <f t="shared" si="107"/>
        <v>345</v>
      </c>
      <c r="O300" s="72">
        <v>100</v>
      </c>
      <c r="P300" s="72">
        <f t="shared" si="118"/>
        <v>1898</v>
      </c>
      <c r="Q300" s="72">
        <f t="shared" si="119"/>
        <v>28102</v>
      </c>
    </row>
    <row r="301" spans="2:17" s="3" customFormat="1" x14ac:dyDescent="0.2">
      <c r="B301" s="75" t="s">
        <v>124</v>
      </c>
      <c r="C301" s="74" t="s">
        <v>123</v>
      </c>
      <c r="D301" s="74" t="s">
        <v>22</v>
      </c>
      <c r="E301" s="74" t="s">
        <v>21</v>
      </c>
      <c r="F301" s="74" t="s">
        <v>34</v>
      </c>
      <c r="G301" s="73">
        <v>32000</v>
      </c>
      <c r="H301" s="73">
        <v>0</v>
      </c>
      <c r="I301" s="73">
        <v>25</v>
      </c>
      <c r="J301" s="73">
        <f t="shared" si="114"/>
        <v>918.4</v>
      </c>
      <c r="K301" s="72">
        <f t="shared" si="115"/>
        <v>972.8</v>
      </c>
      <c r="L301" s="72">
        <f t="shared" si="116"/>
        <v>2268.8000000000002</v>
      </c>
      <c r="M301" s="73">
        <f t="shared" si="117"/>
        <v>2272</v>
      </c>
      <c r="N301" s="73">
        <f t="shared" si="107"/>
        <v>368</v>
      </c>
      <c r="O301" s="72">
        <v>15961.18</v>
      </c>
      <c r="P301" s="72">
        <f t="shared" si="118"/>
        <v>17877.38</v>
      </c>
      <c r="Q301" s="72">
        <f t="shared" si="119"/>
        <v>14122.619999999999</v>
      </c>
    </row>
    <row r="302" spans="2:17" s="3" customFormat="1" x14ac:dyDescent="0.2">
      <c r="B302" s="75" t="s">
        <v>122</v>
      </c>
      <c r="C302" s="74" t="s">
        <v>120</v>
      </c>
      <c r="D302" s="74" t="s">
        <v>119</v>
      </c>
      <c r="E302" s="74" t="s">
        <v>21</v>
      </c>
      <c r="F302" s="74" t="s">
        <v>20</v>
      </c>
      <c r="G302" s="73">
        <v>27331.19</v>
      </c>
      <c r="H302" s="73">
        <v>0</v>
      </c>
      <c r="I302" s="73">
        <v>25</v>
      </c>
      <c r="J302" s="73">
        <f t="shared" si="114"/>
        <v>784.40515299999993</v>
      </c>
      <c r="K302" s="72">
        <f t="shared" si="115"/>
        <v>830.86817599999995</v>
      </c>
      <c r="L302" s="72">
        <f t="shared" si="116"/>
        <v>1937.781371</v>
      </c>
      <c r="M302" s="73">
        <f t="shared" si="117"/>
        <v>1940.5144899999998</v>
      </c>
      <c r="N302" s="73">
        <f t="shared" si="107"/>
        <v>314.30868499999997</v>
      </c>
      <c r="O302" s="72">
        <v>1815.46</v>
      </c>
      <c r="P302" s="72">
        <f t="shared" si="118"/>
        <v>3455.7333289999997</v>
      </c>
      <c r="Q302" s="72">
        <f t="shared" si="119"/>
        <v>23875.456671</v>
      </c>
    </row>
    <row r="303" spans="2:17" s="3" customFormat="1" x14ac:dyDescent="0.2">
      <c r="B303" s="75" t="s">
        <v>121</v>
      </c>
      <c r="C303" s="74" t="s">
        <v>120</v>
      </c>
      <c r="D303" s="74" t="s">
        <v>119</v>
      </c>
      <c r="E303" s="74" t="s">
        <v>21</v>
      </c>
      <c r="F303" s="74" t="s">
        <v>20</v>
      </c>
      <c r="G303" s="73">
        <v>15000</v>
      </c>
      <c r="H303" s="73">
        <v>0</v>
      </c>
      <c r="I303" s="73">
        <v>25</v>
      </c>
      <c r="J303" s="73">
        <f t="shared" si="114"/>
        <v>430.5</v>
      </c>
      <c r="K303" s="72">
        <f t="shared" si="115"/>
        <v>456</v>
      </c>
      <c r="L303" s="72">
        <f t="shared" si="116"/>
        <v>1063.5</v>
      </c>
      <c r="M303" s="73">
        <f t="shared" si="117"/>
        <v>1065</v>
      </c>
      <c r="N303" s="73">
        <f t="shared" si="107"/>
        <v>172.5</v>
      </c>
      <c r="O303" s="72">
        <v>100</v>
      </c>
      <c r="P303" s="72">
        <f t="shared" si="118"/>
        <v>1011.5</v>
      </c>
      <c r="Q303" s="72">
        <f t="shared" si="119"/>
        <v>13988.5</v>
      </c>
    </row>
    <row r="304" spans="2:17" s="3" customFormat="1" x14ac:dyDescent="0.2">
      <c r="B304" s="75" t="s">
        <v>118</v>
      </c>
      <c r="C304" s="76" t="s">
        <v>115</v>
      </c>
      <c r="D304" s="74" t="s">
        <v>22</v>
      </c>
      <c r="E304" s="74" t="s">
        <v>21</v>
      </c>
      <c r="F304" s="74" t="s">
        <v>20</v>
      </c>
      <c r="G304" s="73">
        <v>31150</v>
      </c>
      <c r="H304" s="73">
        <v>0</v>
      </c>
      <c r="I304" s="73">
        <v>25</v>
      </c>
      <c r="J304" s="73">
        <f t="shared" si="114"/>
        <v>894.005</v>
      </c>
      <c r="K304" s="72">
        <f t="shared" si="115"/>
        <v>946.96</v>
      </c>
      <c r="L304" s="72">
        <f t="shared" si="116"/>
        <v>2208.5350000000003</v>
      </c>
      <c r="M304" s="73">
        <f t="shared" si="117"/>
        <v>2211.6499999999996</v>
      </c>
      <c r="N304" s="73">
        <f t="shared" si="107"/>
        <v>358.22499999999997</v>
      </c>
      <c r="O304" s="72">
        <v>11859.66</v>
      </c>
      <c r="P304" s="72">
        <f t="shared" si="118"/>
        <v>13725.625</v>
      </c>
      <c r="Q304" s="72">
        <f t="shared" si="119"/>
        <v>17424.375</v>
      </c>
    </row>
    <row r="305" spans="2:20" s="3" customFormat="1" x14ac:dyDescent="0.2">
      <c r="B305" s="75" t="s">
        <v>588</v>
      </c>
      <c r="C305" s="74" t="s">
        <v>115</v>
      </c>
      <c r="D305" s="74" t="s">
        <v>114</v>
      </c>
      <c r="E305" s="74" t="s">
        <v>21</v>
      </c>
      <c r="F305" s="74" t="s">
        <v>20</v>
      </c>
      <c r="G305" s="73">
        <v>15000</v>
      </c>
      <c r="H305" s="73">
        <v>0</v>
      </c>
      <c r="I305" s="73">
        <v>25</v>
      </c>
      <c r="J305" s="73">
        <f t="shared" si="114"/>
        <v>430.5</v>
      </c>
      <c r="K305" s="72">
        <f t="shared" si="115"/>
        <v>456</v>
      </c>
      <c r="L305" s="72">
        <f t="shared" si="116"/>
        <v>1063.5</v>
      </c>
      <c r="M305" s="73">
        <f t="shared" si="117"/>
        <v>1065</v>
      </c>
      <c r="N305" s="73">
        <f t="shared" si="107"/>
        <v>172.5</v>
      </c>
      <c r="O305" s="72">
        <v>100</v>
      </c>
      <c r="P305" s="72">
        <f t="shared" si="118"/>
        <v>1011.5</v>
      </c>
      <c r="Q305" s="72">
        <f t="shared" si="119"/>
        <v>13988.5</v>
      </c>
    </row>
    <row r="306" spans="2:20" s="3" customFormat="1" x14ac:dyDescent="0.2">
      <c r="B306" s="74" t="s">
        <v>117</v>
      </c>
      <c r="C306" s="74" t="s">
        <v>115</v>
      </c>
      <c r="D306" s="74" t="s">
        <v>114</v>
      </c>
      <c r="E306" s="74" t="s">
        <v>21</v>
      </c>
      <c r="F306" s="74" t="s">
        <v>20</v>
      </c>
      <c r="G306" s="73">
        <v>20000</v>
      </c>
      <c r="H306" s="73">
        <v>0</v>
      </c>
      <c r="I306" s="73">
        <v>25</v>
      </c>
      <c r="J306" s="73">
        <f t="shared" si="114"/>
        <v>574</v>
      </c>
      <c r="K306" s="72">
        <f t="shared" si="115"/>
        <v>608</v>
      </c>
      <c r="L306" s="72">
        <f t="shared" si="116"/>
        <v>1418</v>
      </c>
      <c r="M306" s="73">
        <f t="shared" si="117"/>
        <v>1419.9999999999998</v>
      </c>
      <c r="N306" s="73">
        <f t="shared" si="107"/>
        <v>230</v>
      </c>
      <c r="O306" s="72">
        <v>100</v>
      </c>
      <c r="P306" s="72">
        <f t="shared" si="118"/>
        <v>1307</v>
      </c>
      <c r="Q306" s="72">
        <f t="shared" si="119"/>
        <v>18693</v>
      </c>
    </row>
    <row r="307" spans="2:20" s="3" customFormat="1" x14ac:dyDescent="0.2">
      <c r="B307" s="74" t="s">
        <v>116</v>
      </c>
      <c r="C307" s="74" t="s">
        <v>115</v>
      </c>
      <c r="D307" s="74" t="s">
        <v>114</v>
      </c>
      <c r="E307" s="74" t="s">
        <v>21</v>
      </c>
      <c r="F307" s="74" t="s">
        <v>34</v>
      </c>
      <c r="G307" s="73">
        <v>20000</v>
      </c>
      <c r="H307" s="73">
        <v>0</v>
      </c>
      <c r="I307" s="73">
        <v>25</v>
      </c>
      <c r="J307" s="73">
        <f t="shared" si="114"/>
        <v>574</v>
      </c>
      <c r="K307" s="72">
        <f t="shared" si="115"/>
        <v>608</v>
      </c>
      <c r="L307" s="72">
        <f t="shared" si="116"/>
        <v>1418</v>
      </c>
      <c r="M307" s="73">
        <f t="shared" si="117"/>
        <v>1419.9999999999998</v>
      </c>
      <c r="N307" s="73">
        <f t="shared" si="107"/>
        <v>230</v>
      </c>
      <c r="O307" s="72">
        <v>100</v>
      </c>
      <c r="P307" s="72">
        <f t="shared" si="118"/>
        <v>1307</v>
      </c>
      <c r="Q307" s="72">
        <f t="shared" si="119"/>
        <v>18693</v>
      </c>
    </row>
    <row r="308" spans="2:20" s="3" customFormat="1" x14ac:dyDescent="0.2">
      <c r="B308" s="74" t="s">
        <v>113</v>
      </c>
      <c r="C308" s="74" t="s">
        <v>108</v>
      </c>
      <c r="D308" s="74" t="s">
        <v>112</v>
      </c>
      <c r="E308" s="74" t="s">
        <v>21</v>
      </c>
      <c r="F308" s="74" t="s">
        <v>20</v>
      </c>
      <c r="G308" s="73">
        <v>45000</v>
      </c>
      <c r="H308" s="73">
        <v>891.01</v>
      </c>
      <c r="I308" s="73">
        <v>25</v>
      </c>
      <c r="J308" s="73">
        <f t="shared" si="114"/>
        <v>1291.5</v>
      </c>
      <c r="K308" s="72">
        <f t="shared" si="115"/>
        <v>1368</v>
      </c>
      <c r="L308" s="72">
        <f t="shared" si="116"/>
        <v>3190.5</v>
      </c>
      <c r="M308" s="73">
        <f t="shared" si="117"/>
        <v>3194.9999999999995</v>
      </c>
      <c r="N308" s="73">
        <f t="shared" si="107"/>
        <v>517.5</v>
      </c>
      <c r="O308" s="72">
        <v>1815.46</v>
      </c>
      <c r="P308" s="72">
        <f t="shared" si="118"/>
        <v>5390.97</v>
      </c>
      <c r="Q308" s="72">
        <f t="shared" si="119"/>
        <v>39609.03</v>
      </c>
    </row>
    <row r="309" spans="2:20" s="3" customFormat="1" x14ac:dyDescent="0.2">
      <c r="B309" s="76" t="s">
        <v>111</v>
      </c>
      <c r="C309" s="74" t="s">
        <v>108</v>
      </c>
      <c r="D309" s="74" t="s">
        <v>107</v>
      </c>
      <c r="E309" s="76" t="s">
        <v>21</v>
      </c>
      <c r="F309" s="76" t="s">
        <v>34</v>
      </c>
      <c r="G309" s="77">
        <v>15000</v>
      </c>
      <c r="H309" s="77">
        <v>0</v>
      </c>
      <c r="I309" s="77">
        <v>25</v>
      </c>
      <c r="J309" s="73">
        <f t="shared" si="114"/>
        <v>430.5</v>
      </c>
      <c r="K309" s="72">
        <f t="shared" si="115"/>
        <v>456</v>
      </c>
      <c r="L309" s="72">
        <f t="shared" si="116"/>
        <v>1063.5</v>
      </c>
      <c r="M309" s="73">
        <f t="shared" si="117"/>
        <v>1065</v>
      </c>
      <c r="N309" s="73">
        <f t="shared" si="107"/>
        <v>172.5</v>
      </c>
      <c r="O309" s="72">
        <v>1000</v>
      </c>
      <c r="P309" s="72">
        <f t="shared" si="118"/>
        <v>1911.5</v>
      </c>
      <c r="Q309" s="72">
        <f t="shared" si="119"/>
        <v>13088.5</v>
      </c>
    </row>
    <row r="310" spans="2:20" s="3" customFormat="1" x14ac:dyDescent="0.2">
      <c r="B310" s="74" t="s">
        <v>110</v>
      </c>
      <c r="C310" s="74" t="s">
        <v>108</v>
      </c>
      <c r="D310" s="74" t="s">
        <v>107</v>
      </c>
      <c r="E310" s="74" t="s">
        <v>21</v>
      </c>
      <c r="F310" s="74" t="s">
        <v>34</v>
      </c>
      <c r="G310" s="73">
        <v>17000</v>
      </c>
      <c r="H310" s="73">
        <v>0</v>
      </c>
      <c r="I310" s="73">
        <v>25</v>
      </c>
      <c r="J310" s="73">
        <f t="shared" si="114"/>
        <v>487.9</v>
      </c>
      <c r="K310" s="72">
        <f t="shared" si="115"/>
        <v>516.79999999999995</v>
      </c>
      <c r="L310" s="72">
        <f t="shared" si="116"/>
        <v>1205.3000000000002</v>
      </c>
      <c r="M310" s="73">
        <f t="shared" si="117"/>
        <v>1207</v>
      </c>
      <c r="N310" s="73">
        <f t="shared" si="107"/>
        <v>195.5</v>
      </c>
      <c r="O310" s="72">
        <v>1000</v>
      </c>
      <c r="P310" s="72">
        <f t="shared" si="118"/>
        <v>2029.6999999999998</v>
      </c>
      <c r="Q310" s="72">
        <f t="shared" si="119"/>
        <v>14970.3</v>
      </c>
    </row>
    <row r="311" spans="2:20" s="3" customFormat="1" x14ac:dyDescent="0.2">
      <c r="B311" s="76" t="s">
        <v>109</v>
      </c>
      <c r="C311" s="74" t="s">
        <v>108</v>
      </c>
      <c r="D311" s="74" t="s">
        <v>107</v>
      </c>
      <c r="E311" s="76" t="s">
        <v>21</v>
      </c>
      <c r="F311" s="74" t="s">
        <v>34</v>
      </c>
      <c r="G311" s="72">
        <v>17000</v>
      </c>
      <c r="H311" s="73">
        <v>0</v>
      </c>
      <c r="I311" s="73">
        <v>25</v>
      </c>
      <c r="J311" s="73">
        <f t="shared" si="114"/>
        <v>487.9</v>
      </c>
      <c r="K311" s="72">
        <f t="shared" si="115"/>
        <v>516.79999999999995</v>
      </c>
      <c r="L311" s="72">
        <f t="shared" si="116"/>
        <v>1205.3000000000002</v>
      </c>
      <c r="M311" s="73">
        <f t="shared" si="117"/>
        <v>1207</v>
      </c>
      <c r="N311" s="73">
        <f t="shared" si="107"/>
        <v>195.5</v>
      </c>
      <c r="O311" s="72">
        <v>1000</v>
      </c>
      <c r="P311" s="72">
        <f t="shared" si="118"/>
        <v>2029.6999999999998</v>
      </c>
      <c r="Q311" s="72">
        <f t="shared" si="119"/>
        <v>14970.3</v>
      </c>
    </row>
    <row r="312" spans="2:20" s="3" customFormat="1" x14ac:dyDescent="0.2">
      <c r="B312" s="69"/>
      <c r="C312" s="69"/>
      <c r="D312" s="69"/>
      <c r="E312" s="69"/>
      <c r="F312" s="69"/>
      <c r="G312" s="69"/>
      <c r="H312" s="69"/>
      <c r="I312" s="69"/>
      <c r="J312" s="82"/>
      <c r="K312" s="86"/>
      <c r="L312" s="69"/>
      <c r="M312" s="69"/>
      <c r="N312" s="82"/>
      <c r="O312" s="86"/>
      <c r="P312" s="86"/>
      <c r="Q312" s="86"/>
    </row>
    <row r="313" spans="2:20" s="3" customFormat="1" ht="13.5" customHeight="1" x14ac:dyDescent="0.2">
      <c r="B313" s="74" t="s">
        <v>106</v>
      </c>
      <c r="C313" s="74" t="s">
        <v>105</v>
      </c>
      <c r="D313" s="74" t="s">
        <v>104</v>
      </c>
      <c r="E313" s="74" t="s">
        <v>21</v>
      </c>
      <c r="F313" s="74" t="s">
        <v>34</v>
      </c>
      <c r="G313" s="73">
        <v>25000</v>
      </c>
      <c r="H313" s="73">
        <v>0</v>
      </c>
      <c r="I313" s="73">
        <v>25</v>
      </c>
      <c r="J313" s="73">
        <f t="shared" ref="J313:J344" si="120">IF(G313&lt;=$I$381*$J$381,G313*$F$388,($I$381*$J$381)*$F$388)</f>
        <v>717.5</v>
      </c>
      <c r="K313" s="72">
        <f t="shared" ref="K313:K344" si="121">IF(G313&lt;=$I$382*$J$382,G313*$F$389,($I$382*$J$382)*$F$389)</f>
        <v>760</v>
      </c>
      <c r="L313" s="72">
        <f t="shared" ref="L313:L343" si="122">G313*7.09%</f>
        <v>1772.5000000000002</v>
      </c>
      <c r="M313" s="73">
        <f t="shared" ref="M313:M343" si="123">G313*7.1%</f>
        <v>1774.9999999999998</v>
      </c>
      <c r="N313" s="73">
        <f t="shared" si="107"/>
        <v>287.5</v>
      </c>
      <c r="O313" s="72">
        <v>10744.29</v>
      </c>
      <c r="P313" s="72">
        <f t="shared" ref="P313:P343" si="124">H313+I313+J313+K313+O313</f>
        <v>12246.79</v>
      </c>
      <c r="Q313" s="72">
        <f t="shared" ref="Q313:Q343" si="125">G313-P313</f>
        <v>12753.21</v>
      </c>
    </row>
    <row r="314" spans="2:20" s="3" customFormat="1" x14ac:dyDescent="0.2">
      <c r="B314" s="75" t="s">
        <v>103</v>
      </c>
      <c r="C314" s="74" t="s">
        <v>98</v>
      </c>
      <c r="D314" s="74" t="s">
        <v>102</v>
      </c>
      <c r="E314" s="74" t="s">
        <v>21</v>
      </c>
      <c r="F314" s="74" t="s">
        <v>34</v>
      </c>
      <c r="G314" s="73">
        <v>40000</v>
      </c>
      <c r="H314" s="73">
        <v>442.65</v>
      </c>
      <c r="I314" s="73">
        <v>25</v>
      </c>
      <c r="J314" s="73">
        <f t="shared" si="120"/>
        <v>1148</v>
      </c>
      <c r="K314" s="72">
        <f t="shared" si="121"/>
        <v>1216</v>
      </c>
      <c r="L314" s="72">
        <f t="shared" si="122"/>
        <v>2836</v>
      </c>
      <c r="M314" s="73">
        <f t="shared" si="123"/>
        <v>2839.9999999999995</v>
      </c>
      <c r="N314" s="73">
        <f t="shared" si="107"/>
        <v>460</v>
      </c>
      <c r="O314" s="72">
        <v>11034.29</v>
      </c>
      <c r="P314" s="72">
        <f t="shared" si="124"/>
        <v>13865.94</v>
      </c>
      <c r="Q314" s="72">
        <f t="shared" si="125"/>
        <v>26134.059999999998</v>
      </c>
    </row>
    <row r="315" spans="2:20" s="3" customFormat="1" x14ac:dyDescent="0.2">
      <c r="B315" s="75" t="s">
        <v>101</v>
      </c>
      <c r="C315" s="74" t="s">
        <v>98</v>
      </c>
      <c r="D315" s="74" t="s">
        <v>87</v>
      </c>
      <c r="E315" s="74" t="s">
        <v>21</v>
      </c>
      <c r="F315" s="74" t="s">
        <v>34</v>
      </c>
      <c r="G315" s="73">
        <v>33000</v>
      </c>
      <c r="H315" s="73">
        <v>0</v>
      </c>
      <c r="I315" s="73">
        <v>25</v>
      </c>
      <c r="J315" s="73">
        <f t="shared" si="120"/>
        <v>947.1</v>
      </c>
      <c r="K315" s="72">
        <f t="shared" si="121"/>
        <v>1003.2</v>
      </c>
      <c r="L315" s="72">
        <f t="shared" si="122"/>
        <v>2339.7000000000003</v>
      </c>
      <c r="M315" s="73">
        <f t="shared" si="123"/>
        <v>2343</v>
      </c>
      <c r="N315" s="73">
        <f t="shared" si="107"/>
        <v>379.5</v>
      </c>
      <c r="O315" s="72">
        <v>15540.62</v>
      </c>
      <c r="P315" s="72">
        <f t="shared" si="124"/>
        <v>17515.920000000002</v>
      </c>
      <c r="Q315" s="72">
        <f t="shared" si="125"/>
        <v>15484.079999999998</v>
      </c>
    </row>
    <row r="316" spans="2:20" s="3" customFormat="1" x14ac:dyDescent="0.2">
      <c r="B316" s="74" t="s">
        <v>100</v>
      </c>
      <c r="C316" s="74" t="s">
        <v>98</v>
      </c>
      <c r="D316" s="74" t="s">
        <v>22</v>
      </c>
      <c r="E316" s="74" t="s">
        <v>21</v>
      </c>
      <c r="F316" s="74" t="s">
        <v>20</v>
      </c>
      <c r="G316" s="73">
        <v>30000</v>
      </c>
      <c r="H316" s="73">
        <v>0</v>
      </c>
      <c r="I316" s="73">
        <v>25</v>
      </c>
      <c r="J316" s="73">
        <f t="shared" si="120"/>
        <v>861</v>
      </c>
      <c r="K316" s="72">
        <f t="shared" si="121"/>
        <v>912</v>
      </c>
      <c r="L316" s="72">
        <f t="shared" si="122"/>
        <v>2127</v>
      </c>
      <c r="M316" s="73">
        <f t="shared" si="123"/>
        <v>2130</v>
      </c>
      <c r="N316" s="73">
        <f t="shared" si="107"/>
        <v>345</v>
      </c>
      <c r="O316" s="72">
        <v>4815.46</v>
      </c>
      <c r="P316" s="72">
        <f t="shared" si="124"/>
        <v>6613.46</v>
      </c>
      <c r="Q316" s="72">
        <f t="shared" si="125"/>
        <v>23386.54</v>
      </c>
      <c r="T316" s="3" t="s">
        <v>99</v>
      </c>
    </row>
    <row r="317" spans="2:20" s="3" customFormat="1" x14ac:dyDescent="0.2">
      <c r="B317" s="75" t="s">
        <v>96</v>
      </c>
      <c r="C317" s="76" t="s">
        <v>51</v>
      </c>
      <c r="D317" s="74" t="s">
        <v>22</v>
      </c>
      <c r="E317" s="74" t="s">
        <v>21</v>
      </c>
      <c r="F317" s="74" t="s">
        <v>34</v>
      </c>
      <c r="G317" s="73">
        <v>30000</v>
      </c>
      <c r="H317" s="73">
        <v>0</v>
      </c>
      <c r="I317" s="73">
        <v>25</v>
      </c>
      <c r="J317" s="73">
        <f t="shared" si="120"/>
        <v>861</v>
      </c>
      <c r="K317" s="72">
        <f t="shared" si="121"/>
        <v>912</v>
      </c>
      <c r="L317" s="72">
        <f t="shared" si="122"/>
        <v>2127</v>
      </c>
      <c r="M317" s="73">
        <f t="shared" si="123"/>
        <v>2130</v>
      </c>
      <c r="N317" s="73">
        <f t="shared" si="107"/>
        <v>345</v>
      </c>
      <c r="O317" s="72">
        <v>11018.03</v>
      </c>
      <c r="P317" s="72">
        <f t="shared" si="124"/>
        <v>12816.03</v>
      </c>
      <c r="Q317" s="72">
        <f t="shared" si="125"/>
        <v>17183.97</v>
      </c>
    </row>
    <row r="318" spans="2:20" s="3" customFormat="1" x14ac:dyDescent="0.2">
      <c r="B318" s="75" t="s">
        <v>95</v>
      </c>
      <c r="C318" s="76" t="s">
        <v>51</v>
      </c>
      <c r="D318" s="74" t="s">
        <v>22</v>
      </c>
      <c r="E318" s="74" t="s">
        <v>21</v>
      </c>
      <c r="F318" s="74" t="s">
        <v>34</v>
      </c>
      <c r="G318" s="73">
        <v>35000</v>
      </c>
      <c r="H318" s="73">
        <v>0</v>
      </c>
      <c r="I318" s="73">
        <v>25</v>
      </c>
      <c r="J318" s="73">
        <f t="shared" si="120"/>
        <v>1004.5</v>
      </c>
      <c r="K318" s="72">
        <f t="shared" si="121"/>
        <v>1064</v>
      </c>
      <c r="L318" s="72">
        <f t="shared" si="122"/>
        <v>2481.5</v>
      </c>
      <c r="M318" s="73">
        <f t="shared" si="123"/>
        <v>2485</v>
      </c>
      <c r="N318" s="73">
        <f t="shared" si="107"/>
        <v>402.5</v>
      </c>
      <c r="O318" s="72">
        <v>2900</v>
      </c>
      <c r="P318" s="72">
        <f t="shared" si="124"/>
        <v>4993.5</v>
      </c>
      <c r="Q318" s="72">
        <f t="shared" si="125"/>
        <v>30006.5</v>
      </c>
    </row>
    <row r="319" spans="2:20" s="3" customFormat="1" x14ac:dyDescent="0.2">
      <c r="B319" s="75" t="s">
        <v>94</v>
      </c>
      <c r="C319" s="76" t="s">
        <v>51</v>
      </c>
      <c r="D319" s="74" t="s">
        <v>22</v>
      </c>
      <c r="E319" s="74" t="s">
        <v>21</v>
      </c>
      <c r="F319" s="74" t="s">
        <v>20</v>
      </c>
      <c r="G319" s="73">
        <v>35000</v>
      </c>
      <c r="H319" s="73">
        <v>0</v>
      </c>
      <c r="I319" s="73">
        <v>25</v>
      </c>
      <c r="J319" s="73">
        <f t="shared" si="120"/>
        <v>1004.5</v>
      </c>
      <c r="K319" s="72">
        <f t="shared" si="121"/>
        <v>1064</v>
      </c>
      <c r="L319" s="72">
        <f t="shared" si="122"/>
        <v>2481.5</v>
      </c>
      <c r="M319" s="73">
        <f t="shared" si="123"/>
        <v>2485</v>
      </c>
      <c r="N319" s="73">
        <f t="shared" si="107"/>
        <v>402.5</v>
      </c>
      <c r="O319" s="72">
        <v>2815.46</v>
      </c>
      <c r="P319" s="72">
        <f t="shared" si="124"/>
        <v>4908.96</v>
      </c>
      <c r="Q319" s="72">
        <f t="shared" si="125"/>
        <v>30091.040000000001</v>
      </c>
    </row>
    <row r="320" spans="2:20" s="3" customFormat="1" x14ac:dyDescent="0.2">
      <c r="B320" s="74" t="s">
        <v>93</v>
      </c>
      <c r="C320" s="76" t="s">
        <v>51</v>
      </c>
      <c r="D320" s="74" t="s">
        <v>22</v>
      </c>
      <c r="E320" s="74" t="s">
        <v>21</v>
      </c>
      <c r="F320" s="74" t="s">
        <v>20</v>
      </c>
      <c r="G320" s="73">
        <v>35925</v>
      </c>
      <c r="H320" s="73">
        <v>0</v>
      </c>
      <c r="I320" s="73">
        <v>25</v>
      </c>
      <c r="J320" s="73">
        <f t="shared" si="120"/>
        <v>1031.0474999999999</v>
      </c>
      <c r="K320" s="72">
        <f t="shared" si="121"/>
        <v>1092.1199999999999</v>
      </c>
      <c r="L320" s="72">
        <f t="shared" si="122"/>
        <v>2547.0825</v>
      </c>
      <c r="M320" s="73">
        <f t="shared" si="123"/>
        <v>2550.6749999999997</v>
      </c>
      <c r="N320" s="73">
        <f t="shared" si="107"/>
        <v>413.13749999999999</v>
      </c>
      <c r="O320" s="72">
        <v>1600</v>
      </c>
      <c r="P320" s="72">
        <f t="shared" si="124"/>
        <v>3748.1674999999996</v>
      </c>
      <c r="Q320" s="72">
        <f t="shared" si="125"/>
        <v>32176.8325</v>
      </c>
    </row>
    <row r="321" spans="2:17" s="3" customFormat="1" x14ac:dyDescent="0.2">
      <c r="B321" s="74" t="s">
        <v>92</v>
      </c>
      <c r="C321" s="76" t="s">
        <v>51</v>
      </c>
      <c r="D321" s="74" t="s">
        <v>22</v>
      </c>
      <c r="E321" s="74" t="s">
        <v>21</v>
      </c>
      <c r="F321" s="74" t="s">
        <v>34</v>
      </c>
      <c r="G321" s="73">
        <v>30000</v>
      </c>
      <c r="H321" s="73">
        <v>0</v>
      </c>
      <c r="I321" s="73">
        <v>25</v>
      </c>
      <c r="J321" s="73">
        <f t="shared" si="120"/>
        <v>861</v>
      </c>
      <c r="K321" s="72">
        <f t="shared" si="121"/>
        <v>912</v>
      </c>
      <c r="L321" s="72">
        <f t="shared" si="122"/>
        <v>2127</v>
      </c>
      <c r="M321" s="73">
        <f t="shared" si="123"/>
        <v>2130</v>
      </c>
      <c r="N321" s="73">
        <f t="shared" si="107"/>
        <v>345</v>
      </c>
      <c r="O321" s="72">
        <v>100</v>
      </c>
      <c r="P321" s="72">
        <f t="shared" si="124"/>
        <v>1898</v>
      </c>
      <c r="Q321" s="72">
        <f t="shared" si="125"/>
        <v>28102</v>
      </c>
    </row>
    <row r="322" spans="2:17" s="3" customFormat="1" x14ac:dyDescent="0.2">
      <c r="B322" s="75" t="s">
        <v>91</v>
      </c>
      <c r="C322" s="76" t="s">
        <v>51</v>
      </c>
      <c r="D322" s="74" t="s">
        <v>22</v>
      </c>
      <c r="E322" s="74" t="s">
        <v>21</v>
      </c>
      <c r="F322" s="74" t="s">
        <v>34</v>
      </c>
      <c r="G322" s="73">
        <v>35000</v>
      </c>
      <c r="H322" s="73">
        <v>0</v>
      </c>
      <c r="I322" s="73">
        <v>25</v>
      </c>
      <c r="J322" s="73">
        <f t="shared" si="120"/>
        <v>1004.5</v>
      </c>
      <c r="K322" s="72">
        <f t="shared" si="121"/>
        <v>1064</v>
      </c>
      <c r="L322" s="72">
        <f t="shared" si="122"/>
        <v>2481.5</v>
      </c>
      <c r="M322" s="73">
        <f t="shared" si="123"/>
        <v>2485</v>
      </c>
      <c r="N322" s="73">
        <f t="shared" si="107"/>
        <v>402.5</v>
      </c>
      <c r="O322" s="72">
        <v>2900</v>
      </c>
      <c r="P322" s="72">
        <f t="shared" si="124"/>
        <v>4993.5</v>
      </c>
      <c r="Q322" s="72">
        <f t="shared" si="125"/>
        <v>30006.5</v>
      </c>
    </row>
    <row r="323" spans="2:17" s="3" customFormat="1" x14ac:dyDescent="0.2">
      <c r="B323" s="75" t="s">
        <v>90</v>
      </c>
      <c r="C323" s="76" t="s">
        <v>51</v>
      </c>
      <c r="D323" s="74" t="s">
        <v>22</v>
      </c>
      <c r="E323" s="74" t="s">
        <v>21</v>
      </c>
      <c r="F323" s="74" t="s">
        <v>20</v>
      </c>
      <c r="G323" s="73">
        <v>39000</v>
      </c>
      <c r="H323" s="73">
        <v>301.52</v>
      </c>
      <c r="I323" s="73">
        <v>25</v>
      </c>
      <c r="J323" s="73">
        <f t="shared" si="120"/>
        <v>1119.3</v>
      </c>
      <c r="K323" s="72">
        <f t="shared" si="121"/>
        <v>1185.5999999999999</v>
      </c>
      <c r="L323" s="72">
        <f t="shared" si="122"/>
        <v>2765.1000000000004</v>
      </c>
      <c r="M323" s="73">
        <f t="shared" si="123"/>
        <v>2768.9999999999995</v>
      </c>
      <c r="N323" s="73">
        <f t="shared" si="107"/>
        <v>448.5</v>
      </c>
      <c r="O323" s="72">
        <v>5592.41</v>
      </c>
      <c r="P323" s="72">
        <f t="shared" si="124"/>
        <v>8223.83</v>
      </c>
      <c r="Q323" s="72">
        <f t="shared" si="125"/>
        <v>30776.17</v>
      </c>
    </row>
    <row r="324" spans="2:17" s="3" customFormat="1" x14ac:dyDescent="0.2">
      <c r="B324" s="74" t="s">
        <v>89</v>
      </c>
      <c r="C324" s="76" t="s">
        <v>51</v>
      </c>
      <c r="D324" s="74" t="s">
        <v>22</v>
      </c>
      <c r="E324" s="74" t="s">
        <v>21</v>
      </c>
      <c r="F324" s="74" t="s">
        <v>20</v>
      </c>
      <c r="G324" s="73">
        <v>35000</v>
      </c>
      <c r="H324" s="73">
        <v>0</v>
      </c>
      <c r="I324" s="73">
        <v>25</v>
      </c>
      <c r="J324" s="73">
        <f t="shared" si="120"/>
        <v>1004.5</v>
      </c>
      <c r="K324" s="72">
        <f t="shared" si="121"/>
        <v>1064</v>
      </c>
      <c r="L324" s="72">
        <f t="shared" si="122"/>
        <v>2481.5</v>
      </c>
      <c r="M324" s="73">
        <f t="shared" si="123"/>
        <v>2485</v>
      </c>
      <c r="N324" s="73">
        <f t="shared" si="107"/>
        <v>402.5</v>
      </c>
      <c r="O324" s="72">
        <v>16521.71</v>
      </c>
      <c r="P324" s="72">
        <f t="shared" si="124"/>
        <v>18615.21</v>
      </c>
      <c r="Q324" s="72">
        <f t="shared" si="125"/>
        <v>16384.79</v>
      </c>
    </row>
    <row r="325" spans="2:17" s="3" customFormat="1" x14ac:dyDescent="0.2">
      <c r="B325" s="76" t="s">
        <v>88</v>
      </c>
      <c r="C325" s="76" t="s">
        <v>51</v>
      </c>
      <c r="D325" s="74" t="s">
        <v>87</v>
      </c>
      <c r="E325" s="74" t="s">
        <v>21</v>
      </c>
      <c r="F325" s="74" t="s">
        <v>34</v>
      </c>
      <c r="G325" s="73">
        <v>30000.15</v>
      </c>
      <c r="H325" s="73">
        <v>0</v>
      </c>
      <c r="I325" s="73">
        <v>25</v>
      </c>
      <c r="J325" s="73">
        <f t="shared" si="120"/>
        <v>861.00430500000004</v>
      </c>
      <c r="K325" s="72">
        <f t="shared" si="121"/>
        <v>912.00456000000008</v>
      </c>
      <c r="L325" s="72">
        <f t="shared" si="122"/>
        <v>2127.0106350000001</v>
      </c>
      <c r="M325" s="73">
        <f t="shared" si="123"/>
        <v>2130.0106499999997</v>
      </c>
      <c r="N325" s="73">
        <f t="shared" si="107"/>
        <v>345.00172500000002</v>
      </c>
      <c r="O325" s="72">
        <v>12226.63</v>
      </c>
      <c r="P325" s="72">
        <f t="shared" si="124"/>
        <v>14024.638864999999</v>
      </c>
      <c r="Q325" s="72">
        <f t="shared" si="125"/>
        <v>15975.511135000002</v>
      </c>
    </row>
    <row r="326" spans="2:17" s="3" customFormat="1" x14ac:dyDescent="0.2">
      <c r="B326" s="75" t="s">
        <v>86</v>
      </c>
      <c r="C326" s="74" t="s">
        <v>62</v>
      </c>
      <c r="D326" s="74" t="s">
        <v>85</v>
      </c>
      <c r="E326" s="74" t="s">
        <v>21</v>
      </c>
      <c r="F326" s="74" t="s">
        <v>20</v>
      </c>
      <c r="G326" s="73">
        <v>70000</v>
      </c>
      <c r="H326" s="73">
        <v>5368.45</v>
      </c>
      <c r="I326" s="73">
        <v>25</v>
      </c>
      <c r="J326" s="73">
        <f t="shared" si="120"/>
        <v>2009</v>
      </c>
      <c r="K326" s="72">
        <f t="shared" si="121"/>
        <v>2128</v>
      </c>
      <c r="L326" s="72">
        <f t="shared" si="122"/>
        <v>4963</v>
      </c>
      <c r="M326" s="73">
        <f t="shared" si="123"/>
        <v>4970</v>
      </c>
      <c r="N326" s="73">
        <f t="shared" si="107"/>
        <v>805</v>
      </c>
      <c r="O326" s="72">
        <v>11268</v>
      </c>
      <c r="P326" s="72">
        <f t="shared" si="124"/>
        <v>20798.45</v>
      </c>
      <c r="Q326" s="72">
        <f t="shared" si="125"/>
        <v>49201.55</v>
      </c>
    </row>
    <row r="327" spans="2:17" s="3" customFormat="1" x14ac:dyDescent="0.2">
      <c r="B327" s="75" t="s">
        <v>84</v>
      </c>
      <c r="C327" s="74" t="s">
        <v>62</v>
      </c>
      <c r="D327" s="74" t="s">
        <v>22</v>
      </c>
      <c r="E327" s="74" t="s">
        <v>21</v>
      </c>
      <c r="F327" s="74" t="s">
        <v>34</v>
      </c>
      <c r="G327" s="73">
        <v>35250</v>
      </c>
      <c r="H327" s="73">
        <v>0</v>
      </c>
      <c r="I327" s="73">
        <v>25</v>
      </c>
      <c r="J327" s="73">
        <f t="shared" si="120"/>
        <v>1011.675</v>
      </c>
      <c r="K327" s="72">
        <f t="shared" si="121"/>
        <v>1071.5999999999999</v>
      </c>
      <c r="L327" s="72">
        <f t="shared" si="122"/>
        <v>2499.2250000000004</v>
      </c>
      <c r="M327" s="73">
        <f t="shared" si="123"/>
        <v>2502.75</v>
      </c>
      <c r="N327" s="73">
        <f t="shared" si="107"/>
        <v>405.375</v>
      </c>
      <c r="O327" s="72">
        <v>8302.42</v>
      </c>
      <c r="P327" s="72">
        <f t="shared" si="124"/>
        <v>10410.695</v>
      </c>
      <c r="Q327" s="72">
        <f t="shared" si="125"/>
        <v>24839.305</v>
      </c>
    </row>
    <row r="328" spans="2:17" s="3" customFormat="1" x14ac:dyDescent="0.2">
      <c r="B328" s="75" t="s">
        <v>83</v>
      </c>
      <c r="C328" s="74" t="s">
        <v>62</v>
      </c>
      <c r="D328" s="74" t="s">
        <v>22</v>
      </c>
      <c r="E328" s="74" t="s">
        <v>21</v>
      </c>
      <c r="F328" s="74" t="s">
        <v>20</v>
      </c>
      <c r="G328" s="73">
        <v>33000</v>
      </c>
      <c r="H328" s="73">
        <v>0</v>
      </c>
      <c r="I328" s="73">
        <v>25</v>
      </c>
      <c r="J328" s="73">
        <f t="shared" si="120"/>
        <v>947.1</v>
      </c>
      <c r="K328" s="72">
        <f t="shared" si="121"/>
        <v>1003.2</v>
      </c>
      <c r="L328" s="72">
        <f t="shared" si="122"/>
        <v>2339.7000000000003</v>
      </c>
      <c r="M328" s="73">
        <f t="shared" si="123"/>
        <v>2343</v>
      </c>
      <c r="N328" s="73">
        <f t="shared" si="107"/>
        <v>379.5</v>
      </c>
      <c r="O328" s="72">
        <v>3530.92</v>
      </c>
      <c r="P328" s="72">
        <f t="shared" si="124"/>
        <v>5506.22</v>
      </c>
      <c r="Q328" s="72">
        <f t="shared" si="125"/>
        <v>27493.78</v>
      </c>
    </row>
    <row r="329" spans="2:17" s="3" customFormat="1" x14ac:dyDescent="0.2">
      <c r="B329" s="75" t="s">
        <v>82</v>
      </c>
      <c r="C329" s="74" t="s">
        <v>62</v>
      </c>
      <c r="D329" s="74" t="s">
        <v>22</v>
      </c>
      <c r="E329" s="74" t="s">
        <v>21</v>
      </c>
      <c r="F329" s="74" t="s">
        <v>20</v>
      </c>
      <c r="G329" s="73">
        <v>40068.94</v>
      </c>
      <c r="H329" s="73">
        <v>452.38</v>
      </c>
      <c r="I329" s="73">
        <v>25</v>
      </c>
      <c r="J329" s="73">
        <f t="shared" si="120"/>
        <v>1149.978578</v>
      </c>
      <c r="K329" s="72">
        <f t="shared" si="121"/>
        <v>1218.0957760000001</v>
      </c>
      <c r="L329" s="72">
        <f t="shared" si="122"/>
        <v>2840.8878460000005</v>
      </c>
      <c r="M329" s="73">
        <f t="shared" si="123"/>
        <v>2844.8947399999997</v>
      </c>
      <c r="N329" s="73">
        <f t="shared" si="107"/>
        <v>460.79281000000003</v>
      </c>
      <c r="O329" s="72">
        <v>15911.12</v>
      </c>
      <c r="P329" s="72">
        <f t="shared" si="124"/>
        <v>18756.574354</v>
      </c>
      <c r="Q329" s="72">
        <f t="shared" si="125"/>
        <v>21312.365646000002</v>
      </c>
    </row>
    <row r="330" spans="2:17" s="3" customFormat="1" x14ac:dyDescent="0.2">
      <c r="B330" s="75" t="s">
        <v>81</v>
      </c>
      <c r="C330" s="74" t="s">
        <v>62</v>
      </c>
      <c r="D330" s="74" t="s">
        <v>80</v>
      </c>
      <c r="E330" s="74" t="s">
        <v>21</v>
      </c>
      <c r="F330" s="74" t="s">
        <v>34</v>
      </c>
      <c r="G330" s="73">
        <v>35000</v>
      </c>
      <c r="H330" s="73">
        <v>0</v>
      </c>
      <c r="I330" s="73">
        <v>25</v>
      </c>
      <c r="J330" s="73">
        <f t="shared" si="120"/>
        <v>1004.5</v>
      </c>
      <c r="K330" s="72">
        <f t="shared" si="121"/>
        <v>1064</v>
      </c>
      <c r="L330" s="72">
        <f t="shared" si="122"/>
        <v>2481.5</v>
      </c>
      <c r="M330" s="73">
        <f t="shared" si="123"/>
        <v>2485</v>
      </c>
      <c r="N330" s="73">
        <f t="shared" si="107"/>
        <v>402.5</v>
      </c>
      <c r="O330" s="72">
        <v>9985.43</v>
      </c>
      <c r="P330" s="72">
        <f t="shared" si="124"/>
        <v>12078.93</v>
      </c>
      <c r="Q330" s="72">
        <f t="shared" si="125"/>
        <v>22921.07</v>
      </c>
    </row>
    <row r="331" spans="2:17" s="3" customFormat="1" x14ac:dyDescent="0.2">
      <c r="B331" s="75" t="s">
        <v>79</v>
      </c>
      <c r="C331" s="74" t="s">
        <v>62</v>
      </c>
      <c r="D331" s="74" t="s">
        <v>22</v>
      </c>
      <c r="E331" s="74" t="s">
        <v>21</v>
      </c>
      <c r="F331" s="74" t="s">
        <v>20</v>
      </c>
      <c r="G331" s="73">
        <v>35000</v>
      </c>
      <c r="H331" s="73">
        <v>0</v>
      </c>
      <c r="I331" s="73">
        <v>25</v>
      </c>
      <c r="J331" s="73">
        <f t="shared" si="120"/>
        <v>1004.5</v>
      </c>
      <c r="K331" s="72">
        <f t="shared" si="121"/>
        <v>1064</v>
      </c>
      <c r="L331" s="72">
        <f t="shared" si="122"/>
        <v>2481.5</v>
      </c>
      <c r="M331" s="73">
        <f t="shared" si="123"/>
        <v>2485</v>
      </c>
      <c r="N331" s="73">
        <f t="shared" si="107"/>
        <v>402.5</v>
      </c>
      <c r="O331" s="72">
        <v>100</v>
      </c>
      <c r="P331" s="72">
        <f t="shared" si="124"/>
        <v>2193.5</v>
      </c>
      <c r="Q331" s="72">
        <f t="shared" si="125"/>
        <v>32806.5</v>
      </c>
    </row>
    <row r="332" spans="2:17" s="3" customFormat="1" x14ac:dyDescent="0.2">
      <c r="B332" s="74" t="s">
        <v>78</v>
      </c>
      <c r="C332" s="74" t="s">
        <v>62</v>
      </c>
      <c r="D332" s="74" t="s">
        <v>22</v>
      </c>
      <c r="E332" s="74" t="s">
        <v>21</v>
      </c>
      <c r="F332" s="74" t="s">
        <v>20</v>
      </c>
      <c r="G332" s="73">
        <v>35000</v>
      </c>
      <c r="H332" s="73">
        <v>0</v>
      </c>
      <c r="I332" s="73">
        <v>25</v>
      </c>
      <c r="J332" s="73">
        <f t="shared" si="120"/>
        <v>1004.5</v>
      </c>
      <c r="K332" s="72">
        <f t="shared" si="121"/>
        <v>1064</v>
      </c>
      <c r="L332" s="72">
        <f t="shared" si="122"/>
        <v>2481.5</v>
      </c>
      <c r="M332" s="73">
        <f t="shared" si="123"/>
        <v>2485</v>
      </c>
      <c r="N332" s="73">
        <f t="shared" ref="N332:N372" si="126">IF(G332&gt;77410,890.22,G332*1.15%)</f>
        <v>402.5</v>
      </c>
      <c r="O332" s="72">
        <v>18508.990000000002</v>
      </c>
      <c r="P332" s="72">
        <f t="shared" si="124"/>
        <v>20602.490000000002</v>
      </c>
      <c r="Q332" s="72">
        <f t="shared" si="125"/>
        <v>14397.509999999998</v>
      </c>
    </row>
    <row r="333" spans="2:17" s="3" customFormat="1" x14ac:dyDescent="0.2">
      <c r="B333" s="75" t="s">
        <v>77</v>
      </c>
      <c r="C333" s="74" t="s">
        <v>62</v>
      </c>
      <c r="D333" s="74" t="s">
        <v>22</v>
      </c>
      <c r="E333" s="74" t="s">
        <v>21</v>
      </c>
      <c r="F333" s="74" t="s">
        <v>34</v>
      </c>
      <c r="G333" s="73">
        <v>34000</v>
      </c>
      <c r="H333" s="73">
        <v>0</v>
      </c>
      <c r="I333" s="73">
        <v>25</v>
      </c>
      <c r="J333" s="73">
        <f t="shared" si="120"/>
        <v>975.8</v>
      </c>
      <c r="K333" s="72">
        <f t="shared" si="121"/>
        <v>1033.5999999999999</v>
      </c>
      <c r="L333" s="72">
        <f t="shared" si="122"/>
        <v>2410.6000000000004</v>
      </c>
      <c r="M333" s="73">
        <f t="shared" si="123"/>
        <v>2414</v>
      </c>
      <c r="N333" s="73">
        <f t="shared" si="126"/>
        <v>391</v>
      </c>
      <c r="O333" s="72">
        <v>100</v>
      </c>
      <c r="P333" s="72">
        <f t="shared" si="124"/>
        <v>2134.3999999999996</v>
      </c>
      <c r="Q333" s="72">
        <f t="shared" si="125"/>
        <v>31865.599999999999</v>
      </c>
    </row>
    <row r="334" spans="2:17" s="3" customFormat="1" x14ac:dyDescent="0.2">
      <c r="B334" s="75" t="s">
        <v>76</v>
      </c>
      <c r="C334" s="74" t="s">
        <v>62</v>
      </c>
      <c r="D334" s="74" t="s">
        <v>75</v>
      </c>
      <c r="E334" s="74" t="s">
        <v>21</v>
      </c>
      <c r="F334" s="74" t="s">
        <v>20</v>
      </c>
      <c r="G334" s="73">
        <v>45000</v>
      </c>
      <c r="H334" s="73">
        <v>1148.33</v>
      </c>
      <c r="I334" s="73">
        <v>25</v>
      </c>
      <c r="J334" s="73">
        <f t="shared" si="120"/>
        <v>1291.5</v>
      </c>
      <c r="K334" s="72">
        <f t="shared" si="121"/>
        <v>1368</v>
      </c>
      <c r="L334" s="72">
        <f t="shared" si="122"/>
        <v>3190.5</v>
      </c>
      <c r="M334" s="73">
        <f t="shared" si="123"/>
        <v>3194.9999999999995</v>
      </c>
      <c r="N334" s="73">
        <f t="shared" si="126"/>
        <v>517.5</v>
      </c>
      <c r="O334" s="72">
        <v>100</v>
      </c>
      <c r="P334" s="72">
        <f t="shared" si="124"/>
        <v>3932.83</v>
      </c>
      <c r="Q334" s="72">
        <f t="shared" si="125"/>
        <v>41067.17</v>
      </c>
    </row>
    <row r="335" spans="2:17" s="3" customFormat="1" x14ac:dyDescent="0.2">
      <c r="B335" s="75" t="s">
        <v>74</v>
      </c>
      <c r="C335" s="74" t="s">
        <v>62</v>
      </c>
      <c r="D335" s="74" t="s">
        <v>22</v>
      </c>
      <c r="E335" s="74" t="s">
        <v>21</v>
      </c>
      <c r="F335" s="74" t="s">
        <v>34</v>
      </c>
      <c r="G335" s="73">
        <v>35000</v>
      </c>
      <c r="H335" s="73">
        <v>0</v>
      </c>
      <c r="I335" s="73">
        <v>25</v>
      </c>
      <c r="J335" s="73">
        <f t="shared" si="120"/>
        <v>1004.5</v>
      </c>
      <c r="K335" s="72">
        <f t="shared" si="121"/>
        <v>1064</v>
      </c>
      <c r="L335" s="72">
        <f t="shared" si="122"/>
        <v>2481.5</v>
      </c>
      <c r="M335" s="73">
        <f t="shared" si="123"/>
        <v>2485</v>
      </c>
      <c r="N335" s="73">
        <f t="shared" si="126"/>
        <v>402.5</v>
      </c>
      <c r="O335" s="72">
        <v>1815.46</v>
      </c>
      <c r="P335" s="72">
        <f t="shared" si="124"/>
        <v>3908.96</v>
      </c>
      <c r="Q335" s="72">
        <f t="shared" si="125"/>
        <v>31091.040000000001</v>
      </c>
    </row>
    <row r="336" spans="2:17" s="3" customFormat="1" x14ac:dyDescent="0.2">
      <c r="B336" s="75" t="s">
        <v>73</v>
      </c>
      <c r="C336" s="74" t="s">
        <v>68</v>
      </c>
      <c r="D336" s="74" t="s">
        <v>22</v>
      </c>
      <c r="E336" s="74" t="s">
        <v>21</v>
      </c>
      <c r="F336" s="74" t="s">
        <v>20</v>
      </c>
      <c r="G336" s="73">
        <v>55000</v>
      </c>
      <c r="H336" s="73">
        <v>2302.36</v>
      </c>
      <c r="I336" s="73">
        <v>25</v>
      </c>
      <c r="J336" s="73">
        <f t="shared" si="120"/>
        <v>1578.5</v>
      </c>
      <c r="K336" s="72">
        <f t="shared" si="121"/>
        <v>1672</v>
      </c>
      <c r="L336" s="72">
        <f t="shared" si="122"/>
        <v>3899.5000000000005</v>
      </c>
      <c r="M336" s="73">
        <f t="shared" si="123"/>
        <v>3904.9999999999995</v>
      </c>
      <c r="N336" s="73">
        <f t="shared" si="126"/>
        <v>632.5</v>
      </c>
      <c r="O336" s="72">
        <v>14807.22</v>
      </c>
      <c r="P336" s="72">
        <f t="shared" si="124"/>
        <v>20385.080000000002</v>
      </c>
      <c r="Q336" s="72">
        <f t="shared" si="125"/>
        <v>34614.92</v>
      </c>
    </row>
    <row r="337" spans="2:17" s="3" customFormat="1" x14ac:dyDescent="0.2">
      <c r="B337" s="75" t="s">
        <v>72</v>
      </c>
      <c r="C337" s="74" t="s">
        <v>68</v>
      </c>
      <c r="D337" s="74" t="s">
        <v>22</v>
      </c>
      <c r="E337" s="74" t="s">
        <v>21</v>
      </c>
      <c r="F337" s="74" t="s">
        <v>20</v>
      </c>
      <c r="G337" s="73">
        <v>35000</v>
      </c>
      <c r="H337" s="73">
        <v>0</v>
      </c>
      <c r="I337" s="73">
        <v>25</v>
      </c>
      <c r="J337" s="73">
        <f t="shared" si="120"/>
        <v>1004.5</v>
      </c>
      <c r="K337" s="72">
        <f t="shared" si="121"/>
        <v>1064</v>
      </c>
      <c r="L337" s="72">
        <f t="shared" si="122"/>
        <v>2481.5</v>
      </c>
      <c r="M337" s="73">
        <f t="shared" si="123"/>
        <v>2485</v>
      </c>
      <c r="N337" s="73">
        <f t="shared" si="126"/>
        <v>402.5</v>
      </c>
      <c r="O337" s="72">
        <v>3530.92</v>
      </c>
      <c r="P337" s="72">
        <f t="shared" si="124"/>
        <v>5624.42</v>
      </c>
      <c r="Q337" s="72">
        <f t="shared" si="125"/>
        <v>29375.58</v>
      </c>
    </row>
    <row r="338" spans="2:17" s="3" customFormat="1" x14ac:dyDescent="0.2">
      <c r="B338" s="75" t="s">
        <v>71</v>
      </c>
      <c r="C338" s="74" t="s">
        <v>68</v>
      </c>
      <c r="D338" s="74" t="s">
        <v>22</v>
      </c>
      <c r="E338" s="74" t="s">
        <v>21</v>
      </c>
      <c r="F338" s="74" t="s">
        <v>20</v>
      </c>
      <c r="G338" s="73">
        <v>35000</v>
      </c>
      <c r="H338" s="73">
        <v>0</v>
      </c>
      <c r="I338" s="73">
        <v>25</v>
      </c>
      <c r="J338" s="73">
        <f t="shared" si="120"/>
        <v>1004.5</v>
      </c>
      <c r="K338" s="72">
        <f t="shared" si="121"/>
        <v>1064</v>
      </c>
      <c r="L338" s="72">
        <f t="shared" si="122"/>
        <v>2481.5</v>
      </c>
      <c r="M338" s="73">
        <f t="shared" si="123"/>
        <v>2485</v>
      </c>
      <c r="N338" s="73">
        <f t="shared" si="126"/>
        <v>402.5</v>
      </c>
      <c r="O338" s="72">
        <v>1815.46</v>
      </c>
      <c r="P338" s="72">
        <f t="shared" si="124"/>
        <v>3908.96</v>
      </c>
      <c r="Q338" s="72">
        <f t="shared" si="125"/>
        <v>31091.040000000001</v>
      </c>
    </row>
    <row r="339" spans="2:17" s="3" customFormat="1" x14ac:dyDescent="0.2">
      <c r="B339" s="75" t="s">
        <v>70</v>
      </c>
      <c r="C339" s="74" t="s">
        <v>68</v>
      </c>
      <c r="D339" s="74" t="s">
        <v>22</v>
      </c>
      <c r="E339" s="74" t="s">
        <v>21</v>
      </c>
      <c r="F339" s="74" t="s">
        <v>20</v>
      </c>
      <c r="G339" s="73">
        <v>30000</v>
      </c>
      <c r="H339" s="73">
        <v>0</v>
      </c>
      <c r="I339" s="73">
        <v>25</v>
      </c>
      <c r="J339" s="73">
        <f t="shared" si="120"/>
        <v>861</v>
      </c>
      <c r="K339" s="72">
        <f t="shared" si="121"/>
        <v>912</v>
      </c>
      <c r="L339" s="72">
        <f t="shared" si="122"/>
        <v>2127</v>
      </c>
      <c r="M339" s="73">
        <f t="shared" si="123"/>
        <v>2130</v>
      </c>
      <c r="N339" s="73">
        <f t="shared" si="126"/>
        <v>345</v>
      </c>
      <c r="O339" s="72">
        <v>17065.45</v>
      </c>
      <c r="P339" s="72">
        <f t="shared" si="124"/>
        <v>18863.45</v>
      </c>
      <c r="Q339" s="72">
        <f t="shared" si="125"/>
        <v>11136.55</v>
      </c>
    </row>
    <row r="340" spans="2:17" s="3" customFormat="1" x14ac:dyDescent="0.2">
      <c r="B340" s="75" t="s">
        <v>69</v>
      </c>
      <c r="C340" s="74" t="s">
        <v>68</v>
      </c>
      <c r="D340" s="74" t="s">
        <v>22</v>
      </c>
      <c r="E340" s="74" t="s">
        <v>21</v>
      </c>
      <c r="F340" s="74" t="s">
        <v>20</v>
      </c>
      <c r="G340" s="73">
        <v>30000</v>
      </c>
      <c r="H340" s="73">
        <v>0</v>
      </c>
      <c r="I340" s="73">
        <v>25</v>
      </c>
      <c r="J340" s="73">
        <f t="shared" si="120"/>
        <v>861</v>
      </c>
      <c r="K340" s="72">
        <f t="shared" si="121"/>
        <v>912</v>
      </c>
      <c r="L340" s="72">
        <f t="shared" si="122"/>
        <v>2127</v>
      </c>
      <c r="M340" s="73">
        <f t="shared" si="123"/>
        <v>2130</v>
      </c>
      <c r="N340" s="73">
        <f t="shared" si="126"/>
        <v>345</v>
      </c>
      <c r="O340" s="72">
        <v>100</v>
      </c>
      <c r="P340" s="72">
        <f t="shared" si="124"/>
        <v>1898</v>
      </c>
      <c r="Q340" s="72">
        <f t="shared" si="125"/>
        <v>28102</v>
      </c>
    </row>
    <row r="341" spans="2:17" s="3" customFormat="1" x14ac:dyDescent="0.2">
      <c r="B341" s="75" t="s">
        <v>67</v>
      </c>
      <c r="C341" s="74" t="s">
        <v>56</v>
      </c>
      <c r="D341" s="74" t="s">
        <v>66</v>
      </c>
      <c r="E341" s="74" t="s">
        <v>21</v>
      </c>
      <c r="F341" s="74" t="s">
        <v>34</v>
      </c>
      <c r="G341" s="73">
        <v>35000</v>
      </c>
      <c r="H341" s="73">
        <v>0</v>
      </c>
      <c r="I341" s="73">
        <v>25</v>
      </c>
      <c r="J341" s="73">
        <f t="shared" si="120"/>
        <v>1004.5</v>
      </c>
      <c r="K341" s="72">
        <f t="shared" si="121"/>
        <v>1064</v>
      </c>
      <c r="L341" s="72">
        <f t="shared" si="122"/>
        <v>2481.5</v>
      </c>
      <c r="M341" s="73">
        <f t="shared" si="123"/>
        <v>2485</v>
      </c>
      <c r="N341" s="73">
        <f t="shared" si="126"/>
        <v>402.5</v>
      </c>
      <c r="O341" s="72">
        <v>11627.96</v>
      </c>
      <c r="P341" s="72">
        <f t="shared" si="124"/>
        <v>13721.46</v>
      </c>
      <c r="Q341" s="72">
        <f t="shared" si="125"/>
        <v>21278.54</v>
      </c>
    </row>
    <row r="342" spans="2:17" s="3" customFormat="1" x14ac:dyDescent="0.2">
      <c r="B342" s="74" t="s">
        <v>65</v>
      </c>
      <c r="C342" s="74" t="s">
        <v>56</v>
      </c>
      <c r="D342" s="74" t="s">
        <v>22</v>
      </c>
      <c r="E342" s="74" t="s">
        <v>21</v>
      </c>
      <c r="F342" s="74" t="s">
        <v>34</v>
      </c>
      <c r="G342" s="73">
        <v>35400</v>
      </c>
      <c r="H342" s="73">
        <v>0</v>
      </c>
      <c r="I342" s="73">
        <v>25</v>
      </c>
      <c r="J342" s="73">
        <f t="shared" si="120"/>
        <v>1015.98</v>
      </c>
      <c r="K342" s="72">
        <f t="shared" si="121"/>
        <v>1076.1600000000001</v>
      </c>
      <c r="L342" s="72">
        <f t="shared" si="122"/>
        <v>2509.86</v>
      </c>
      <c r="M342" s="73">
        <f t="shared" si="123"/>
        <v>2513.3999999999996</v>
      </c>
      <c r="N342" s="73">
        <f t="shared" si="126"/>
        <v>407.09999999999997</v>
      </c>
      <c r="O342" s="72">
        <v>1100</v>
      </c>
      <c r="P342" s="72">
        <f t="shared" si="124"/>
        <v>3217.1400000000003</v>
      </c>
      <c r="Q342" s="72">
        <f t="shared" si="125"/>
        <v>32182.86</v>
      </c>
    </row>
    <row r="343" spans="2:17" s="3" customFormat="1" x14ac:dyDescent="0.2">
      <c r="B343" s="75" t="s">
        <v>64</v>
      </c>
      <c r="C343" s="74" t="s">
        <v>56</v>
      </c>
      <c r="D343" s="74" t="s">
        <v>22</v>
      </c>
      <c r="E343" s="74" t="s">
        <v>21</v>
      </c>
      <c r="F343" s="74" t="s">
        <v>20</v>
      </c>
      <c r="G343" s="73">
        <v>35000</v>
      </c>
      <c r="H343" s="73">
        <v>0</v>
      </c>
      <c r="I343" s="73">
        <v>25</v>
      </c>
      <c r="J343" s="73">
        <f t="shared" si="120"/>
        <v>1004.5</v>
      </c>
      <c r="K343" s="72">
        <f t="shared" si="121"/>
        <v>1064</v>
      </c>
      <c r="L343" s="72">
        <f t="shared" si="122"/>
        <v>2481.5</v>
      </c>
      <c r="M343" s="73">
        <f t="shared" si="123"/>
        <v>2485</v>
      </c>
      <c r="N343" s="73">
        <f t="shared" si="126"/>
        <v>402.5</v>
      </c>
      <c r="O343" s="72">
        <v>20251.48</v>
      </c>
      <c r="P343" s="72">
        <f t="shared" si="124"/>
        <v>22344.98</v>
      </c>
      <c r="Q343" s="72">
        <f t="shared" si="125"/>
        <v>12655.02</v>
      </c>
    </row>
    <row r="344" spans="2:17" s="3" customFormat="1" x14ac:dyDescent="0.2">
      <c r="B344" s="75" t="s">
        <v>63</v>
      </c>
      <c r="C344" s="74" t="s">
        <v>62</v>
      </c>
      <c r="D344" s="74" t="s">
        <v>22</v>
      </c>
      <c r="E344" s="74" t="s">
        <v>21</v>
      </c>
      <c r="F344" s="74" t="s">
        <v>20</v>
      </c>
      <c r="G344" s="73">
        <v>35000</v>
      </c>
      <c r="H344" s="73">
        <v>0</v>
      </c>
      <c r="I344" s="73">
        <v>25</v>
      </c>
      <c r="J344" s="73">
        <f t="shared" si="120"/>
        <v>1004.5</v>
      </c>
      <c r="K344" s="72">
        <f t="shared" si="121"/>
        <v>1064</v>
      </c>
      <c r="L344" s="72">
        <f t="shared" ref="L344:L372" si="127">G344*7.09%</f>
        <v>2481.5</v>
      </c>
      <c r="M344" s="73">
        <f t="shared" ref="M344:M372" si="128">G344*7.1%</f>
        <v>2485</v>
      </c>
      <c r="N344" s="73">
        <f t="shared" si="126"/>
        <v>402.5</v>
      </c>
      <c r="O344" s="72">
        <v>1815.46</v>
      </c>
      <c r="P344" s="72">
        <f t="shared" ref="P344:P372" si="129">H344+I344+J344+K344+O344</f>
        <v>3908.96</v>
      </c>
      <c r="Q344" s="72">
        <f t="shared" ref="Q344:Q372" si="130">G344-P344</f>
        <v>31091.040000000001</v>
      </c>
    </row>
    <row r="345" spans="2:17" s="3" customFormat="1" x14ac:dyDescent="0.2">
      <c r="B345" s="75" t="s">
        <v>61</v>
      </c>
      <c r="C345" s="74" t="s">
        <v>56</v>
      </c>
      <c r="D345" s="74" t="s">
        <v>22</v>
      </c>
      <c r="E345" s="74" t="s">
        <v>21</v>
      </c>
      <c r="F345" s="74" t="s">
        <v>34</v>
      </c>
      <c r="G345" s="73">
        <v>30000</v>
      </c>
      <c r="H345" s="73">
        <v>0</v>
      </c>
      <c r="I345" s="73">
        <v>25</v>
      </c>
      <c r="J345" s="73">
        <f t="shared" ref="J345:J372" si="131">IF(G345&lt;=$I$381*$J$381,G345*$F$388,($I$381*$J$381)*$F$388)</f>
        <v>861</v>
      </c>
      <c r="K345" s="72">
        <f t="shared" ref="K345:K372" si="132">IF(G345&lt;=$I$382*$J$382,G345*$F$389,($I$382*$J$382)*$F$389)</f>
        <v>912</v>
      </c>
      <c r="L345" s="72">
        <f t="shared" si="127"/>
        <v>2127</v>
      </c>
      <c r="M345" s="73">
        <f t="shared" si="128"/>
        <v>2130</v>
      </c>
      <c r="N345" s="73">
        <f t="shared" si="126"/>
        <v>345</v>
      </c>
      <c r="O345" s="72">
        <v>100</v>
      </c>
      <c r="P345" s="72">
        <f t="shared" si="129"/>
        <v>1898</v>
      </c>
      <c r="Q345" s="72">
        <f t="shared" si="130"/>
        <v>28102</v>
      </c>
    </row>
    <row r="346" spans="2:17" s="3" customFormat="1" x14ac:dyDescent="0.2">
      <c r="B346" s="75" t="s">
        <v>60</v>
      </c>
      <c r="C346" s="74" t="s">
        <v>56</v>
      </c>
      <c r="D346" s="74" t="s">
        <v>22</v>
      </c>
      <c r="E346" s="74" t="s">
        <v>21</v>
      </c>
      <c r="F346" s="74" t="s">
        <v>20</v>
      </c>
      <c r="G346" s="73">
        <v>30000</v>
      </c>
      <c r="H346" s="73">
        <v>0</v>
      </c>
      <c r="I346" s="73">
        <v>25</v>
      </c>
      <c r="J346" s="73">
        <f t="shared" si="131"/>
        <v>861</v>
      </c>
      <c r="K346" s="72">
        <f t="shared" si="132"/>
        <v>912</v>
      </c>
      <c r="L346" s="72">
        <f t="shared" si="127"/>
        <v>2127</v>
      </c>
      <c r="M346" s="73">
        <f t="shared" si="128"/>
        <v>2130</v>
      </c>
      <c r="N346" s="73">
        <f t="shared" si="126"/>
        <v>345</v>
      </c>
      <c r="O346" s="72">
        <v>11553.28</v>
      </c>
      <c r="P346" s="72">
        <f t="shared" si="129"/>
        <v>13351.28</v>
      </c>
      <c r="Q346" s="72">
        <f t="shared" si="130"/>
        <v>16648.72</v>
      </c>
    </row>
    <row r="347" spans="2:17" s="3" customFormat="1" x14ac:dyDescent="0.2">
      <c r="B347" s="75" t="s">
        <v>59</v>
      </c>
      <c r="C347" s="74" t="s">
        <v>56</v>
      </c>
      <c r="D347" s="74" t="s">
        <v>22</v>
      </c>
      <c r="E347" s="74" t="s">
        <v>21</v>
      </c>
      <c r="F347" s="74" t="s">
        <v>34</v>
      </c>
      <c r="G347" s="73">
        <v>35000</v>
      </c>
      <c r="H347" s="73">
        <v>0</v>
      </c>
      <c r="I347" s="73">
        <v>25</v>
      </c>
      <c r="J347" s="73">
        <f t="shared" si="131"/>
        <v>1004.5</v>
      </c>
      <c r="K347" s="72">
        <f t="shared" si="132"/>
        <v>1064</v>
      </c>
      <c r="L347" s="72">
        <f t="shared" si="127"/>
        <v>2481.5</v>
      </c>
      <c r="M347" s="73">
        <f t="shared" si="128"/>
        <v>2485</v>
      </c>
      <c r="N347" s="73">
        <f t="shared" si="126"/>
        <v>402.5</v>
      </c>
      <c r="O347" s="72">
        <v>16464.77</v>
      </c>
      <c r="P347" s="72">
        <f t="shared" si="129"/>
        <v>18558.27</v>
      </c>
      <c r="Q347" s="72">
        <f t="shared" si="130"/>
        <v>16441.73</v>
      </c>
    </row>
    <row r="348" spans="2:17" s="3" customFormat="1" x14ac:dyDescent="0.2">
      <c r="B348" s="74" t="s">
        <v>58</v>
      </c>
      <c r="C348" s="74" t="s">
        <v>56</v>
      </c>
      <c r="D348" s="74" t="s">
        <v>22</v>
      </c>
      <c r="E348" s="74" t="s">
        <v>21</v>
      </c>
      <c r="F348" s="74" t="s">
        <v>20</v>
      </c>
      <c r="G348" s="73">
        <v>35400</v>
      </c>
      <c r="H348" s="73">
        <v>0</v>
      </c>
      <c r="I348" s="73">
        <v>25</v>
      </c>
      <c r="J348" s="73">
        <f t="shared" si="131"/>
        <v>1015.98</v>
      </c>
      <c r="K348" s="72">
        <f t="shared" si="132"/>
        <v>1076.1600000000001</v>
      </c>
      <c r="L348" s="72">
        <f t="shared" si="127"/>
        <v>2509.86</v>
      </c>
      <c r="M348" s="73">
        <f t="shared" si="128"/>
        <v>2513.3999999999996</v>
      </c>
      <c r="N348" s="73">
        <f t="shared" si="126"/>
        <v>407.09999999999997</v>
      </c>
      <c r="O348" s="72">
        <v>13681.25</v>
      </c>
      <c r="P348" s="72">
        <f t="shared" si="129"/>
        <v>15798.39</v>
      </c>
      <c r="Q348" s="72">
        <f t="shared" si="130"/>
        <v>19601.61</v>
      </c>
    </row>
    <row r="349" spans="2:17" s="3" customFormat="1" x14ac:dyDescent="0.2">
      <c r="B349" s="75" t="s">
        <v>57</v>
      </c>
      <c r="C349" s="74" t="s">
        <v>56</v>
      </c>
      <c r="D349" s="74" t="s">
        <v>22</v>
      </c>
      <c r="E349" s="74" t="s">
        <v>21</v>
      </c>
      <c r="F349" s="74" t="s">
        <v>20</v>
      </c>
      <c r="G349" s="73">
        <v>30000</v>
      </c>
      <c r="H349" s="73">
        <v>0</v>
      </c>
      <c r="I349" s="73">
        <v>25</v>
      </c>
      <c r="J349" s="73">
        <f t="shared" si="131"/>
        <v>861</v>
      </c>
      <c r="K349" s="72">
        <f t="shared" si="132"/>
        <v>912</v>
      </c>
      <c r="L349" s="72">
        <f t="shared" si="127"/>
        <v>2127</v>
      </c>
      <c r="M349" s="73">
        <f t="shared" si="128"/>
        <v>2130</v>
      </c>
      <c r="N349" s="73">
        <f t="shared" si="126"/>
        <v>345</v>
      </c>
      <c r="O349" s="72">
        <v>10743.75</v>
      </c>
      <c r="P349" s="72">
        <f t="shared" si="129"/>
        <v>12541.75</v>
      </c>
      <c r="Q349" s="72">
        <f t="shared" si="130"/>
        <v>17458.25</v>
      </c>
    </row>
    <row r="350" spans="2:17" s="3" customFormat="1" x14ac:dyDescent="0.2">
      <c r="B350" s="75" t="s">
        <v>55</v>
      </c>
      <c r="C350" s="74" t="s">
        <v>53</v>
      </c>
      <c r="D350" s="74" t="s">
        <v>22</v>
      </c>
      <c r="E350" s="74" t="s">
        <v>21</v>
      </c>
      <c r="F350" s="74" t="s">
        <v>20</v>
      </c>
      <c r="G350" s="73">
        <v>40000</v>
      </c>
      <c r="H350" s="73">
        <v>442.65</v>
      </c>
      <c r="I350" s="73">
        <v>25</v>
      </c>
      <c r="J350" s="73">
        <f t="shared" si="131"/>
        <v>1148</v>
      </c>
      <c r="K350" s="72">
        <f t="shared" si="132"/>
        <v>1216</v>
      </c>
      <c r="L350" s="72">
        <f t="shared" si="127"/>
        <v>2836</v>
      </c>
      <c r="M350" s="73">
        <f t="shared" si="128"/>
        <v>2839.9999999999995</v>
      </c>
      <c r="N350" s="73">
        <f t="shared" si="126"/>
        <v>460</v>
      </c>
      <c r="O350" s="72">
        <v>500</v>
      </c>
      <c r="P350" s="72">
        <f t="shared" si="129"/>
        <v>3331.65</v>
      </c>
      <c r="Q350" s="72">
        <f t="shared" si="130"/>
        <v>36668.35</v>
      </c>
    </row>
    <row r="351" spans="2:17" s="3" customFormat="1" x14ac:dyDescent="0.2">
      <c r="B351" s="75" t="s">
        <v>54</v>
      </c>
      <c r="C351" s="74" t="s">
        <v>53</v>
      </c>
      <c r="D351" s="74" t="s">
        <v>22</v>
      </c>
      <c r="E351" s="74" t="s">
        <v>21</v>
      </c>
      <c r="F351" s="74" t="s">
        <v>20</v>
      </c>
      <c r="G351" s="73">
        <v>45000</v>
      </c>
      <c r="H351" s="73">
        <v>890.86</v>
      </c>
      <c r="I351" s="73">
        <v>25</v>
      </c>
      <c r="J351" s="73">
        <f t="shared" si="131"/>
        <v>1291.5</v>
      </c>
      <c r="K351" s="72">
        <f t="shared" si="132"/>
        <v>1368</v>
      </c>
      <c r="L351" s="72">
        <f t="shared" si="127"/>
        <v>3190.5</v>
      </c>
      <c r="M351" s="73">
        <f t="shared" si="128"/>
        <v>3194.9999999999995</v>
      </c>
      <c r="N351" s="73">
        <f t="shared" si="126"/>
        <v>517.5</v>
      </c>
      <c r="O351" s="72">
        <v>1816.46</v>
      </c>
      <c r="P351" s="72">
        <f t="shared" si="129"/>
        <v>5391.82</v>
      </c>
      <c r="Q351" s="72">
        <f t="shared" si="130"/>
        <v>39608.18</v>
      </c>
    </row>
    <row r="352" spans="2:17" s="3" customFormat="1" x14ac:dyDescent="0.2">
      <c r="B352" s="74" t="s">
        <v>52</v>
      </c>
      <c r="C352" s="76" t="s">
        <v>51</v>
      </c>
      <c r="D352" s="74" t="s">
        <v>50</v>
      </c>
      <c r="E352" s="74" t="s">
        <v>21</v>
      </c>
      <c r="F352" s="74" t="s">
        <v>20</v>
      </c>
      <c r="G352" s="73">
        <v>70000</v>
      </c>
      <c r="H352" s="73">
        <v>5025.3599999999997</v>
      </c>
      <c r="I352" s="73">
        <v>25</v>
      </c>
      <c r="J352" s="73">
        <f t="shared" si="131"/>
        <v>2009</v>
      </c>
      <c r="K352" s="72">
        <f t="shared" si="132"/>
        <v>2128</v>
      </c>
      <c r="L352" s="72">
        <f t="shared" si="127"/>
        <v>4963</v>
      </c>
      <c r="M352" s="73">
        <f t="shared" si="128"/>
        <v>4970</v>
      </c>
      <c r="N352" s="73">
        <f t="shared" si="126"/>
        <v>805</v>
      </c>
      <c r="O352" s="72">
        <v>1815.46</v>
      </c>
      <c r="P352" s="72">
        <f t="shared" si="129"/>
        <v>11002.82</v>
      </c>
      <c r="Q352" s="72">
        <f t="shared" si="130"/>
        <v>58997.18</v>
      </c>
    </row>
    <row r="353" spans="2:17" s="3" customFormat="1" x14ac:dyDescent="0.2">
      <c r="B353" s="74" t="s">
        <v>49</v>
      </c>
      <c r="C353" s="74" t="s">
        <v>41</v>
      </c>
      <c r="D353" s="74" t="s">
        <v>48</v>
      </c>
      <c r="E353" s="74" t="s">
        <v>21</v>
      </c>
      <c r="F353" s="74" t="s">
        <v>20</v>
      </c>
      <c r="G353" s="73">
        <v>42000</v>
      </c>
      <c r="H353" s="73">
        <v>724.92</v>
      </c>
      <c r="I353" s="73">
        <v>25</v>
      </c>
      <c r="J353" s="73">
        <f t="shared" si="131"/>
        <v>1205.4000000000001</v>
      </c>
      <c r="K353" s="72">
        <f t="shared" si="132"/>
        <v>1276.8</v>
      </c>
      <c r="L353" s="72">
        <f t="shared" si="127"/>
        <v>2977.8</v>
      </c>
      <c r="M353" s="73">
        <f t="shared" si="128"/>
        <v>2981.9999999999995</v>
      </c>
      <c r="N353" s="73">
        <f t="shared" si="126"/>
        <v>483</v>
      </c>
      <c r="O353" s="72">
        <v>100</v>
      </c>
      <c r="P353" s="72">
        <f t="shared" si="129"/>
        <v>3332.12</v>
      </c>
      <c r="Q353" s="72">
        <f t="shared" si="130"/>
        <v>38667.879999999997</v>
      </c>
    </row>
    <row r="354" spans="2:17" s="3" customFormat="1" ht="12" customHeight="1" x14ac:dyDescent="0.2">
      <c r="B354" s="75" t="s">
        <v>47</v>
      </c>
      <c r="C354" s="74" t="s">
        <v>41</v>
      </c>
      <c r="D354" s="74" t="s">
        <v>22</v>
      </c>
      <c r="E354" s="74" t="s">
        <v>21</v>
      </c>
      <c r="F354" s="74" t="s">
        <v>20</v>
      </c>
      <c r="G354" s="73">
        <v>41000</v>
      </c>
      <c r="H354" s="73">
        <v>69.150000000000006</v>
      </c>
      <c r="I354" s="73">
        <v>25</v>
      </c>
      <c r="J354" s="73">
        <f t="shared" si="131"/>
        <v>1176.7</v>
      </c>
      <c r="K354" s="72">
        <f t="shared" si="132"/>
        <v>1246.4000000000001</v>
      </c>
      <c r="L354" s="72">
        <f t="shared" si="127"/>
        <v>2906.9</v>
      </c>
      <c r="M354" s="73">
        <f t="shared" si="128"/>
        <v>2910.9999999999995</v>
      </c>
      <c r="N354" s="73">
        <f t="shared" si="126"/>
        <v>471.5</v>
      </c>
      <c r="O354" s="72">
        <v>3530.92</v>
      </c>
      <c r="P354" s="72">
        <f t="shared" si="129"/>
        <v>6048.17</v>
      </c>
      <c r="Q354" s="72">
        <f t="shared" si="130"/>
        <v>34951.83</v>
      </c>
    </row>
    <row r="355" spans="2:17" s="3" customFormat="1" x14ac:dyDescent="0.2">
      <c r="B355" s="75" t="s">
        <v>46</v>
      </c>
      <c r="C355" s="74" t="s">
        <v>41</v>
      </c>
      <c r="D355" s="74" t="s">
        <v>22</v>
      </c>
      <c r="E355" s="74" t="s">
        <v>21</v>
      </c>
      <c r="F355" s="74" t="s">
        <v>20</v>
      </c>
      <c r="G355" s="73">
        <v>30000</v>
      </c>
      <c r="H355" s="73">
        <v>0</v>
      </c>
      <c r="I355" s="73">
        <v>25</v>
      </c>
      <c r="J355" s="73">
        <f t="shared" si="131"/>
        <v>861</v>
      </c>
      <c r="K355" s="72">
        <f t="shared" si="132"/>
        <v>912</v>
      </c>
      <c r="L355" s="72">
        <f t="shared" si="127"/>
        <v>2127</v>
      </c>
      <c r="M355" s="73">
        <f t="shared" si="128"/>
        <v>2130</v>
      </c>
      <c r="N355" s="73">
        <f t="shared" si="126"/>
        <v>345</v>
      </c>
      <c r="O355" s="72">
        <v>14689.68</v>
      </c>
      <c r="P355" s="72">
        <f t="shared" si="129"/>
        <v>16487.68</v>
      </c>
      <c r="Q355" s="72">
        <f t="shared" si="130"/>
        <v>13512.32</v>
      </c>
    </row>
    <row r="356" spans="2:17" s="3" customFormat="1" x14ac:dyDescent="0.2">
      <c r="B356" s="74" t="s">
        <v>45</v>
      </c>
      <c r="C356" s="74" t="s">
        <v>41</v>
      </c>
      <c r="D356" s="74" t="s">
        <v>22</v>
      </c>
      <c r="E356" s="74" t="s">
        <v>21</v>
      </c>
      <c r="F356" s="74" t="s">
        <v>20</v>
      </c>
      <c r="G356" s="73">
        <v>35000</v>
      </c>
      <c r="H356" s="73">
        <v>0</v>
      </c>
      <c r="I356" s="73">
        <v>25</v>
      </c>
      <c r="J356" s="73">
        <f t="shared" si="131"/>
        <v>1004.5</v>
      </c>
      <c r="K356" s="72">
        <f t="shared" si="132"/>
        <v>1064</v>
      </c>
      <c r="L356" s="72">
        <f t="shared" si="127"/>
        <v>2481.5</v>
      </c>
      <c r="M356" s="73">
        <f t="shared" si="128"/>
        <v>2485</v>
      </c>
      <c r="N356" s="73">
        <f t="shared" si="126"/>
        <v>402.5</v>
      </c>
      <c r="O356" s="72">
        <v>100</v>
      </c>
      <c r="P356" s="72">
        <f t="shared" si="129"/>
        <v>2193.5</v>
      </c>
      <c r="Q356" s="72">
        <f t="shared" si="130"/>
        <v>32806.5</v>
      </c>
    </row>
    <row r="357" spans="2:17" s="3" customFormat="1" x14ac:dyDescent="0.2">
      <c r="B357" s="74" t="s">
        <v>44</v>
      </c>
      <c r="C357" s="74" t="s">
        <v>41</v>
      </c>
      <c r="D357" s="74" t="s">
        <v>22</v>
      </c>
      <c r="E357" s="74" t="s">
        <v>21</v>
      </c>
      <c r="F357" s="74" t="s">
        <v>34</v>
      </c>
      <c r="G357" s="73">
        <v>30150</v>
      </c>
      <c r="H357" s="73">
        <v>0</v>
      </c>
      <c r="I357" s="73">
        <v>25</v>
      </c>
      <c r="J357" s="73">
        <f t="shared" si="131"/>
        <v>865.30499999999995</v>
      </c>
      <c r="K357" s="72">
        <f t="shared" si="132"/>
        <v>916.56</v>
      </c>
      <c r="L357" s="72">
        <f t="shared" si="127"/>
        <v>2137.6350000000002</v>
      </c>
      <c r="M357" s="73">
        <f t="shared" si="128"/>
        <v>2140.6499999999996</v>
      </c>
      <c r="N357" s="73">
        <f t="shared" si="126"/>
        <v>346.72499999999997</v>
      </c>
      <c r="O357" s="72">
        <v>100</v>
      </c>
      <c r="P357" s="72">
        <f t="shared" si="129"/>
        <v>1906.8649999999998</v>
      </c>
      <c r="Q357" s="72">
        <f t="shared" si="130"/>
        <v>28243.135000000002</v>
      </c>
    </row>
    <row r="358" spans="2:17" s="3" customFormat="1" x14ac:dyDescent="0.2">
      <c r="B358" s="74" t="s">
        <v>43</v>
      </c>
      <c r="C358" s="74" t="s">
        <v>41</v>
      </c>
      <c r="D358" s="74" t="s">
        <v>22</v>
      </c>
      <c r="E358" s="74" t="s">
        <v>21</v>
      </c>
      <c r="F358" s="74" t="s">
        <v>34</v>
      </c>
      <c r="G358" s="73">
        <v>30000</v>
      </c>
      <c r="H358" s="73">
        <v>0</v>
      </c>
      <c r="I358" s="73">
        <v>25</v>
      </c>
      <c r="J358" s="73">
        <f t="shared" si="131"/>
        <v>861</v>
      </c>
      <c r="K358" s="72">
        <f t="shared" si="132"/>
        <v>912</v>
      </c>
      <c r="L358" s="72">
        <f t="shared" si="127"/>
        <v>2127</v>
      </c>
      <c r="M358" s="73">
        <f t="shared" si="128"/>
        <v>2130</v>
      </c>
      <c r="N358" s="73">
        <f t="shared" si="126"/>
        <v>345</v>
      </c>
      <c r="O358" s="72">
        <v>100</v>
      </c>
      <c r="P358" s="72">
        <f t="shared" si="129"/>
        <v>1898</v>
      </c>
      <c r="Q358" s="72">
        <f t="shared" si="130"/>
        <v>28102</v>
      </c>
    </row>
    <row r="359" spans="2:17" s="3" customFormat="1" x14ac:dyDescent="0.2">
      <c r="B359" s="75" t="s">
        <v>42</v>
      </c>
      <c r="C359" s="74" t="s">
        <v>41</v>
      </c>
      <c r="D359" s="74" t="s">
        <v>22</v>
      </c>
      <c r="E359" s="74" t="s">
        <v>21</v>
      </c>
      <c r="F359" s="74" t="s">
        <v>34</v>
      </c>
      <c r="G359" s="73">
        <v>35000</v>
      </c>
      <c r="H359" s="73">
        <v>0</v>
      </c>
      <c r="I359" s="73">
        <v>25</v>
      </c>
      <c r="J359" s="73">
        <f t="shared" si="131"/>
        <v>1004.5</v>
      </c>
      <c r="K359" s="72">
        <f t="shared" si="132"/>
        <v>1064</v>
      </c>
      <c r="L359" s="72">
        <f t="shared" si="127"/>
        <v>2481.5</v>
      </c>
      <c r="M359" s="73">
        <f t="shared" si="128"/>
        <v>2485</v>
      </c>
      <c r="N359" s="73">
        <f t="shared" si="126"/>
        <v>402.5</v>
      </c>
      <c r="O359" s="72">
        <v>4594.74</v>
      </c>
      <c r="P359" s="72">
        <f t="shared" si="129"/>
        <v>6688.24</v>
      </c>
      <c r="Q359" s="72">
        <f t="shared" si="130"/>
        <v>28311.760000000002</v>
      </c>
    </row>
    <row r="360" spans="2:17" s="3" customFormat="1" x14ac:dyDescent="0.2">
      <c r="B360" s="74" t="s">
        <v>40</v>
      </c>
      <c r="C360" s="74" t="s">
        <v>31</v>
      </c>
      <c r="D360" s="74" t="s">
        <v>39</v>
      </c>
      <c r="E360" s="74" t="s">
        <v>21</v>
      </c>
      <c r="F360" s="74" t="s">
        <v>34</v>
      </c>
      <c r="G360" s="73">
        <v>50000</v>
      </c>
      <c r="H360" s="73">
        <v>1854</v>
      </c>
      <c r="I360" s="73">
        <v>25</v>
      </c>
      <c r="J360" s="73">
        <f t="shared" si="131"/>
        <v>1435</v>
      </c>
      <c r="K360" s="72">
        <f t="shared" si="132"/>
        <v>1520</v>
      </c>
      <c r="L360" s="72">
        <f t="shared" si="127"/>
        <v>3545.0000000000005</v>
      </c>
      <c r="M360" s="73">
        <f t="shared" si="128"/>
        <v>3549.9999999999995</v>
      </c>
      <c r="N360" s="73">
        <f t="shared" si="126"/>
        <v>575</v>
      </c>
      <c r="O360" s="72">
        <v>14591.76</v>
      </c>
      <c r="P360" s="72">
        <f t="shared" si="129"/>
        <v>19425.760000000002</v>
      </c>
      <c r="Q360" s="72">
        <f t="shared" si="130"/>
        <v>30574.239999999998</v>
      </c>
    </row>
    <row r="361" spans="2:17" s="3" customFormat="1" x14ac:dyDescent="0.2">
      <c r="B361" s="75" t="s">
        <v>38</v>
      </c>
      <c r="C361" s="74" t="s">
        <v>31</v>
      </c>
      <c r="D361" s="74" t="s">
        <v>22</v>
      </c>
      <c r="E361" s="74" t="s">
        <v>21</v>
      </c>
      <c r="F361" s="74" t="s">
        <v>34</v>
      </c>
      <c r="G361" s="73">
        <v>35791.870000000003</v>
      </c>
      <c r="H361" s="73">
        <v>0</v>
      </c>
      <c r="I361" s="73">
        <v>25</v>
      </c>
      <c r="J361" s="73">
        <f t="shared" si="131"/>
        <v>1027.2266690000001</v>
      </c>
      <c r="K361" s="72">
        <f t="shared" si="132"/>
        <v>1088.072848</v>
      </c>
      <c r="L361" s="72">
        <f t="shared" si="127"/>
        <v>2537.6435830000005</v>
      </c>
      <c r="M361" s="73">
        <f t="shared" si="128"/>
        <v>2541.2227699999999</v>
      </c>
      <c r="N361" s="73">
        <f t="shared" si="126"/>
        <v>411.60650500000003</v>
      </c>
      <c r="O361" s="72">
        <v>1815.46</v>
      </c>
      <c r="P361" s="72">
        <f t="shared" si="129"/>
        <v>3955.7595170000004</v>
      </c>
      <c r="Q361" s="72">
        <f t="shared" si="130"/>
        <v>31836.110483000004</v>
      </c>
    </row>
    <row r="362" spans="2:17" s="3" customFormat="1" x14ac:dyDescent="0.2">
      <c r="B362" s="75" t="s">
        <v>37</v>
      </c>
      <c r="C362" s="74" t="s">
        <v>31</v>
      </c>
      <c r="D362" s="74" t="s">
        <v>22</v>
      </c>
      <c r="E362" s="74" t="s">
        <v>21</v>
      </c>
      <c r="F362" s="74" t="s">
        <v>34</v>
      </c>
      <c r="G362" s="73">
        <v>40000</v>
      </c>
      <c r="H362" s="73">
        <v>442.65</v>
      </c>
      <c r="I362" s="73">
        <v>25</v>
      </c>
      <c r="J362" s="73">
        <f t="shared" si="131"/>
        <v>1148</v>
      </c>
      <c r="K362" s="72">
        <f t="shared" si="132"/>
        <v>1216</v>
      </c>
      <c r="L362" s="72">
        <f t="shared" si="127"/>
        <v>2836</v>
      </c>
      <c r="M362" s="73">
        <f t="shared" si="128"/>
        <v>2839.9999999999995</v>
      </c>
      <c r="N362" s="73">
        <f t="shared" si="126"/>
        <v>460</v>
      </c>
      <c r="O362" s="72">
        <v>100</v>
      </c>
      <c r="P362" s="72">
        <f t="shared" si="129"/>
        <v>2931.65</v>
      </c>
      <c r="Q362" s="72">
        <f t="shared" si="130"/>
        <v>37068.35</v>
      </c>
    </row>
    <row r="363" spans="2:17" s="3" customFormat="1" x14ac:dyDescent="0.2">
      <c r="B363" s="75" t="s">
        <v>36</v>
      </c>
      <c r="C363" s="74" t="s">
        <v>31</v>
      </c>
      <c r="D363" s="74" t="s">
        <v>22</v>
      </c>
      <c r="E363" s="74" t="s">
        <v>21</v>
      </c>
      <c r="F363" s="74" t="s">
        <v>34</v>
      </c>
      <c r="G363" s="73">
        <v>33000</v>
      </c>
      <c r="H363" s="73">
        <v>0</v>
      </c>
      <c r="I363" s="73">
        <v>25</v>
      </c>
      <c r="J363" s="73">
        <f t="shared" si="131"/>
        <v>947.1</v>
      </c>
      <c r="K363" s="72">
        <f t="shared" si="132"/>
        <v>1003.2</v>
      </c>
      <c r="L363" s="72">
        <f t="shared" si="127"/>
        <v>2339.7000000000003</v>
      </c>
      <c r="M363" s="73">
        <f t="shared" si="128"/>
        <v>2343</v>
      </c>
      <c r="N363" s="73">
        <f t="shared" si="126"/>
        <v>379.5</v>
      </c>
      <c r="O363" s="72">
        <v>16856.46</v>
      </c>
      <c r="P363" s="72">
        <f t="shared" si="129"/>
        <v>18831.759999999998</v>
      </c>
      <c r="Q363" s="72">
        <f t="shared" si="130"/>
        <v>14168.240000000002</v>
      </c>
    </row>
    <row r="364" spans="2:17" s="3" customFormat="1" x14ac:dyDescent="0.2">
      <c r="B364" s="75" t="s">
        <v>35</v>
      </c>
      <c r="C364" s="74" t="s">
        <v>31</v>
      </c>
      <c r="D364" s="74" t="s">
        <v>22</v>
      </c>
      <c r="E364" s="74" t="s">
        <v>21</v>
      </c>
      <c r="F364" s="74" t="s">
        <v>34</v>
      </c>
      <c r="G364" s="73">
        <v>35000</v>
      </c>
      <c r="H364" s="73">
        <v>0</v>
      </c>
      <c r="I364" s="73">
        <v>25</v>
      </c>
      <c r="J364" s="73">
        <f t="shared" si="131"/>
        <v>1004.5</v>
      </c>
      <c r="K364" s="72">
        <f t="shared" si="132"/>
        <v>1064</v>
      </c>
      <c r="L364" s="72">
        <f t="shared" si="127"/>
        <v>2481.5</v>
      </c>
      <c r="M364" s="73">
        <f t="shared" si="128"/>
        <v>2485</v>
      </c>
      <c r="N364" s="73">
        <f t="shared" si="126"/>
        <v>402.5</v>
      </c>
      <c r="O364" s="72">
        <v>5200</v>
      </c>
      <c r="P364" s="72">
        <f t="shared" si="129"/>
        <v>7293.5</v>
      </c>
      <c r="Q364" s="72">
        <f t="shared" si="130"/>
        <v>27706.5</v>
      </c>
    </row>
    <row r="365" spans="2:17" s="3" customFormat="1" x14ac:dyDescent="0.2">
      <c r="B365" s="75" t="s">
        <v>33</v>
      </c>
      <c r="C365" s="74" t="s">
        <v>31</v>
      </c>
      <c r="D365" s="74" t="s">
        <v>22</v>
      </c>
      <c r="E365" s="74" t="s">
        <v>21</v>
      </c>
      <c r="F365" s="74" t="s">
        <v>20</v>
      </c>
      <c r="G365" s="73">
        <v>39500.85</v>
      </c>
      <c r="H365" s="73">
        <v>114.88</v>
      </c>
      <c r="I365" s="73">
        <v>25</v>
      </c>
      <c r="J365" s="73">
        <f t="shared" si="131"/>
        <v>1133.674395</v>
      </c>
      <c r="K365" s="72">
        <f t="shared" si="132"/>
        <v>1200.82584</v>
      </c>
      <c r="L365" s="72">
        <f t="shared" si="127"/>
        <v>2800.6102650000003</v>
      </c>
      <c r="M365" s="73">
        <f t="shared" si="128"/>
        <v>2804.5603499999997</v>
      </c>
      <c r="N365" s="73">
        <f t="shared" si="126"/>
        <v>454.25977499999999</v>
      </c>
      <c r="O365" s="72">
        <v>1815.46</v>
      </c>
      <c r="P365" s="72">
        <f t="shared" si="129"/>
        <v>4289.8402349999997</v>
      </c>
      <c r="Q365" s="72">
        <f t="shared" si="130"/>
        <v>35211.009764999995</v>
      </c>
    </row>
    <row r="366" spans="2:17" s="3" customFormat="1" x14ac:dyDescent="0.2">
      <c r="B366" s="75" t="s">
        <v>32</v>
      </c>
      <c r="C366" s="74" t="s">
        <v>31</v>
      </c>
      <c r="D366" s="74" t="s">
        <v>22</v>
      </c>
      <c r="E366" s="74" t="s">
        <v>21</v>
      </c>
      <c r="F366" s="74" t="s">
        <v>20</v>
      </c>
      <c r="G366" s="73">
        <v>39410.86</v>
      </c>
      <c r="H366" s="73">
        <v>359.5</v>
      </c>
      <c r="I366" s="73">
        <v>25</v>
      </c>
      <c r="J366" s="73">
        <f t="shared" si="131"/>
        <v>1131.091682</v>
      </c>
      <c r="K366" s="72">
        <f t="shared" si="132"/>
        <v>1198.090144</v>
      </c>
      <c r="L366" s="72">
        <f t="shared" si="127"/>
        <v>2794.2299740000003</v>
      </c>
      <c r="M366" s="73">
        <f t="shared" si="128"/>
        <v>2798.1710599999997</v>
      </c>
      <c r="N366" s="73">
        <f t="shared" si="126"/>
        <v>453.22489000000002</v>
      </c>
      <c r="O366" s="72">
        <v>13445.72</v>
      </c>
      <c r="P366" s="72">
        <f t="shared" si="129"/>
        <v>16159.401825999999</v>
      </c>
      <c r="Q366" s="72">
        <f t="shared" si="130"/>
        <v>23251.458173999999</v>
      </c>
    </row>
    <row r="367" spans="2:17" s="3" customFormat="1" x14ac:dyDescent="0.2">
      <c r="B367" s="75" t="s">
        <v>30</v>
      </c>
      <c r="C367" s="74" t="s">
        <v>23</v>
      </c>
      <c r="D367" s="74" t="s">
        <v>29</v>
      </c>
      <c r="E367" s="74" t="s">
        <v>21</v>
      </c>
      <c r="F367" s="74" t="s">
        <v>20</v>
      </c>
      <c r="G367" s="73">
        <v>45000</v>
      </c>
      <c r="H367" s="73">
        <v>891.01</v>
      </c>
      <c r="I367" s="73">
        <v>25</v>
      </c>
      <c r="J367" s="73">
        <f t="shared" si="131"/>
        <v>1291.5</v>
      </c>
      <c r="K367" s="72">
        <f t="shared" si="132"/>
        <v>1368</v>
      </c>
      <c r="L367" s="72">
        <f t="shared" si="127"/>
        <v>3190.5</v>
      </c>
      <c r="M367" s="73">
        <f t="shared" si="128"/>
        <v>3194.9999999999995</v>
      </c>
      <c r="N367" s="73">
        <f t="shared" si="126"/>
        <v>517.5</v>
      </c>
      <c r="O367" s="72">
        <v>1815.46</v>
      </c>
      <c r="P367" s="72">
        <f t="shared" si="129"/>
        <v>5390.97</v>
      </c>
      <c r="Q367" s="72">
        <f t="shared" si="130"/>
        <v>39609.03</v>
      </c>
    </row>
    <row r="368" spans="2:17" s="3" customFormat="1" x14ac:dyDescent="0.2">
      <c r="B368" s="74" t="s">
        <v>28</v>
      </c>
      <c r="C368" s="74" t="s">
        <v>23</v>
      </c>
      <c r="D368" s="74" t="s">
        <v>22</v>
      </c>
      <c r="E368" s="74" t="s">
        <v>21</v>
      </c>
      <c r="F368" s="74" t="s">
        <v>20</v>
      </c>
      <c r="G368" s="73">
        <v>25000</v>
      </c>
      <c r="H368" s="73">
        <v>0</v>
      </c>
      <c r="I368" s="73">
        <v>25</v>
      </c>
      <c r="J368" s="73">
        <f t="shared" si="131"/>
        <v>717.5</v>
      </c>
      <c r="K368" s="72">
        <f t="shared" si="132"/>
        <v>760</v>
      </c>
      <c r="L368" s="72">
        <f t="shared" si="127"/>
        <v>1772.5000000000002</v>
      </c>
      <c r="M368" s="73">
        <f t="shared" si="128"/>
        <v>1774.9999999999998</v>
      </c>
      <c r="N368" s="73">
        <f t="shared" si="126"/>
        <v>287.5</v>
      </c>
      <c r="O368" s="72">
        <v>0</v>
      </c>
      <c r="P368" s="72">
        <f t="shared" si="129"/>
        <v>1502.5</v>
      </c>
      <c r="Q368" s="72">
        <f t="shared" si="130"/>
        <v>23497.5</v>
      </c>
    </row>
    <row r="369" spans="2:17" s="3" customFormat="1" x14ac:dyDescent="0.2">
      <c r="B369" s="74" t="s">
        <v>27</v>
      </c>
      <c r="C369" s="74" t="s">
        <v>23</v>
      </c>
      <c r="D369" s="74" t="s">
        <v>22</v>
      </c>
      <c r="E369" s="74" t="s">
        <v>21</v>
      </c>
      <c r="F369" s="74" t="s">
        <v>20</v>
      </c>
      <c r="G369" s="73">
        <v>35000</v>
      </c>
      <c r="H369" s="73">
        <v>0</v>
      </c>
      <c r="I369" s="73">
        <v>25</v>
      </c>
      <c r="J369" s="73">
        <f t="shared" si="131"/>
        <v>1004.5</v>
      </c>
      <c r="K369" s="72">
        <f t="shared" si="132"/>
        <v>1064</v>
      </c>
      <c r="L369" s="72">
        <f t="shared" si="127"/>
        <v>2481.5</v>
      </c>
      <c r="M369" s="73">
        <f t="shared" si="128"/>
        <v>2485</v>
      </c>
      <c r="N369" s="73">
        <f t="shared" si="126"/>
        <v>402.5</v>
      </c>
      <c r="O369" s="72">
        <v>1100</v>
      </c>
      <c r="P369" s="72">
        <f t="shared" si="129"/>
        <v>3193.5</v>
      </c>
      <c r="Q369" s="72">
        <f t="shared" si="130"/>
        <v>31806.5</v>
      </c>
    </row>
    <row r="370" spans="2:17" s="3" customFormat="1" ht="11.25" customHeight="1" x14ac:dyDescent="0.2">
      <c r="B370" s="75" t="s">
        <v>26</v>
      </c>
      <c r="C370" s="74" t="s">
        <v>23</v>
      </c>
      <c r="D370" s="74" t="s">
        <v>22</v>
      </c>
      <c r="E370" s="74" t="s">
        <v>21</v>
      </c>
      <c r="F370" s="74" t="s">
        <v>20</v>
      </c>
      <c r="G370" s="73">
        <v>30000</v>
      </c>
      <c r="H370" s="73">
        <v>0</v>
      </c>
      <c r="I370" s="73">
        <v>25</v>
      </c>
      <c r="J370" s="73">
        <f t="shared" si="131"/>
        <v>861</v>
      </c>
      <c r="K370" s="72">
        <f t="shared" si="132"/>
        <v>912</v>
      </c>
      <c r="L370" s="72">
        <f t="shared" si="127"/>
        <v>2127</v>
      </c>
      <c r="M370" s="73">
        <f t="shared" si="128"/>
        <v>2130</v>
      </c>
      <c r="N370" s="73">
        <f t="shared" si="126"/>
        <v>345</v>
      </c>
      <c r="O370" s="72">
        <v>10528.35</v>
      </c>
      <c r="P370" s="72">
        <f t="shared" si="129"/>
        <v>12326.35</v>
      </c>
      <c r="Q370" s="72">
        <f t="shared" si="130"/>
        <v>17673.650000000001</v>
      </c>
    </row>
    <row r="371" spans="2:17" s="3" customFormat="1" x14ac:dyDescent="0.2">
      <c r="B371" s="74" t="s">
        <v>25</v>
      </c>
      <c r="C371" s="74" t="s">
        <v>23</v>
      </c>
      <c r="D371" s="74" t="s">
        <v>22</v>
      </c>
      <c r="E371" s="74" t="s">
        <v>21</v>
      </c>
      <c r="F371" s="74" t="s">
        <v>20</v>
      </c>
      <c r="G371" s="73">
        <v>30000</v>
      </c>
      <c r="H371" s="73">
        <v>0</v>
      </c>
      <c r="I371" s="73">
        <v>25</v>
      </c>
      <c r="J371" s="73">
        <f t="shared" si="131"/>
        <v>861</v>
      </c>
      <c r="K371" s="72">
        <f t="shared" si="132"/>
        <v>912</v>
      </c>
      <c r="L371" s="72">
        <f t="shared" si="127"/>
        <v>2127</v>
      </c>
      <c r="M371" s="73">
        <f t="shared" si="128"/>
        <v>2130</v>
      </c>
      <c r="N371" s="73">
        <f t="shared" si="126"/>
        <v>345</v>
      </c>
      <c r="O371" s="72">
        <v>6633.34</v>
      </c>
      <c r="P371" s="72">
        <f t="shared" si="129"/>
        <v>8431.34</v>
      </c>
      <c r="Q371" s="72">
        <f t="shared" si="130"/>
        <v>21568.66</v>
      </c>
    </row>
    <row r="372" spans="2:17" s="3" customFormat="1" x14ac:dyDescent="0.2">
      <c r="B372" s="75" t="s">
        <v>24</v>
      </c>
      <c r="C372" s="74" t="s">
        <v>23</v>
      </c>
      <c r="D372" s="74" t="s">
        <v>22</v>
      </c>
      <c r="E372" s="74" t="s">
        <v>21</v>
      </c>
      <c r="F372" s="74" t="s">
        <v>20</v>
      </c>
      <c r="G372" s="73">
        <v>35150</v>
      </c>
      <c r="H372" s="73">
        <v>0</v>
      </c>
      <c r="I372" s="73">
        <v>25</v>
      </c>
      <c r="J372" s="73">
        <f t="shared" si="131"/>
        <v>1008.8049999999999</v>
      </c>
      <c r="K372" s="72">
        <f t="shared" si="132"/>
        <v>1068.56</v>
      </c>
      <c r="L372" s="72">
        <f t="shared" si="127"/>
        <v>2492.1350000000002</v>
      </c>
      <c r="M372" s="73">
        <f t="shared" si="128"/>
        <v>2495.6499999999996</v>
      </c>
      <c r="N372" s="73">
        <f t="shared" si="126"/>
        <v>404.22499999999997</v>
      </c>
      <c r="O372" s="72">
        <v>100</v>
      </c>
      <c r="P372" s="72">
        <f t="shared" si="129"/>
        <v>2202.3649999999998</v>
      </c>
      <c r="Q372" s="72">
        <f t="shared" si="130"/>
        <v>32947.635000000002</v>
      </c>
    </row>
    <row r="373" spans="2:17" s="3" customFormat="1" ht="18.75" customHeight="1" x14ac:dyDescent="0.2">
      <c r="G373" s="2"/>
      <c r="H373" s="2"/>
      <c r="I373" s="2"/>
      <c r="J373" s="2"/>
      <c r="K373" s="2"/>
      <c r="L373" s="2"/>
      <c r="M373" s="2"/>
      <c r="N373" s="2"/>
      <c r="O373" s="2"/>
      <c r="P373" s="2"/>
      <c r="Q373" s="2"/>
    </row>
    <row r="374" spans="2:17" s="3" customFormat="1" ht="19.5" customHeight="1" x14ac:dyDescent="0.2">
      <c r="G374" s="2"/>
      <c r="H374" s="2"/>
      <c r="I374" s="2"/>
      <c r="J374" s="2"/>
      <c r="K374" s="2"/>
      <c r="L374" s="2"/>
      <c r="M374" s="2"/>
      <c r="N374" s="2"/>
      <c r="O374" s="2"/>
      <c r="P374" s="2"/>
      <c r="Q374" s="2"/>
    </row>
    <row r="375" spans="2:17" s="3" customFormat="1" ht="17.25" customHeight="1" x14ac:dyDescent="0.2">
      <c r="G375" s="2"/>
      <c r="H375" s="2"/>
      <c r="I375" s="2"/>
      <c r="J375" s="2"/>
      <c r="K375" s="2"/>
      <c r="L375" s="2"/>
      <c r="M375" s="2"/>
      <c r="N375" s="2"/>
      <c r="O375" s="2"/>
      <c r="P375" s="2"/>
      <c r="Q375" s="2"/>
    </row>
    <row r="376" spans="2:17" s="3" customFormat="1" ht="19.5" customHeight="1" x14ac:dyDescent="0.2">
      <c r="G376" s="2"/>
      <c r="H376" s="2"/>
      <c r="I376" s="2"/>
      <c r="J376" s="2"/>
      <c r="K376" s="2"/>
      <c r="L376" s="2"/>
      <c r="M376" s="2"/>
      <c r="N376" s="2"/>
      <c r="O376" s="2"/>
      <c r="P376" s="2"/>
      <c r="Q376" s="2"/>
    </row>
    <row r="377" spans="2:17" s="3" customFormat="1" ht="93" customHeight="1" x14ac:dyDescent="0.2">
      <c r="G377" s="2"/>
      <c r="H377" s="2"/>
      <c r="I377" s="2"/>
      <c r="J377" s="2"/>
      <c r="K377" s="2"/>
      <c r="L377" s="2"/>
      <c r="M377" s="2"/>
      <c r="N377" s="2"/>
      <c r="O377" s="2"/>
      <c r="P377" s="2"/>
      <c r="Q377" s="2"/>
    </row>
    <row r="378" spans="2:17" s="3" customFormat="1" ht="33.75" customHeight="1" x14ac:dyDescent="0.2">
      <c r="G378" s="2"/>
      <c r="H378" s="2"/>
      <c r="I378" s="2"/>
      <c r="J378" s="2"/>
      <c r="K378" s="2"/>
      <c r="L378" s="2"/>
      <c r="M378" s="2"/>
      <c r="N378" s="2"/>
      <c r="O378" s="2"/>
      <c r="P378" s="2"/>
      <c r="Q378" s="2"/>
    </row>
    <row r="379" spans="2:17" s="3" customFormat="1" ht="27.75" hidden="1" customHeight="1" x14ac:dyDescent="0.2">
      <c r="G379" s="2"/>
      <c r="H379" s="2"/>
      <c r="I379" s="2"/>
      <c r="J379" s="2"/>
      <c r="K379" s="2"/>
      <c r="L379" s="2"/>
      <c r="M379" s="2"/>
      <c r="N379" s="2"/>
      <c r="O379" s="2"/>
      <c r="P379" s="2"/>
      <c r="Q379" s="2"/>
    </row>
    <row r="380" spans="2:17" s="3" customFormat="1" ht="23.25" hidden="1" customHeight="1" x14ac:dyDescent="0.2">
      <c r="C380" s="68"/>
      <c r="D380" s="68"/>
      <c r="E380" s="68"/>
      <c r="F380" s="68"/>
      <c r="G380" s="67"/>
      <c r="H380" s="124" t="s">
        <v>19</v>
      </c>
      <c r="I380" s="125"/>
      <c r="J380" s="125"/>
      <c r="K380" s="125"/>
      <c r="L380" s="126"/>
      <c r="M380" s="2"/>
      <c r="N380" s="2"/>
      <c r="O380" s="2"/>
      <c r="P380" s="2"/>
      <c r="Q380" s="2"/>
    </row>
    <row r="381" spans="2:17" s="3" customFormat="1" ht="27.75" hidden="1" customHeight="1" x14ac:dyDescent="0.25">
      <c r="B381" s="66" t="s">
        <v>18</v>
      </c>
      <c r="C381" s="65"/>
      <c r="D381" s="64"/>
      <c r="E381" s="64" t="s">
        <v>17</v>
      </c>
      <c r="F381" s="53"/>
      <c r="G381" s="53"/>
      <c r="H381" s="128" t="s">
        <v>16</v>
      </c>
      <c r="I381" s="63">
        <v>19352.5</v>
      </c>
      <c r="J381" s="62">
        <v>20</v>
      </c>
      <c r="K381" s="61">
        <v>387050</v>
      </c>
      <c r="L381" s="60" t="s">
        <v>12</v>
      </c>
      <c r="M381" s="2"/>
      <c r="N381" s="2"/>
      <c r="O381" s="2"/>
      <c r="P381" s="2"/>
      <c r="Q381" s="2"/>
    </row>
    <row r="382" spans="2:17" s="3" customFormat="1" ht="21.75" hidden="1" customHeight="1" x14ac:dyDescent="0.25">
      <c r="B382" s="6"/>
      <c r="C382" s="60" t="s">
        <v>15</v>
      </c>
      <c r="D382" s="59">
        <v>117000</v>
      </c>
      <c r="E382" s="58">
        <v>0</v>
      </c>
      <c r="F382" s="53"/>
      <c r="G382" s="53"/>
      <c r="H382" s="129"/>
      <c r="I382" s="63">
        <v>19352.5</v>
      </c>
      <c r="J382" s="62">
        <v>10</v>
      </c>
      <c r="K382" s="61">
        <v>193525</v>
      </c>
      <c r="L382" s="60" t="s">
        <v>10</v>
      </c>
      <c r="M382" s="2"/>
      <c r="N382" s="2"/>
      <c r="O382" s="2"/>
      <c r="P382" s="2"/>
      <c r="Q382" s="2"/>
    </row>
    <row r="383" spans="2:17" s="3" customFormat="1" ht="24.75" hidden="1" customHeight="1" x14ac:dyDescent="0.2">
      <c r="B383" s="6"/>
      <c r="C383" s="60" t="s">
        <v>14</v>
      </c>
      <c r="D383" s="59"/>
      <c r="E383" s="58">
        <v>0</v>
      </c>
      <c r="F383" s="53"/>
      <c r="G383" s="53"/>
      <c r="H383" s="6"/>
      <c r="I383" s="6"/>
      <c r="J383" s="57"/>
      <c r="K383" s="6"/>
      <c r="L383" s="6"/>
      <c r="M383" s="2"/>
      <c r="N383" s="2"/>
      <c r="O383" s="2"/>
      <c r="P383" s="2"/>
      <c r="Q383" s="2"/>
    </row>
    <row r="384" spans="2:17" s="3" customFormat="1" ht="24" hidden="1" customHeight="1" x14ac:dyDescent="0.2">
      <c r="B384" s="6"/>
      <c r="C384" s="56" t="s">
        <v>13</v>
      </c>
      <c r="D384" s="55">
        <f>SUM(D382:D383)</f>
        <v>117000</v>
      </c>
      <c r="E384" s="54">
        <v>0</v>
      </c>
      <c r="F384" s="53"/>
      <c r="G384" s="53"/>
      <c r="H384" s="6"/>
      <c r="I384" s="6"/>
      <c r="J384" s="6"/>
      <c r="K384" s="6"/>
      <c r="L384" s="6"/>
      <c r="M384" s="2"/>
      <c r="N384" s="2"/>
      <c r="O384" s="2"/>
      <c r="P384" s="2"/>
      <c r="Q384" s="2"/>
    </row>
    <row r="385" spans="2:17" s="3" customFormat="1" ht="22.5" hidden="1" customHeight="1" x14ac:dyDescent="0.2">
      <c r="B385" s="6"/>
      <c r="C385" s="127"/>
      <c r="D385" s="127"/>
      <c r="E385" s="127"/>
      <c r="F385" s="53"/>
      <c r="G385" s="53"/>
      <c r="H385" s="6"/>
      <c r="I385" s="6"/>
      <c r="J385" s="6"/>
      <c r="K385" s="6"/>
      <c r="L385" s="6"/>
      <c r="M385" s="2"/>
      <c r="N385" s="2"/>
      <c r="O385" s="2"/>
      <c r="P385" s="2"/>
      <c r="Q385" s="2"/>
    </row>
    <row r="386" spans="2:17" s="3" customFormat="1" ht="26.25" hidden="1" customHeight="1" thickBot="1" x14ac:dyDescent="0.25">
      <c r="B386" s="6"/>
      <c r="C386" s="6"/>
      <c r="D386" s="6"/>
      <c r="E386" s="6"/>
      <c r="F386" s="6"/>
      <c r="G386" s="6"/>
      <c r="H386" s="6"/>
      <c r="I386" s="6"/>
      <c r="J386" s="6"/>
      <c r="K386" s="52"/>
      <c r="L386" s="6"/>
      <c r="M386" s="2"/>
      <c r="N386" s="2"/>
      <c r="O386" s="2"/>
      <c r="P386" s="2"/>
      <c r="Q386" s="2"/>
    </row>
    <row r="387" spans="2:17" s="3" customFormat="1" ht="13.5" hidden="1" customHeight="1" thickBot="1" x14ac:dyDescent="0.3">
      <c r="B387" s="6"/>
      <c r="C387" s="51" t="s">
        <v>12</v>
      </c>
      <c r="D387" s="50">
        <f>IF(D382&lt;=I381*J381,D382*F388,(I381*J381)*F388)</f>
        <v>3357.9</v>
      </c>
      <c r="E387" s="49">
        <f>D387/2</f>
        <v>1678.95</v>
      </c>
      <c r="F387" s="48" t="s">
        <v>11</v>
      </c>
      <c r="G387" s="47"/>
      <c r="H387" s="46"/>
      <c r="I387" s="6"/>
      <c r="J387" s="6"/>
      <c r="K387" s="6"/>
      <c r="L387" s="6"/>
      <c r="M387" s="2"/>
      <c r="N387" s="2"/>
      <c r="O387" s="2"/>
      <c r="P387" s="2"/>
      <c r="Q387" s="2"/>
    </row>
    <row r="388" spans="2:17" s="3" customFormat="1" ht="22.5" hidden="1" customHeight="1" x14ac:dyDescent="0.25">
      <c r="B388" s="45"/>
      <c r="C388" s="39" t="s">
        <v>10</v>
      </c>
      <c r="D388" s="38">
        <f>IF(D382&lt;=I382*J382,D382*F389,(I382*J382)*F389)</f>
        <v>3556.8</v>
      </c>
      <c r="E388" s="29">
        <f>D388/2</f>
        <v>1778.4</v>
      </c>
      <c r="F388" s="41">
        <v>2.87E-2</v>
      </c>
      <c r="G388" s="40"/>
      <c r="H388" s="44"/>
      <c r="I388" s="6"/>
      <c r="J388" s="6"/>
      <c r="K388" s="6"/>
      <c r="L388" s="6"/>
      <c r="M388" s="2"/>
      <c r="N388" s="2"/>
      <c r="O388" s="2"/>
      <c r="P388" s="2"/>
      <c r="Q388" s="2"/>
    </row>
    <row r="389" spans="2:17" s="3" customFormat="1" ht="18.75" hidden="1" customHeight="1" thickBot="1" x14ac:dyDescent="0.3">
      <c r="B389" s="9"/>
      <c r="C389" s="43" t="s">
        <v>9</v>
      </c>
      <c r="D389" s="42"/>
      <c r="E389" s="29">
        <v>1715.46</v>
      </c>
      <c r="F389" s="41">
        <v>3.04E-2</v>
      </c>
      <c r="G389" s="40"/>
      <c r="H389" s="6"/>
      <c r="I389" s="6"/>
      <c r="J389" s="6"/>
      <c r="K389" s="6"/>
      <c r="L389" s="6"/>
      <c r="M389" s="2"/>
      <c r="N389" s="2"/>
      <c r="O389" s="2"/>
      <c r="P389" s="2"/>
      <c r="Q389" s="2"/>
    </row>
    <row r="390" spans="2:17" s="3" customFormat="1" ht="18.75" hidden="1" customHeight="1" thickBot="1" x14ac:dyDescent="0.3">
      <c r="B390" s="9"/>
      <c r="C390" s="39" t="s">
        <v>8</v>
      </c>
      <c r="D390" s="38">
        <f>+D382-(SUM(D387:D389))+D383</f>
        <v>110085.3</v>
      </c>
      <c r="E390" s="29">
        <f>D390/2</f>
        <v>55042.65</v>
      </c>
      <c r="F390" s="37">
        <v>0</v>
      </c>
      <c r="G390" s="36"/>
      <c r="H390" s="10" t="s">
        <v>7</v>
      </c>
      <c r="I390" s="6"/>
      <c r="J390" s="6"/>
      <c r="K390" s="6"/>
      <c r="L390" s="6"/>
      <c r="M390" s="2"/>
      <c r="N390" s="2"/>
      <c r="O390" s="2"/>
      <c r="P390" s="2"/>
      <c r="Q390" s="2"/>
    </row>
    <row r="391" spans="2:17" s="3" customFormat="1" ht="18" hidden="1" customHeight="1" x14ac:dyDescent="0.25">
      <c r="B391" s="9"/>
      <c r="C391" s="28"/>
      <c r="D391" s="10"/>
      <c r="E391" s="27"/>
      <c r="F391" s="10"/>
      <c r="G391" s="19"/>
      <c r="H391" s="10"/>
      <c r="I391" s="5"/>
      <c r="J391" s="5"/>
      <c r="K391" s="5"/>
      <c r="L391" s="5"/>
      <c r="M391" s="2"/>
      <c r="N391" s="2"/>
      <c r="O391" s="2"/>
      <c r="P391" s="2"/>
      <c r="Q391" s="2"/>
    </row>
    <row r="392" spans="2:17" s="3" customFormat="1" ht="18.75" hidden="1" customHeight="1" x14ac:dyDescent="0.3">
      <c r="B392" s="9"/>
      <c r="C392" s="35" t="s">
        <v>6</v>
      </c>
      <c r="D392" s="20">
        <f>IF(D390*12&lt;=D400,0,(IF(D390*12&lt;=D401,((((D390*12)-C401)*F401)/12),IF(D390*12&lt;=D402,(((((D390*12)-C402)*F402)+E402))/12,IF(D390*12&gt;=C403,((((D390*12)-C403)*F403)+E403)/12,0)))))</f>
        <v>16104.262291666668</v>
      </c>
      <c r="E392" s="34">
        <v>0</v>
      </c>
      <c r="F392" s="33">
        <f>SUM(D387:D389)</f>
        <v>6914.7000000000007</v>
      </c>
      <c r="G392" s="15"/>
      <c r="H392" s="10"/>
      <c r="I392" s="5"/>
      <c r="J392" s="5"/>
      <c r="K392" s="5"/>
      <c r="L392" s="5"/>
      <c r="M392" s="2"/>
      <c r="N392" s="2"/>
      <c r="O392" s="2"/>
      <c r="P392" s="2"/>
      <c r="Q392" s="2"/>
    </row>
    <row r="393" spans="2:17" s="3" customFormat="1" ht="16.5" hidden="1" customHeight="1" x14ac:dyDescent="0.25">
      <c r="B393" s="9"/>
      <c r="C393" s="28"/>
      <c r="D393" s="32"/>
      <c r="E393" s="27"/>
      <c r="F393" s="10"/>
      <c r="G393" s="19"/>
      <c r="H393" s="6">
        <v>9949.67</v>
      </c>
      <c r="I393" s="5"/>
      <c r="J393" s="5"/>
      <c r="K393" s="5"/>
      <c r="L393" s="5"/>
      <c r="M393" s="2"/>
      <c r="N393" s="2"/>
      <c r="O393" s="2"/>
      <c r="P393" s="2"/>
      <c r="Q393" s="2"/>
    </row>
    <row r="394" spans="2:17" s="3" customFormat="1" ht="15" hidden="1" customHeight="1" x14ac:dyDescent="0.25">
      <c r="B394" s="9"/>
      <c r="C394" s="31" t="s">
        <v>5</v>
      </c>
      <c r="D394" s="30"/>
      <c r="E394" s="29"/>
      <c r="F394" s="6"/>
      <c r="G394" s="15"/>
      <c r="H394" s="10"/>
      <c r="I394" s="5"/>
      <c r="J394" s="5"/>
      <c r="K394" s="5"/>
      <c r="L394" s="5"/>
      <c r="M394" s="2"/>
      <c r="N394" s="2"/>
      <c r="O394" s="2"/>
      <c r="P394" s="2"/>
      <c r="Q394" s="2"/>
    </row>
    <row r="395" spans="2:17" s="3" customFormat="1" ht="16.5" hidden="1" customHeight="1" x14ac:dyDescent="0.25">
      <c r="B395" s="9"/>
      <c r="C395" s="28"/>
      <c r="D395" s="10"/>
      <c r="E395" s="27"/>
      <c r="F395" s="6"/>
      <c r="G395" s="15"/>
      <c r="H395" s="26">
        <f>D392-H393</f>
        <v>6154.5922916666677</v>
      </c>
      <c r="I395" s="5"/>
      <c r="J395" s="5"/>
      <c r="K395" s="5"/>
      <c r="L395" s="5"/>
      <c r="M395" s="2"/>
      <c r="N395" s="2"/>
      <c r="O395" s="2"/>
      <c r="P395" s="2"/>
      <c r="Q395" s="2"/>
    </row>
    <row r="396" spans="2:17" s="3" customFormat="1" ht="20.25" hidden="1" customHeight="1" x14ac:dyDescent="0.3">
      <c r="B396" s="9"/>
      <c r="C396" s="25" t="s">
        <v>4</v>
      </c>
      <c r="D396" s="24">
        <f>SUM(D387:D389)+D392+D394</f>
        <v>23018.96229166667</v>
      </c>
      <c r="E396" s="23">
        <v>0</v>
      </c>
      <c r="F396" s="6"/>
      <c r="G396" s="15"/>
      <c r="H396" s="10"/>
      <c r="I396" s="5"/>
      <c r="J396" s="5"/>
      <c r="K396" s="5"/>
      <c r="L396" s="5"/>
      <c r="M396" s="2"/>
      <c r="N396" s="2"/>
      <c r="O396" s="2"/>
      <c r="P396" s="2"/>
      <c r="Q396" s="2"/>
    </row>
    <row r="397" spans="2:17" s="3" customFormat="1" ht="16.5" hidden="1" customHeight="1" x14ac:dyDescent="0.3">
      <c r="B397" s="9"/>
      <c r="C397" s="22" t="s">
        <v>3</v>
      </c>
      <c r="D397" s="21">
        <f>D384-D396</f>
        <v>93981.03770833333</v>
      </c>
      <c r="E397" s="20">
        <v>0</v>
      </c>
      <c r="F397" s="10"/>
      <c r="G397" s="19"/>
      <c r="H397" s="6"/>
      <c r="I397" s="5"/>
      <c r="J397" s="5"/>
      <c r="K397" s="5"/>
      <c r="L397" s="5"/>
      <c r="M397" s="2"/>
      <c r="N397" s="2"/>
      <c r="O397" s="2"/>
      <c r="P397" s="2"/>
      <c r="Q397" s="2"/>
    </row>
    <row r="398" spans="2:17" s="3" customFormat="1" ht="18.75" hidden="1" customHeight="1" x14ac:dyDescent="0.25">
      <c r="B398" s="9"/>
      <c r="C398" s="6"/>
      <c r="D398" s="6"/>
      <c r="E398" s="6"/>
      <c r="F398" s="6"/>
      <c r="G398" s="15"/>
      <c r="H398" s="6"/>
      <c r="I398" s="5"/>
      <c r="J398" s="5"/>
      <c r="K398" s="5"/>
      <c r="L398" s="5"/>
      <c r="M398" s="2"/>
      <c r="N398" s="2"/>
      <c r="O398" s="2"/>
      <c r="P398" s="2"/>
      <c r="Q398" s="2"/>
    </row>
    <row r="399" spans="2:17" s="3" customFormat="1" ht="25.5" hidden="1" customHeight="1" x14ac:dyDescent="0.25">
      <c r="B399" s="9"/>
      <c r="C399" s="18" t="s">
        <v>2</v>
      </c>
      <c r="D399" s="18" t="s">
        <v>1</v>
      </c>
      <c r="E399" s="17"/>
      <c r="F399" s="6"/>
      <c r="G399" s="15"/>
      <c r="H399" s="10"/>
      <c r="I399" s="5"/>
      <c r="J399" s="5"/>
      <c r="K399" s="5"/>
      <c r="L399" s="5"/>
      <c r="M399" s="2"/>
      <c r="N399" s="2"/>
      <c r="O399" s="2"/>
      <c r="P399" s="2"/>
      <c r="Q399" s="2"/>
    </row>
    <row r="400" spans="2:17" s="3" customFormat="1" ht="46.5" hidden="1" customHeight="1" x14ac:dyDescent="0.25">
      <c r="B400" s="9"/>
      <c r="C400" s="13">
        <v>0</v>
      </c>
      <c r="D400" s="13">
        <v>416220</v>
      </c>
      <c r="E400" s="13"/>
      <c r="F400" s="16" t="s">
        <v>0</v>
      </c>
      <c r="G400" s="15"/>
      <c r="H400" s="6"/>
      <c r="I400" s="5"/>
      <c r="J400" s="5"/>
      <c r="K400" s="5"/>
      <c r="L400" s="5"/>
      <c r="M400" s="2"/>
      <c r="N400" s="2"/>
      <c r="O400" s="2"/>
      <c r="P400" s="2"/>
      <c r="Q400" s="2"/>
    </row>
    <row r="401" spans="2:17" s="3" customFormat="1" ht="56.25" hidden="1" customHeight="1" x14ac:dyDescent="0.25">
      <c r="B401" s="9"/>
      <c r="C401" s="13">
        <v>416220.01</v>
      </c>
      <c r="D401" s="13">
        <v>624329</v>
      </c>
      <c r="E401" s="13">
        <v>0</v>
      </c>
      <c r="F401" s="12">
        <v>0.15</v>
      </c>
      <c r="G401" s="14"/>
      <c r="H401" s="6"/>
      <c r="I401" s="5"/>
      <c r="J401" s="5"/>
      <c r="K401" s="5"/>
      <c r="L401" s="5"/>
      <c r="M401" s="2"/>
      <c r="N401" s="2"/>
      <c r="O401" s="2"/>
      <c r="P401" s="2"/>
      <c r="Q401" s="2"/>
    </row>
    <row r="402" spans="2:17" s="3" customFormat="1" ht="50.25" hidden="1" customHeight="1" x14ac:dyDescent="0.25">
      <c r="B402" s="9"/>
      <c r="C402" s="13">
        <v>624329.01</v>
      </c>
      <c r="D402" s="13">
        <v>867123</v>
      </c>
      <c r="E402" s="13">
        <v>31216</v>
      </c>
      <c r="F402" s="12">
        <v>0.2</v>
      </c>
      <c r="G402" s="11"/>
      <c r="H402" s="10"/>
      <c r="I402" s="5"/>
      <c r="J402" s="5"/>
      <c r="K402" s="5"/>
      <c r="L402" s="5"/>
      <c r="M402" s="2"/>
      <c r="N402" s="2"/>
      <c r="O402" s="2"/>
      <c r="P402" s="2"/>
      <c r="Q402" s="2"/>
    </row>
    <row r="403" spans="2:17" s="3" customFormat="1" ht="45.75" hidden="1" customHeight="1" x14ac:dyDescent="0.25">
      <c r="B403" s="9"/>
      <c r="C403" s="13">
        <v>867123.01</v>
      </c>
      <c r="D403" s="13"/>
      <c r="E403" s="13">
        <v>79776</v>
      </c>
      <c r="F403" s="12">
        <v>0.25</v>
      </c>
      <c r="G403" s="11"/>
      <c r="H403" s="10"/>
      <c r="I403" s="5"/>
      <c r="J403" s="5"/>
      <c r="K403" s="5"/>
      <c r="L403" s="5"/>
      <c r="M403" s="2"/>
      <c r="N403" s="2"/>
      <c r="O403" s="2"/>
      <c r="P403" s="2"/>
      <c r="Q403" s="2"/>
    </row>
    <row r="404" spans="2:17" s="3" customFormat="1" ht="46.5" hidden="1" customHeight="1" thickBot="1" x14ac:dyDescent="0.3">
      <c r="B404" s="9"/>
      <c r="C404" s="8"/>
      <c r="D404" s="8"/>
      <c r="E404" s="8"/>
      <c r="F404" s="8"/>
      <c r="G404" s="7"/>
      <c r="H404" s="6"/>
      <c r="I404" s="5"/>
      <c r="J404" s="5"/>
      <c r="K404" s="5"/>
      <c r="L404" s="5"/>
      <c r="M404" s="2"/>
      <c r="N404" s="2"/>
      <c r="O404" s="2"/>
      <c r="P404" s="2"/>
      <c r="Q404" s="2"/>
    </row>
    <row r="405" spans="2:17" s="3" customFormat="1" ht="45.75" hidden="1" customHeight="1" thickBot="1" x14ac:dyDescent="0.25">
      <c r="B405" s="4"/>
      <c r="M405" s="2"/>
      <c r="N405" s="2"/>
      <c r="O405" s="2"/>
      <c r="P405" s="2"/>
      <c r="Q405" s="2"/>
    </row>
    <row r="406" spans="2:17" s="3" customFormat="1" ht="59.25" hidden="1" customHeight="1" x14ac:dyDescent="0.2">
      <c r="M406" s="2"/>
      <c r="N406" s="2"/>
      <c r="O406" s="2"/>
      <c r="P406" s="2"/>
      <c r="Q406" s="2"/>
    </row>
    <row r="407" spans="2:17" s="3" customFormat="1" ht="61.5" hidden="1" customHeight="1" x14ac:dyDescent="0.2">
      <c r="M407" s="2"/>
      <c r="N407" s="2"/>
      <c r="O407" s="2"/>
      <c r="P407" s="2"/>
      <c r="Q407" s="2"/>
    </row>
    <row r="408" spans="2:17" s="3" customFormat="1" ht="55.5" hidden="1" customHeight="1" x14ac:dyDescent="0.2">
      <c r="M408" s="2"/>
      <c r="N408" s="2"/>
      <c r="O408" s="2"/>
      <c r="P408" s="2"/>
      <c r="Q408" s="2"/>
    </row>
    <row r="409" spans="2:17" s="3" customFormat="1" ht="88.5" hidden="1" customHeight="1" x14ac:dyDescent="0.2">
      <c r="M409" s="2"/>
      <c r="N409" s="2"/>
      <c r="O409" s="2"/>
      <c r="P409" s="2"/>
      <c r="Q409" s="2"/>
    </row>
    <row r="410" spans="2:17" s="3" customFormat="1" ht="12.75" hidden="1" customHeight="1" x14ac:dyDescent="0.2">
      <c r="M410" s="2"/>
      <c r="N410" s="2"/>
      <c r="O410" s="2"/>
      <c r="P410" s="2"/>
      <c r="Q410" s="2"/>
    </row>
    <row r="411" spans="2:17" s="3" customFormat="1" ht="12.75" hidden="1" customHeight="1" x14ac:dyDescent="0.2">
      <c r="M411" s="2"/>
      <c r="N411" s="2"/>
      <c r="O411" s="2"/>
      <c r="P411" s="2"/>
      <c r="Q411" s="2"/>
    </row>
    <row r="412" spans="2:17" s="3" customFormat="1" ht="15" hidden="1" customHeight="1" x14ac:dyDescent="0.2">
      <c r="M412" s="2"/>
      <c r="N412" s="2"/>
      <c r="O412" s="2"/>
      <c r="P412" s="2"/>
      <c r="Q412" s="2"/>
    </row>
    <row r="413" spans="2:17" s="3" customFormat="1" ht="9.75" hidden="1" customHeight="1" x14ac:dyDescent="0.2">
      <c r="M413" s="2"/>
      <c r="N413" s="2"/>
      <c r="O413" s="2"/>
      <c r="P413" s="2"/>
      <c r="Q413" s="2"/>
    </row>
    <row r="414" spans="2:17" s="3" customFormat="1" ht="13.5" hidden="1" customHeight="1" x14ac:dyDescent="0.2">
      <c r="M414" s="2"/>
      <c r="N414" s="2"/>
      <c r="O414" s="2"/>
      <c r="P414" s="2"/>
      <c r="Q414" s="2"/>
    </row>
    <row r="415" spans="2:17" s="3" customFormat="1" hidden="1" x14ac:dyDescent="0.2">
      <c r="M415" s="2"/>
      <c r="N415" s="2"/>
      <c r="O415" s="2"/>
      <c r="P415" s="2"/>
      <c r="Q415" s="2"/>
    </row>
    <row r="416" spans="2:17" s="3" customFormat="1" x14ac:dyDescent="0.2">
      <c r="M416" s="2"/>
      <c r="N416" s="2"/>
      <c r="O416" s="2"/>
      <c r="P416" s="2"/>
      <c r="Q416" s="2"/>
    </row>
    <row r="419" ht="82.5" customHeight="1" x14ac:dyDescent="0.2"/>
  </sheetData>
  <dataConsolidate/>
  <mergeCells count="19">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 ref="H380:L380"/>
    <mergeCell ref="C385:E385"/>
    <mergeCell ref="H381:H382"/>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1:I63 G297:I299 I13:I14 I311:I312 I38 M42 G42:I42 G301:I308 G74:I74 G53:I54 G51:I51 G285:I295 G160:I190 M9:M23 G150:I154 G79:I89 G10:I12 G212:I283 G194:I208 G314:I324 M37:M40 G39:I40 G326:I372 M285:M372 G111:I147 M44:M157 N159:N372 M159:M283 M158:N158 M29:M35 N9:N157 J10:J372 G32:I37">
    <cfRule type="expression" dxfId="18" priority="19">
      <formula>ISNA(D9)</formula>
    </cfRule>
  </conditionalFormatting>
  <conditionalFormatting sqref="G44 I44 G45:I45 G46 I46 G47:I48 G52:I52 G70:I70 G55:I58">
    <cfRule type="expression" dxfId="17" priority="16">
      <formula>ISNA(G44)</formula>
    </cfRule>
  </conditionalFormatting>
  <conditionalFormatting sqref="G65 I65 G66:I67">
    <cfRule type="expression" dxfId="16" priority="15">
      <formula>ISNA(G65)</formula>
    </cfRule>
  </conditionalFormatting>
  <conditionalFormatting sqref="G20:I20 G31:I31 G25:I29 L28:M28 G23:I23 G21:G22 I21:I22">
    <cfRule type="expression" dxfId="15" priority="17">
      <formula>ISNA(G20)</formula>
    </cfRule>
  </conditionalFormatting>
  <conditionalFormatting sqref="G156:I158 G300:I300 G296:I296">
    <cfRule type="expression" dxfId="14" priority="11">
      <formula>ISNA(G156)</formula>
    </cfRule>
  </conditionalFormatting>
  <conditionalFormatting sqref="G313:I313">
    <cfRule type="expression" dxfId="13" priority="18">
      <formula>ISNA(G313)</formula>
    </cfRule>
  </conditionalFormatting>
  <conditionalFormatting sqref="G15:I19 G155:I155 G14:H14">
    <cfRule type="expression" dxfId="12" priority="12">
      <formula>ISNA(G14)</formula>
    </cfRule>
  </conditionalFormatting>
  <conditionalFormatting sqref="H43:I43 G49:I50 G59:I60 G68:I68 G93:I93 G108:I110 G310:I310">
    <cfRule type="expression" dxfId="11" priority="20">
      <formula>ISNA(G43)</formula>
    </cfRule>
  </conditionalFormatting>
  <conditionalFormatting sqref="G71:I73 G76:I77 G92:I92">
    <cfRule type="expression" dxfId="10" priority="14">
      <formula>ISNA(G71)</formula>
    </cfRule>
  </conditionalFormatting>
  <conditionalFormatting sqref="G95:I99">
    <cfRule type="expression" dxfId="9" priority="8">
      <formula>ISNA(G95)</formula>
    </cfRule>
  </conditionalFormatting>
  <conditionalFormatting sqref="G101:I103">
    <cfRule type="expression" dxfId="8" priority="13">
      <formula>ISNA(G101)</formula>
    </cfRule>
  </conditionalFormatting>
  <conditionalFormatting sqref="H191:I193">
    <cfRule type="expression" dxfId="7" priority="9">
      <formula>ISNA(H191)</formula>
    </cfRule>
  </conditionalFormatting>
  <conditionalFormatting sqref="I75 H311:H312 D325 G325:I325">
    <cfRule type="expression" dxfId="6" priority="10">
      <formula>ISNA(D75)</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6:M36">
    <cfRule type="expression" dxfId="4" priority="6">
      <formula>ISNA(L36)</formula>
    </cfRule>
  </conditionalFormatting>
  <conditionalFormatting sqref="L41:M41">
    <cfRule type="expression" dxfId="3" priority="5">
      <formula>ISNA(L41)</formula>
    </cfRule>
  </conditionalFormatting>
  <conditionalFormatting sqref="L43:M43">
    <cfRule type="expression" dxfId="2" priority="4">
      <formula>ISNA(L43)</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5" fitToHeight="0" orientation="landscape" r:id="rId1"/>
  <rowBreaks count="5" manualBreakCount="5">
    <brk id="70" min="1" max="16" man="1"/>
    <brk id="141" min="1" max="16" man="1"/>
    <brk id="220" min="1" max="16" man="1"/>
    <brk id="299" min="1" max="16" man="1"/>
    <brk id="365"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Carmen Heredia</cp:lastModifiedBy>
  <cp:lastPrinted>2025-09-19T19:07:43Z</cp:lastPrinted>
  <dcterms:created xsi:type="dcterms:W3CDTF">2025-02-19T16:55:38Z</dcterms:created>
  <dcterms:modified xsi:type="dcterms:W3CDTF">2025-09-19T19:07:57Z</dcterms:modified>
</cp:coreProperties>
</file>