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03\Desktop\Libre acceso\"/>
    </mc:Choice>
  </mc:AlternateContent>
  <xr:revisionPtr revIDLastSave="0" documentId="13_ncr:1_{56FF5AB2-E4CB-4EAC-9EC5-DE90258650A0}" xr6:coauthVersionLast="47" xr6:coauthVersionMax="47" xr10:uidLastSave="{00000000-0000-0000-0000-000000000000}"/>
  <bookViews>
    <workbookView xWindow="-120" yWindow="-120" windowWidth="20730" windowHeight="11040" xr2:uid="{E96F1E1C-A5DE-42C8-AE03-2F3FB5FEEACC}"/>
  </bookViews>
  <sheets>
    <sheet name="Estado de Situacion Financiera" sheetId="1" r:id="rId1"/>
    <sheet name="Estado Rendimiento Financiero" sheetId="2" r:id="rId2"/>
    <sheet name="Estado de cambio de Activo Neto" sheetId="3" r:id="rId3"/>
    <sheet name="Estado de flujo de efectivo" sheetId="4" r:id="rId4"/>
    <sheet name="Estado de Comparación 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5" l="1"/>
  <c r="D11" i="5" s="1"/>
  <c r="F16" i="5"/>
  <c r="E16" i="5"/>
  <c r="F15" i="5"/>
  <c r="E15" i="5"/>
  <c r="F14" i="5"/>
  <c r="E14" i="5"/>
  <c r="F13" i="5"/>
  <c r="E13" i="5"/>
  <c r="F12" i="5"/>
  <c r="E12" i="5"/>
  <c r="C11" i="5"/>
  <c r="F10" i="5"/>
  <c r="E10" i="5"/>
  <c r="E9" i="5" s="1"/>
  <c r="F9" i="5"/>
  <c r="D9" i="5"/>
  <c r="D19" i="5" s="1"/>
  <c r="C9" i="5"/>
  <c r="C19" i="5" s="1"/>
  <c r="E17" i="5" l="1"/>
  <c r="E11" i="5" s="1"/>
  <c r="E19" i="5" s="1"/>
  <c r="F17" i="5"/>
  <c r="F11" i="5" s="1"/>
  <c r="F19" i="5" s="1"/>
  <c r="C18" i="4"/>
  <c r="C14" i="4"/>
  <c r="C21" i="4" s="1"/>
  <c r="C23" i="4" s="1"/>
  <c r="H12" i="4"/>
  <c r="F17" i="3"/>
  <c r="C17" i="3"/>
  <c r="G16" i="3"/>
  <c r="G15" i="3"/>
  <c r="G14" i="3"/>
  <c r="G13" i="3"/>
  <c r="G12" i="3"/>
  <c r="G11" i="3"/>
  <c r="G17" i="3" s="1"/>
  <c r="B17" i="2"/>
  <c r="B16" i="2"/>
  <c r="B9" i="2"/>
  <c r="B30" i="1"/>
  <c r="B24" i="1"/>
  <c r="B21" i="1"/>
  <c r="B16" i="1"/>
  <c r="B12" i="1"/>
  <c r="B17" i="1" s="1"/>
  <c r="B25" i="1" l="1"/>
  <c r="B31" i="1" s="1"/>
</calcChain>
</file>

<file path=xl/sharedStrings.xml><?xml version="1.0" encoding="utf-8"?>
<sst xmlns="http://schemas.openxmlformats.org/spreadsheetml/2006/main" count="129" uniqueCount="101">
  <si>
    <t>Instituto Dominicano deMeteorologia</t>
  </si>
  <si>
    <t>Estado de Situación Financiera</t>
  </si>
  <si>
    <t>Al 30 de Junio del 2025</t>
  </si>
  <si>
    <t>(Valores en RD$)</t>
  </si>
  <si>
    <t>Activos</t>
  </si>
  <si>
    <t>Activos corrientes</t>
  </si>
  <si>
    <t>Efectivo y equivalente de efectivo (Notas 7)</t>
  </si>
  <si>
    <t>Inventarios (Nota 8)</t>
  </si>
  <si>
    <r>
      <rPr>
        <b/>
        <sz val="12"/>
        <color rgb="FF231F20"/>
        <rFont val="Times New Roman"/>
        <family val="1"/>
      </rPr>
      <t>Total activos corrientes</t>
    </r>
  </si>
  <si>
    <t>Activos no corrientes</t>
  </si>
  <si>
    <t>Propiedad, planta y equipo neto (Nota 9)</t>
  </si>
  <si>
    <t>Activos intangibles (Nota 10)</t>
  </si>
  <si>
    <r>
      <rPr>
        <b/>
        <sz val="12"/>
        <color rgb="FF231F20"/>
        <rFont val="Times New Roman"/>
        <family val="1"/>
      </rPr>
      <t>Total activos no corrientes</t>
    </r>
  </si>
  <si>
    <r>
      <rPr>
        <b/>
        <sz val="12"/>
        <color rgb="FF231F20"/>
        <rFont val="Times New Roman"/>
        <family val="1"/>
      </rPr>
      <t>Total activos</t>
    </r>
  </si>
  <si>
    <t>Pasivos</t>
  </si>
  <si>
    <t>Pasivos corrientes</t>
  </si>
  <si>
    <t>Cuentas por pagar a corto plazo (Nota 11)</t>
  </si>
  <si>
    <r>
      <rPr>
        <b/>
        <sz val="12"/>
        <color rgb="FF231F20"/>
        <rFont val="Times New Roman"/>
        <family val="1"/>
      </rPr>
      <t>Total pasivos corrientes</t>
    </r>
  </si>
  <si>
    <t>Pasivos no corrientes</t>
  </si>
  <si>
    <t>Cuentas por pagar a largo plazo (Nota 12)</t>
  </si>
  <si>
    <r>
      <rPr>
        <b/>
        <sz val="12"/>
        <color rgb="FF231F20"/>
        <rFont val="Times New Roman"/>
        <family val="1"/>
      </rPr>
      <t>Total pasivos no corrientes</t>
    </r>
  </si>
  <si>
    <t>Total pasivos</t>
  </si>
  <si>
    <t>Activos Netos/Patrimonio (Notas 13)</t>
  </si>
  <si>
    <t>Capital</t>
  </si>
  <si>
    <r>
      <rPr>
        <sz val="12"/>
        <color rgb="FF231F20"/>
        <rFont val="Times New Roman"/>
        <family val="1"/>
      </rPr>
      <t>Resultados positivos (ahorro)/negativo (desahorro)</t>
    </r>
  </si>
  <si>
    <r>
      <rPr>
        <sz val="12"/>
        <color rgb="FF231F20"/>
        <rFont val="Times New Roman"/>
        <family val="1"/>
      </rPr>
      <t>Resultado acumulado</t>
    </r>
  </si>
  <si>
    <t>Patrimonio Neto</t>
  </si>
  <si>
    <r>
      <rPr>
        <b/>
        <sz val="12"/>
        <color rgb="FF231F20"/>
        <rFont val="Times New Roman"/>
        <family val="1"/>
      </rPr>
      <t>Total activos netos/patrimonio</t>
    </r>
    <r>
      <rPr>
        <b/>
        <sz val="12"/>
        <rFont val="Times New Roman"/>
        <family val="1"/>
      </rPr>
      <t xml:space="preserve"> mas pasivos</t>
    </r>
  </si>
  <si>
    <t xml:space="preserve"> Lic. Mercedes de la Cruz   </t>
  </si>
  <si>
    <t>Ing. Francisco Emiliano</t>
  </si>
  <si>
    <t xml:space="preserve"> Enc. de  Div. Contabilidad</t>
  </si>
  <si>
    <t>Enc. Financiero</t>
  </si>
  <si>
    <t xml:space="preserve">                            Ing. Gloria M. Ceballos</t>
  </si>
  <si>
    <t xml:space="preserve">                          Directora Ejecutiva</t>
  </si>
  <si>
    <t>Estado de Rendimiento Financiero</t>
  </si>
  <si>
    <t>Ingresos (Nota 14 )</t>
  </si>
  <si>
    <r>
      <rPr>
        <sz val="12"/>
        <color rgb="FF231F20"/>
        <rFont val="Times New Roman"/>
        <family val="1"/>
      </rPr>
      <t>Transferencias y donaciones</t>
    </r>
  </si>
  <si>
    <r>
      <rPr>
        <b/>
        <sz val="12"/>
        <color rgb="FF231F20"/>
        <rFont val="Times New Roman"/>
        <family val="1"/>
      </rPr>
      <t>Total ingresos</t>
    </r>
  </si>
  <si>
    <t>Gastos (Notas 15,16,17,18,19)</t>
  </si>
  <si>
    <t>Sueldos, salarios y beneficios a empleados</t>
  </si>
  <si>
    <r>
      <rPr>
        <sz val="12"/>
        <color rgb="FF231F20"/>
        <rFont val="Times New Roman"/>
        <family val="1"/>
      </rPr>
      <t>Suministros y material para consumo</t>
    </r>
  </si>
  <si>
    <t>Sunvenciones y otros pagos por transferencia</t>
  </si>
  <si>
    <r>
      <rPr>
        <sz val="12"/>
        <color rgb="FF231F20"/>
        <rFont val="Times New Roman"/>
        <family val="1"/>
      </rPr>
      <t>Gasto de depreciación y amortización</t>
    </r>
  </si>
  <si>
    <r>
      <rPr>
        <sz val="12"/>
        <color rgb="FF231F20"/>
        <rFont val="Times New Roman"/>
        <family val="1"/>
      </rPr>
      <t>Otros gastos</t>
    </r>
  </si>
  <si>
    <r>
      <rPr>
        <b/>
        <sz val="12"/>
        <color rgb="FF231F20"/>
        <rFont val="Times New Roman"/>
        <family val="1"/>
      </rPr>
      <t>Total gastos</t>
    </r>
  </si>
  <si>
    <r>
      <rPr>
        <b/>
        <sz val="12"/>
        <color rgb="FF231F20"/>
        <rFont val="Times New Roman"/>
        <family val="1"/>
      </rPr>
      <t>Resultado del período (ahorro / desahorro)</t>
    </r>
  </si>
  <si>
    <t xml:space="preserve"> Lic. Mercedes de la Cruz</t>
  </si>
  <si>
    <t xml:space="preserve">              Ing. Gloria M. Ceballos</t>
  </si>
  <si>
    <t xml:space="preserve">             Directora Ejecutiva</t>
  </si>
  <si>
    <t>Estado de Cambio de Activo Neto / Patrimonio</t>
  </si>
  <si>
    <t>Al 30 de Junio de 2025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</si>
  <si>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</si>
  <si>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</si>
  <si>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</si>
  <si>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</si>
  <si>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</si>
  <si>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01-01-2025</t>
  </si>
  <si>
    <t xml:space="preserve">Cambio en políticas contables </t>
  </si>
  <si>
    <t>Revaluación de Propiedad, planta y equipo</t>
  </si>
  <si>
    <t>Efecto del gasto de depreciación de los activos revaluados</t>
  </si>
  <si>
    <t>Ajuste al resultado acumulado</t>
  </si>
  <si>
    <t>Resultado del período</t>
  </si>
  <si>
    <t>Saldo al 30 de junio de 2025</t>
  </si>
  <si>
    <t>Estado de Flujo de Efectivo</t>
  </si>
  <si>
    <t>Flujo de efectivo procedentes de actividades operativas</t>
  </si>
  <si>
    <t>Cobros de subvenciones, transferencias, y otras asignaciones</t>
  </si>
  <si>
    <r>
      <rPr>
        <sz val="12"/>
        <color rgb="FF231F20"/>
        <rFont val="Times New Roman"/>
        <family val="1"/>
      </rPr>
      <t>Pagos a los trabajadores o en beneficio de ellos</t>
    </r>
  </si>
  <si>
    <r>
      <rPr>
        <sz val="12"/>
        <color rgb="FF231F20"/>
        <rFont val="Times New Roman"/>
        <family val="1"/>
      </rPr>
      <t>Pagos por contribuciones a la seguridad social</t>
    </r>
  </si>
  <si>
    <r>
      <rPr>
        <sz val="12"/>
        <color rgb="FF231F20"/>
        <rFont val="Times New Roman"/>
        <family val="1"/>
      </rPr>
      <t>Pagos a proveedores</t>
    </r>
  </si>
  <si>
    <t>Otros pagos</t>
  </si>
  <si>
    <r>
      <rPr>
        <b/>
        <sz val="12"/>
        <color rgb="FF231F20"/>
        <rFont val="Times New Roman"/>
        <family val="1"/>
      </rPr>
      <t>Flujos de efectivo netos de las actividades de operación</t>
    </r>
  </si>
  <si>
    <t>Flujos de efectivo de las actividades de inversión</t>
  </si>
  <si>
    <t>Pagos por adquisición de propiedad, planta y equipo</t>
  </si>
  <si>
    <t>Pago por adquisicion de intagibles y otros activo a largo plazo</t>
  </si>
  <si>
    <r>
      <rPr>
        <b/>
        <sz val="12"/>
        <color rgb="FF231F20"/>
        <rFont val="Times New Roman"/>
        <family val="1"/>
      </rPr>
      <t>Flujos de efectivo netos por las actividades de inversión</t>
    </r>
  </si>
  <si>
    <t>Flujos de efectivo de las actividades de financiación</t>
  </si>
  <si>
    <r>
      <rPr>
        <b/>
        <sz val="12"/>
        <color rgb="FF231F20"/>
        <rFont val="Times New Roman"/>
        <family val="1"/>
      </rPr>
      <t>Flujos de efectivo netos por las actividades de financiación</t>
    </r>
  </si>
  <si>
    <r>
      <rPr>
        <sz val="12"/>
        <color rgb="FF231F20"/>
        <rFont val="Times New Roman"/>
        <family val="1"/>
      </rPr>
      <t>Incremento/(Disminución) neta en el efectivo y equivalentes al efectivo</t>
    </r>
  </si>
  <si>
    <r>
      <rPr>
        <sz val="12"/>
        <color rgb="FF231F20"/>
        <rFont val="Times New Roman"/>
        <family val="1"/>
      </rPr>
      <t>Efectivo y equivalentes al efectivo al principio del periodo</t>
    </r>
  </si>
  <si>
    <r>
      <rPr>
        <b/>
        <sz val="12"/>
        <color rgb="FF231F20"/>
        <rFont val="Times New Roman"/>
        <family val="1"/>
      </rPr>
      <t>Efectivo y equivalentes al efectivo al final del periodo</t>
    </r>
  </si>
  <si>
    <t>Ing. Gloria M. Ceballos</t>
  </si>
  <si>
    <t xml:space="preserve"> Directora Ejecutiva</t>
  </si>
  <si>
    <t>Estado de Comparación de los Importes Presupuestados y Realizados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</si>
  <si>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</si>
  <si>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</si>
  <si>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</si>
  <si>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</si>
  <si>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</si>
  <si>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Ejecución (C=B/A)</t>
  </si>
  <si>
    <t>Variación (D=A-B)</t>
  </si>
  <si>
    <t>1       Ingresos totales</t>
  </si>
  <si>
    <t>1.4    Transferencias</t>
  </si>
  <si>
    <t>2       Gastos totales</t>
  </si>
  <si>
    <t>2.1    Remuneraciones y contribuciones</t>
  </si>
  <si>
    <t>2.2    Contratación de servicios</t>
  </si>
  <si>
    <t>2.3    Materiales y suministros</t>
  </si>
  <si>
    <t>2.4    Transferencias corrientes</t>
  </si>
  <si>
    <t>2.6    Bienes muebles, inmuebles e intangibles</t>
  </si>
  <si>
    <t>2.7    Obras</t>
  </si>
  <si>
    <t>Resultado Financiero (1-2)</t>
  </si>
  <si>
    <t>Autorizado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</si>
</sst>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d\-mmm\-yyyy"/>
    <numFmt numFmtId="166" formatCode="ddd\-dd\-mmm\-yyyy"/>
    <numFmt numFmtId="167" formatCode="ddd\-dd\-mmm\-yy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231F2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u val="doubleAccounting"/>
      <sz val="12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8"/>
      <color theme="1"/>
      <name val="Times New Roman"/>
      <family val="1"/>
    </font>
    <font>
      <b/>
      <u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sz val="12"/>
      <color indexed="8"/>
      <name val="Times New Roman"/>
      <family val="1"/>
    </font>
    <font>
      <u val="double"/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b/>
      <sz val="8"/>
      <color indexed="8"/>
      <name val="Arial"/>
      <family val="2"/>
    </font>
    <font>
      <b/>
      <sz val="10"/>
      <color rgb="FF000000"/>
      <name val="Times New Roman"/>
      <family val="1"/>
    </font>
    <font>
      <b/>
      <u val="doubleAccounting"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2" applyFont="1" applyAlignment="1">
      <alignment horizontal="left" vertical="top"/>
    </xf>
    <xf numFmtId="43" fontId="3" fillId="0" borderId="0" xfId="3" applyFont="1" applyAlignment="1">
      <alignment horizontal="left" vertical="top"/>
    </xf>
    <xf numFmtId="0" fontId="2" fillId="0" borderId="0" xfId="2" applyAlignment="1">
      <alignment horizontal="left" vertical="top"/>
    </xf>
    <xf numFmtId="0" fontId="4" fillId="0" borderId="0" xfId="2" applyFont="1" applyAlignment="1">
      <alignment horizontal="left" vertical="top"/>
    </xf>
    <xf numFmtId="0" fontId="3" fillId="0" borderId="0" xfId="3" applyNumberFormat="1" applyFont="1" applyAlignment="1">
      <alignment horizontal="center" vertical="top"/>
    </xf>
    <xf numFmtId="43" fontId="4" fillId="0" borderId="0" xfId="3" applyFont="1" applyAlignment="1">
      <alignment horizontal="left" vertical="top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top" wrapText="1"/>
    </xf>
    <xf numFmtId="43" fontId="4" fillId="0" borderId="0" xfId="3" applyFont="1" applyAlignment="1"/>
    <xf numFmtId="43" fontId="0" fillId="0" borderId="0" xfId="3" applyFont="1" applyAlignment="1">
      <alignment horizontal="left" vertical="top"/>
    </xf>
    <xf numFmtId="43" fontId="6" fillId="0" borderId="0" xfId="3" applyFont="1" applyFill="1" applyAlignment="1">
      <alignment horizontal="right" wrapText="1"/>
    </xf>
    <xf numFmtId="0" fontId="7" fillId="0" borderId="0" xfId="2" applyFont="1" applyAlignment="1">
      <alignment vertical="top" wrapText="1"/>
    </xf>
    <xf numFmtId="43" fontId="7" fillId="0" borderId="1" xfId="3" applyFont="1" applyBorder="1" applyAlignment="1">
      <alignment horizontal="right" wrapText="1"/>
    </xf>
    <xf numFmtId="43" fontId="9" fillId="0" borderId="0" xfId="3" applyFont="1" applyAlignment="1">
      <alignment horizontal="right" wrapText="1"/>
    </xf>
    <xf numFmtId="43" fontId="4" fillId="0" borderId="0" xfId="3" applyFont="1" applyAlignment="1">
      <alignment horizontal="right" vertical="top"/>
    </xf>
    <xf numFmtId="0" fontId="2" fillId="0" borderId="0" xfId="2" applyAlignment="1">
      <alignment vertical="top"/>
    </xf>
    <xf numFmtId="43" fontId="10" fillId="0" borderId="0" xfId="3" applyFont="1" applyAlignment="1">
      <alignment horizontal="right" wrapText="1"/>
    </xf>
    <xf numFmtId="43" fontId="2" fillId="0" borderId="0" xfId="2" applyNumberFormat="1" applyAlignment="1">
      <alignment horizontal="left" vertical="top"/>
    </xf>
    <xf numFmtId="0" fontId="8" fillId="0" borderId="0" xfId="2" applyFont="1" applyAlignment="1">
      <alignment vertical="top" wrapText="1"/>
    </xf>
    <xf numFmtId="43" fontId="7" fillId="0" borderId="0" xfId="3" applyFont="1" applyAlignment="1">
      <alignment horizontal="right" vertical="top" wrapText="1"/>
    </xf>
    <xf numFmtId="43" fontId="10" fillId="0" borderId="0" xfId="3" applyFont="1" applyAlignment="1">
      <alignment horizontal="right" vertical="center" wrapText="1"/>
    </xf>
    <xf numFmtId="43" fontId="7" fillId="0" borderId="1" xfId="3" applyFont="1" applyBorder="1" applyAlignment="1">
      <alignment horizontal="right" vertical="top" wrapText="1"/>
    </xf>
    <xf numFmtId="43" fontId="9" fillId="0" borderId="0" xfId="3" applyFont="1" applyAlignment="1">
      <alignment horizontal="right" vertical="top" wrapText="1"/>
    </xf>
    <xf numFmtId="0" fontId="11" fillId="0" borderId="0" xfId="2" applyFont="1" applyAlignment="1">
      <alignment horizontal="left" vertical="top"/>
    </xf>
    <xf numFmtId="43" fontId="11" fillId="0" borderId="0" xfId="2" applyNumberFormat="1" applyFont="1" applyAlignment="1">
      <alignment horizontal="left" vertical="top"/>
    </xf>
    <xf numFmtId="0" fontId="10" fillId="0" borderId="0" xfId="2" applyFont="1" applyAlignment="1">
      <alignment vertical="top" wrapText="1"/>
    </xf>
    <xf numFmtId="43" fontId="10" fillId="0" borderId="0" xfId="3" applyFont="1" applyFill="1" applyAlignment="1">
      <alignment horizontal="right" vertical="top" wrapText="1"/>
    </xf>
    <xf numFmtId="43" fontId="10" fillId="0" borderId="0" xfId="3" applyFont="1" applyAlignment="1">
      <alignment horizontal="right" vertical="top" wrapText="1"/>
    </xf>
    <xf numFmtId="43" fontId="11" fillId="0" borderId="0" xfId="3" applyFont="1" applyAlignment="1">
      <alignment horizontal="left" vertical="top"/>
    </xf>
    <xf numFmtId="164" fontId="11" fillId="0" borderId="0" xfId="1" applyFont="1" applyAlignment="1">
      <alignment horizontal="left" vertical="top"/>
    </xf>
    <xf numFmtId="164" fontId="11" fillId="0" borderId="0" xfId="2" applyNumberFormat="1" applyFont="1" applyAlignment="1">
      <alignment horizontal="left" vertical="top"/>
    </xf>
    <xf numFmtId="0" fontId="7" fillId="0" borderId="0" xfId="2" applyFont="1" applyAlignment="1">
      <alignment wrapText="1"/>
    </xf>
    <xf numFmtId="43" fontId="12" fillId="0" borderId="0" xfId="3" applyFont="1" applyBorder="1" applyAlignment="1">
      <alignment horizontal="right" vertical="top" wrapText="1"/>
    </xf>
    <xf numFmtId="0" fontId="7" fillId="0" borderId="0" xfId="4" applyFont="1"/>
    <xf numFmtId="0" fontId="14" fillId="0" borderId="0" xfId="0" applyFont="1"/>
    <xf numFmtId="0" fontId="15" fillId="0" borderId="0" xfId="4" applyFont="1"/>
    <xf numFmtId="0" fontId="15" fillId="0" borderId="0" xfId="4" applyFont="1" applyAlignment="1" applyProtection="1">
      <alignment horizontal="left"/>
      <protection locked="0"/>
    </xf>
    <xf numFmtId="0" fontId="11" fillId="0" borderId="0" xfId="4" applyFont="1"/>
    <xf numFmtId="0" fontId="11" fillId="0" borderId="0" xfId="4" applyFont="1" applyAlignment="1">
      <alignment horizontal="left"/>
    </xf>
    <xf numFmtId="0" fontId="16" fillId="0" borderId="0" xfId="4" applyFont="1" applyAlignment="1">
      <alignment horizontal="center"/>
    </xf>
    <xf numFmtId="0" fontId="11" fillId="0" borderId="0" xfId="0" applyFont="1"/>
    <xf numFmtId="0" fontId="15" fillId="0" borderId="0" xfId="4" applyFont="1" applyAlignment="1">
      <alignment vertical="center"/>
    </xf>
    <xf numFmtId="165" fontId="17" fillId="0" borderId="0" xfId="2" applyNumberFormat="1" applyFont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17" fillId="2" borderId="0" xfId="0" applyFont="1" applyFill="1" applyProtection="1">
      <protection locked="0"/>
    </xf>
    <xf numFmtId="0" fontId="19" fillId="2" borderId="0" xfId="0" applyFont="1" applyFill="1" applyProtection="1">
      <protection locked="0"/>
    </xf>
    <xf numFmtId="0" fontId="15" fillId="0" borderId="0" xfId="4" applyFont="1" applyAlignment="1">
      <alignment horizontal="left"/>
    </xf>
    <xf numFmtId="0" fontId="20" fillId="0" borderId="0" xfId="4" applyFont="1" applyAlignment="1">
      <alignment horizontal="center"/>
    </xf>
    <xf numFmtId="0" fontId="20" fillId="0" borderId="0" xfId="4" applyFont="1"/>
    <xf numFmtId="0" fontId="15" fillId="0" borderId="0" xfId="4" applyFont="1" applyAlignment="1">
      <alignment horizontal="center"/>
    </xf>
    <xf numFmtId="0" fontId="21" fillId="0" borderId="0" xfId="4" applyFont="1"/>
    <xf numFmtId="0" fontId="21" fillId="0" borderId="0" xfId="4" applyFont="1" applyAlignment="1">
      <alignment horizontal="left"/>
    </xf>
    <xf numFmtId="0" fontId="22" fillId="0" borderId="0" xfId="0" applyFont="1"/>
    <xf numFmtId="0" fontId="15" fillId="0" borderId="0" xfId="4" applyFont="1" applyAlignment="1">
      <alignment horizontal="center" vertical="center"/>
    </xf>
    <xf numFmtId="0" fontId="15" fillId="0" borderId="0" xfId="4" applyFont="1" applyProtection="1">
      <protection locked="0"/>
    </xf>
    <xf numFmtId="0" fontId="20" fillId="0" borderId="0" xfId="4" applyFont="1" applyAlignment="1" applyProtection="1">
      <alignment horizontal="center"/>
      <protection locked="0"/>
    </xf>
    <xf numFmtId="0" fontId="20" fillId="0" borderId="0" xfId="4" applyFont="1" applyProtection="1">
      <protection locked="0"/>
    </xf>
    <xf numFmtId="0" fontId="15" fillId="0" borderId="0" xfId="4" applyFont="1" applyAlignment="1">
      <alignment horizontal="left" indent="7"/>
    </xf>
    <xf numFmtId="0" fontId="16" fillId="0" borderId="0" xfId="0" applyFont="1"/>
    <xf numFmtId="0" fontId="15" fillId="0" borderId="0" xfId="0" applyFont="1"/>
    <xf numFmtId="166" fontId="22" fillId="0" borderId="0" xfId="4" applyNumberFormat="1" applyFont="1" applyAlignment="1" applyProtection="1">
      <alignment horizontal="left"/>
      <protection locked="0"/>
    </xf>
    <xf numFmtId="166" fontId="22" fillId="0" borderId="0" xfId="4" applyNumberFormat="1" applyFont="1" applyProtection="1">
      <protection locked="0"/>
    </xf>
    <xf numFmtId="166" fontId="10" fillId="0" borderId="0" xfId="4" applyNumberFormat="1" applyFont="1" applyProtection="1">
      <protection locked="0"/>
    </xf>
    <xf numFmtId="167" fontId="15" fillId="0" borderId="0" xfId="0" applyNumberFormat="1" applyFont="1" applyAlignment="1">
      <alignment horizontal="left" indent="6"/>
    </xf>
    <xf numFmtId="167" fontId="23" fillId="0" borderId="0" xfId="0" applyNumberFormat="1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wrapText="1"/>
    </xf>
    <xf numFmtId="43" fontId="0" fillId="0" borderId="0" xfId="3" applyFont="1" applyBorder="1" applyAlignment="1">
      <alignment horizontal="left" vertical="top"/>
    </xf>
    <xf numFmtId="0" fontId="8" fillId="0" borderId="0" xfId="2" applyFont="1" applyAlignment="1">
      <alignment horizontal="left" vertical="center" wrapText="1"/>
    </xf>
    <xf numFmtId="0" fontId="7" fillId="0" borderId="0" xfId="3" applyNumberFormat="1" applyFont="1" applyAlignment="1">
      <alignment horizontal="center" vertical="center" wrapText="1"/>
    </xf>
    <xf numFmtId="0" fontId="10" fillId="0" borderId="0" xfId="2" applyFont="1" applyAlignment="1">
      <alignment horizontal="left" vertical="top" wrapText="1"/>
    </xf>
    <xf numFmtId="43" fontId="24" fillId="0" borderId="0" xfId="3" applyFont="1" applyAlignment="1">
      <alignment horizontal="right"/>
    </xf>
    <xf numFmtId="0" fontId="7" fillId="0" borderId="0" xfId="2" applyFont="1" applyAlignment="1">
      <alignment horizontal="left" vertical="top" wrapText="1"/>
    </xf>
    <xf numFmtId="43" fontId="7" fillId="0" borderId="1" xfId="3" applyFont="1" applyBorder="1" applyAlignment="1">
      <alignment horizontal="center" wrapText="1"/>
    </xf>
    <xf numFmtId="43" fontId="10" fillId="0" borderId="0" xfId="3" applyFont="1" applyAlignment="1">
      <alignment horizontal="center" wrapText="1"/>
    </xf>
    <xf numFmtId="44" fontId="2" fillId="0" borderId="0" xfId="2" applyNumberFormat="1" applyAlignment="1">
      <alignment horizontal="left" vertical="top"/>
    </xf>
    <xf numFmtId="0" fontId="5" fillId="0" borderId="0" xfId="2" applyFont="1" applyAlignment="1">
      <alignment horizontal="left" vertical="top" wrapText="1"/>
    </xf>
    <xf numFmtId="43" fontId="6" fillId="0" borderId="0" xfId="3" applyFont="1" applyBorder="1"/>
    <xf numFmtId="43" fontId="10" fillId="0" borderId="0" xfId="3" applyFont="1" applyFill="1" applyAlignment="1">
      <alignment horizontal="center" wrapText="1"/>
    </xf>
    <xf numFmtId="43" fontId="7" fillId="0" borderId="0" xfId="3" applyFont="1" applyBorder="1" applyAlignment="1">
      <alignment horizontal="center" wrapText="1"/>
    </xf>
    <xf numFmtId="43" fontId="12" fillId="0" borderId="0" xfId="3" applyFont="1" applyBorder="1" applyAlignment="1">
      <alignment horizontal="center" wrapText="1"/>
    </xf>
    <xf numFmtId="43" fontId="25" fillId="0" borderId="0" xfId="3" applyFont="1" applyAlignment="1">
      <alignment horizontal="center" vertical="top" wrapText="1"/>
    </xf>
    <xf numFmtId="0" fontId="15" fillId="0" borderId="0" xfId="4" applyFont="1" applyAlignment="1">
      <alignment horizontal="left" indent="4"/>
    </xf>
    <xf numFmtId="0" fontId="18" fillId="2" borderId="0" xfId="2" applyFont="1" applyFill="1" applyAlignment="1" applyProtection="1">
      <alignment horizontal="left"/>
      <protection locked="0"/>
    </xf>
    <xf numFmtId="0" fontId="19" fillId="2" borderId="0" xfId="2" applyFont="1" applyFill="1" applyAlignment="1" applyProtection="1">
      <alignment horizontal="center"/>
      <protection locked="0"/>
    </xf>
    <xf numFmtId="0" fontId="19" fillId="2" borderId="0" xfId="2" applyFont="1" applyFill="1" applyProtection="1">
      <protection locked="0"/>
    </xf>
    <xf numFmtId="0" fontId="15" fillId="0" borderId="0" xfId="4" applyFont="1" applyAlignment="1">
      <alignment horizontal="left" vertical="center" indent="4"/>
    </xf>
    <xf numFmtId="0" fontId="11" fillId="0" borderId="0" xfId="2" applyFont="1"/>
    <xf numFmtId="165" fontId="19" fillId="0" borderId="0" xfId="2" applyNumberFormat="1" applyFont="1" applyProtection="1">
      <protection locked="0"/>
    </xf>
    <xf numFmtId="0" fontId="16" fillId="0" borderId="0" xfId="2" applyFont="1"/>
    <xf numFmtId="167" fontId="15" fillId="0" borderId="0" xfId="2" applyNumberFormat="1" applyFont="1" applyAlignment="1">
      <alignment horizontal="left" indent="6"/>
    </xf>
    <xf numFmtId="0" fontId="11" fillId="0" borderId="0" xfId="2" applyFont="1" applyAlignment="1">
      <alignment horizontal="center"/>
    </xf>
    <xf numFmtId="0" fontId="11" fillId="0" borderId="0" xfId="2" applyFont="1" applyAlignment="1">
      <alignment wrapText="1"/>
    </xf>
    <xf numFmtId="0" fontId="11" fillId="0" borderId="0" xfId="2" applyFont="1" applyAlignment="1">
      <alignment horizontal="left"/>
    </xf>
    <xf numFmtId="43" fontId="2" fillId="0" borderId="0" xfId="3" applyFont="1" applyAlignment="1">
      <alignment horizontal="left" vertical="top"/>
    </xf>
    <xf numFmtId="0" fontId="2" fillId="0" borderId="0" xfId="2"/>
    <xf numFmtId="0" fontId="3" fillId="0" borderId="0" xfId="2" applyFont="1" applyAlignment="1">
      <alignment vertical="top"/>
    </xf>
    <xf numFmtId="43" fontId="3" fillId="0" borderId="0" xfId="3" applyFont="1" applyAlignment="1">
      <alignment vertical="top"/>
    </xf>
    <xf numFmtId="0" fontId="14" fillId="0" borderId="0" xfId="2" applyFont="1" applyAlignment="1">
      <alignment vertical="center" wrapText="1"/>
    </xf>
    <xf numFmtId="43" fontId="14" fillId="0" borderId="0" xfId="3" applyFont="1" applyAlignment="1">
      <alignment vertical="center" wrapText="1"/>
    </xf>
    <xf numFmtId="43" fontId="5" fillId="0" borderId="0" xfId="3" applyFont="1" applyAlignment="1">
      <alignment horizontal="left" vertical="center" wrapText="1" indent="2"/>
    </xf>
    <xf numFmtId="43" fontId="14" fillId="0" borderId="0" xfId="3" applyFont="1"/>
    <xf numFmtId="43" fontId="5" fillId="0" borderId="0" xfId="3" applyFont="1" applyAlignment="1">
      <alignment horizontal="left" vertical="center" wrapText="1" indent="3"/>
    </xf>
    <xf numFmtId="0" fontId="26" fillId="0" borderId="2" xfId="2" applyFont="1" applyBorder="1" applyAlignment="1">
      <alignment vertical="center" wrapText="1"/>
    </xf>
    <xf numFmtId="43" fontId="8" fillId="0" borderId="2" xfId="3" applyFont="1" applyBorder="1" applyAlignment="1">
      <alignment horizontal="center" vertical="center" wrapText="1"/>
    </xf>
    <xf numFmtId="43" fontId="14" fillId="0" borderId="0" xfId="3" applyFont="1" applyAlignment="1">
      <alignment vertical="top" wrapText="1"/>
    </xf>
    <xf numFmtId="0" fontId="8" fillId="0" borderId="0" xfId="2" applyFont="1" applyAlignment="1">
      <alignment vertical="center" wrapText="1"/>
    </xf>
    <xf numFmtId="43" fontId="8" fillId="0" borderId="0" xfId="3" applyFont="1" applyAlignment="1">
      <alignment horizontal="center" vertical="center" wrapText="1"/>
    </xf>
    <xf numFmtId="43" fontId="8" fillId="0" borderId="0" xfId="3" applyFont="1" applyAlignment="1">
      <alignment horizontal="left" vertical="center" wrapText="1" indent="8"/>
    </xf>
    <xf numFmtId="43" fontId="3" fillId="0" borderId="0" xfId="3" applyFont="1"/>
    <xf numFmtId="43" fontId="6" fillId="0" borderId="0" xfId="3" applyFont="1" applyFill="1"/>
    <xf numFmtId="43" fontId="27" fillId="0" borderId="0" xfId="3" applyFont="1"/>
    <xf numFmtId="0" fontId="5" fillId="0" borderId="0" xfId="5" applyFont="1" applyAlignment="1">
      <alignment vertical="center" wrapText="1"/>
    </xf>
    <xf numFmtId="43" fontId="4" fillId="0" borderId="0" xfId="3" applyFont="1"/>
    <xf numFmtId="0" fontId="5" fillId="0" borderId="0" xfId="2" applyFont="1" applyAlignment="1">
      <alignment vertical="center" wrapText="1"/>
    </xf>
    <xf numFmtId="43" fontId="5" fillId="0" borderId="0" xfId="3" applyFont="1" applyAlignment="1">
      <alignment horizontal="center" vertical="center" wrapText="1"/>
    </xf>
    <xf numFmtId="43" fontId="5" fillId="0" borderId="0" xfId="3" applyFont="1" applyAlignment="1">
      <alignment horizontal="left" vertical="center" wrapText="1" indent="4"/>
    </xf>
    <xf numFmtId="43" fontId="5" fillId="0" borderId="0" xfId="3" applyFont="1" applyAlignment="1">
      <alignment horizontal="center" wrapText="1"/>
    </xf>
    <xf numFmtId="43" fontId="8" fillId="0" borderId="3" xfId="3" applyFont="1" applyBorder="1" applyAlignment="1">
      <alignment horizontal="center" vertical="center" wrapText="1"/>
    </xf>
    <xf numFmtId="164" fontId="8" fillId="0" borderId="3" xfId="3" applyNumberFormat="1" applyFont="1" applyBorder="1" applyAlignment="1">
      <alignment horizontal="center" vertical="center" wrapText="1"/>
    </xf>
    <xf numFmtId="43" fontId="8" fillId="0" borderId="0" xfId="3" applyFont="1" applyAlignment="1">
      <alignment horizontal="center" vertical="center"/>
    </xf>
    <xf numFmtId="0" fontId="4" fillId="0" borderId="0" xfId="2" applyFont="1"/>
    <xf numFmtId="0" fontId="21" fillId="0" borderId="0" xfId="4" applyFont="1" applyAlignment="1">
      <alignment horizontal="left" indent="4"/>
    </xf>
    <xf numFmtId="0" fontId="21" fillId="0" borderId="0" xfId="4" applyFont="1" applyAlignment="1" applyProtection="1">
      <alignment horizontal="left"/>
      <protection locked="0"/>
    </xf>
    <xf numFmtId="43" fontId="0" fillId="0" borderId="0" xfId="3" applyFont="1"/>
    <xf numFmtId="165" fontId="17" fillId="0" borderId="0" xfId="2" applyNumberFormat="1" applyFont="1" applyAlignment="1" applyProtection="1">
      <alignment horizontal="center"/>
      <protection locked="0"/>
    </xf>
    <xf numFmtId="0" fontId="28" fillId="0" borderId="0" xfId="2" applyFont="1" applyAlignment="1">
      <alignment horizontal="left" vertical="top"/>
    </xf>
    <xf numFmtId="0" fontId="3" fillId="0" borderId="0" xfId="2" applyFont="1" applyAlignment="1">
      <alignment horizontal="left" vertical="top" wrapText="1"/>
    </xf>
    <xf numFmtId="0" fontId="4" fillId="0" borderId="0" xfId="2" applyFont="1" applyAlignment="1">
      <alignment horizontal="left" vertical="top" wrapText="1"/>
    </xf>
    <xf numFmtId="0" fontId="3" fillId="0" borderId="0" xfId="3" applyNumberFormat="1" applyFont="1" applyAlignment="1">
      <alignment horizontal="center" vertical="top" wrapText="1"/>
    </xf>
    <xf numFmtId="0" fontId="28" fillId="0" borderId="0" xfId="2" applyFont="1" applyAlignment="1">
      <alignment horizontal="left" vertical="top" wrapText="1"/>
    </xf>
    <xf numFmtId="0" fontId="2" fillId="0" borderId="0" xfId="2" applyAlignment="1">
      <alignment horizontal="left" vertical="top" wrapText="1"/>
    </xf>
    <xf numFmtId="44" fontId="2" fillId="0" borderId="0" xfId="2" applyNumberFormat="1" applyAlignment="1">
      <alignment horizontal="left" vertical="top" wrapText="1"/>
    </xf>
    <xf numFmtId="0" fontId="10" fillId="0" borderId="0" xfId="2" applyFont="1" applyAlignment="1">
      <alignment horizontal="left" vertical="top" wrapText="1" indent="2"/>
    </xf>
    <xf numFmtId="43" fontId="6" fillId="0" borderId="0" xfId="3" applyFont="1" applyFill="1" applyAlignment="1">
      <alignment horizontal="left" vertical="top"/>
    </xf>
    <xf numFmtId="43" fontId="29" fillId="0" borderId="0" xfId="4" applyNumberFormat="1" applyFont="1" applyAlignment="1">
      <alignment horizontal="right" vertical="center"/>
    </xf>
    <xf numFmtId="43" fontId="6" fillId="0" borderId="0" xfId="3" applyFont="1" applyAlignment="1">
      <alignment horizontal="left" vertical="top"/>
    </xf>
    <xf numFmtId="0" fontId="10" fillId="0" borderId="0" xfId="2" applyFont="1" applyAlignment="1">
      <alignment horizontal="left" vertical="top" wrapText="1" indent="1"/>
    </xf>
    <xf numFmtId="43" fontId="4" fillId="0" borderId="0" xfId="3" applyFont="1" applyFill="1" applyAlignment="1">
      <alignment horizontal="left" vertical="top"/>
    </xf>
    <xf numFmtId="43" fontId="28" fillId="0" borderId="0" xfId="2" applyNumberFormat="1" applyFont="1" applyAlignment="1">
      <alignment horizontal="left" vertical="top"/>
    </xf>
    <xf numFmtId="4" fontId="4" fillId="0" borderId="0" xfId="2" applyNumberFormat="1" applyFont="1" applyAlignment="1">
      <alignment horizontal="left" vertical="top"/>
    </xf>
    <xf numFmtId="43" fontId="0" fillId="0" borderId="0" xfId="6" applyFont="1"/>
    <xf numFmtId="0" fontId="7" fillId="0" borderId="0" xfId="2" applyFont="1" applyAlignment="1">
      <alignment horizontal="left" vertical="top" wrapText="1" indent="2"/>
    </xf>
    <xf numFmtId="43" fontId="3" fillId="0" borderId="0" xfId="3" applyFont="1" applyFill="1" applyBorder="1" applyAlignment="1">
      <alignment horizontal="left"/>
    </xf>
    <xf numFmtId="43" fontId="4" fillId="0" borderId="0" xfId="3" applyFont="1" applyFill="1" applyBorder="1" applyAlignment="1">
      <alignment horizontal="left" vertical="top"/>
    </xf>
    <xf numFmtId="4" fontId="30" fillId="0" borderId="0" xfId="2" applyNumberFormat="1" applyFont="1"/>
    <xf numFmtId="43" fontId="28" fillId="0" borderId="0" xfId="3" applyFont="1" applyAlignment="1">
      <alignment horizontal="left" vertical="top"/>
    </xf>
    <xf numFmtId="43" fontId="6" fillId="0" borderId="0" xfId="3" applyFont="1" applyFill="1" applyBorder="1" applyAlignment="1">
      <alignment horizontal="left" vertical="top"/>
    </xf>
    <xf numFmtId="43" fontId="3" fillId="0" borderId="0" xfId="2" applyNumberFormat="1" applyFont="1" applyAlignment="1">
      <alignment horizontal="left" vertical="top"/>
    </xf>
    <xf numFmtId="43" fontId="7" fillId="0" borderId="0" xfId="3" applyFont="1" applyAlignment="1">
      <alignment horizontal="center" vertical="top" wrapText="1"/>
    </xf>
    <xf numFmtId="43" fontId="4" fillId="0" borderId="0" xfId="3" applyFont="1" applyFill="1" applyBorder="1" applyAlignment="1">
      <alignment horizontal="left"/>
    </xf>
    <xf numFmtId="43" fontId="6" fillId="0" borderId="0" xfId="3" applyFont="1" applyFill="1" applyAlignment="1">
      <alignment horizontal="right"/>
    </xf>
    <xf numFmtId="0" fontId="9" fillId="0" borderId="0" xfId="2" applyFont="1" applyAlignment="1">
      <alignment horizontal="left" vertical="top" wrapText="1" indent="2"/>
    </xf>
    <xf numFmtId="43" fontId="31" fillId="0" borderId="0" xfId="3" applyFont="1" applyFill="1" applyAlignment="1">
      <alignment horizontal="left"/>
    </xf>
    <xf numFmtId="0" fontId="17" fillId="2" borderId="0" xfId="2" applyFont="1" applyFill="1" applyAlignment="1" applyProtection="1">
      <alignment horizontal="right"/>
      <protection locked="0"/>
    </xf>
    <xf numFmtId="0" fontId="15" fillId="0" borderId="0" xfId="4" applyFont="1" applyAlignment="1">
      <alignment horizontal="right"/>
    </xf>
    <xf numFmtId="167" fontId="20" fillId="0" borderId="0" xfId="2" applyNumberFormat="1" applyFont="1" applyAlignment="1">
      <alignment horizontal="center"/>
    </xf>
    <xf numFmtId="0" fontId="13" fillId="0" borderId="0" xfId="4" applyAlignment="1">
      <alignment horizontal="left" vertical="top"/>
    </xf>
    <xf numFmtId="43" fontId="4" fillId="0" borderId="0" xfId="3" applyFont="1" applyAlignment="1">
      <alignment horizontal="center" vertical="top"/>
    </xf>
    <xf numFmtId="0" fontId="7" fillId="0" borderId="0" xfId="2" applyFont="1" applyAlignment="1">
      <alignment horizontal="left" vertical="center" wrapText="1" indent="4"/>
    </xf>
    <xf numFmtId="43" fontId="7" fillId="0" borderId="0" xfId="3" applyFont="1" applyAlignment="1">
      <alignment horizontal="center" vertical="center" wrapText="1"/>
    </xf>
    <xf numFmtId="43" fontId="7" fillId="0" borderId="0" xfId="3" applyFont="1" applyAlignment="1">
      <alignment horizontal="left" vertical="center"/>
    </xf>
    <xf numFmtId="43" fontId="33" fillId="0" borderId="0" xfId="3" applyFont="1" applyAlignment="1">
      <alignment horizontal="right"/>
    </xf>
    <xf numFmtId="43" fontId="7" fillId="0" borderId="0" xfId="3" applyFont="1" applyAlignment="1">
      <alignment horizontal="right" wrapText="1"/>
    </xf>
    <xf numFmtId="43" fontId="10" fillId="0" borderId="0" xfId="3" applyFont="1" applyAlignment="1">
      <alignment wrapText="1"/>
    </xf>
    <xf numFmtId="43" fontId="7" fillId="0" borderId="0" xfId="3" applyFont="1" applyAlignment="1">
      <alignment wrapText="1"/>
    </xf>
    <xf numFmtId="43" fontId="10" fillId="0" borderId="0" xfId="3" applyFont="1" applyAlignment="1">
      <alignment horizontal="left" wrapText="1"/>
    </xf>
    <xf numFmtId="0" fontId="2" fillId="0" borderId="0" xfId="2" applyAlignment="1">
      <alignment horizontal="left" vertical="center"/>
    </xf>
    <xf numFmtId="43" fontId="7" fillId="0" borderId="0" xfId="3" applyFont="1" applyAlignment="1">
      <alignment horizontal="center" wrapText="1"/>
    </xf>
    <xf numFmtId="43" fontId="4" fillId="0" borderId="0" xfId="3" applyFont="1" applyAlignment="1">
      <alignment horizontal="left"/>
    </xf>
    <xf numFmtId="43" fontId="4" fillId="0" borderId="0" xfId="3" applyFont="1" applyAlignment="1">
      <alignment horizontal="center"/>
    </xf>
    <xf numFmtId="43" fontId="31" fillId="0" borderId="0" xfId="3" applyFont="1" applyAlignment="1">
      <alignment horizontal="right"/>
    </xf>
    <xf numFmtId="0" fontId="20" fillId="0" borderId="0" xfId="4" applyFont="1" applyAlignment="1">
      <alignment horizontal="center" vertical="center"/>
    </xf>
    <xf numFmtId="165" fontId="19" fillId="0" borderId="0" xfId="2" applyNumberFormat="1" applyFont="1" applyAlignment="1" applyProtection="1">
      <alignment horizontal="center"/>
      <protection locked="0"/>
    </xf>
    <xf numFmtId="166" fontId="15" fillId="0" borderId="0" xfId="4" applyNumberFormat="1" applyFont="1" applyAlignment="1" applyProtection="1">
      <alignment horizontal="left"/>
      <protection locked="0"/>
    </xf>
    <xf numFmtId="0" fontId="15" fillId="0" borderId="0" xfId="2" applyFont="1" applyAlignment="1">
      <alignment horizontal="left"/>
    </xf>
    <xf numFmtId="166" fontId="7" fillId="0" borderId="0" xfId="4" applyNumberFormat="1" applyFont="1" applyProtection="1">
      <protection locked="0"/>
    </xf>
    <xf numFmtId="167" fontId="20" fillId="0" borderId="0" xfId="2" applyNumberFormat="1" applyFont="1"/>
    <xf numFmtId="43" fontId="0" fillId="0" borderId="0" xfId="3" applyFont="1" applyAlignment="1">
      <alignment horizontal="center" vertical="top"/>
    </xf>
    <xf numFmtId="0" fontId="20" fillId="0" borderId="0" xfId="4" applyFont="1" applyAlignment="1" applyProtection="1">
      <alignment horizontal="center"/>
      <protection locked="0"/>
    </xf>
    <xf numFmtId="0" fontId="20" fillId="0" borderId="0" xfId="4" applyFont="1" applyAlignment="1">
      <alignment horizontal="center"/>
    </xf>
    <xf numFmtId="0" fontId="3" fillId="0" borderId="0" xfId="2" applyFont="1" applyAlignment="1">
      <alignment horizontal="center" vertical="top"/>
    </xf>
    <xf numFmtId="0" fontId="19" fillId="2" borderId="0" xfId="0" applyFont="1" applyFill="1" applyAlignment="1" applyProtection="1">
      <alignment horizontal="center"/>
      <protection locked="0"/>
    </xf>
    <xf numFmtId="0" fontId="19" fillId="2" borderId="0" xfId="2" applyFont="1" applyFill="1" applyAlignment="1" applyProtection="1">
      <alignment horizontal="center"/>
      <protection locked="0"/>
    </xf>
    <xf numFmtId="0" fontId="17" fillId="2" borderId="0" xfId="2" applyFont="1" applyFill="1" applyAlignment="1" applyProtection="1">
      <alignment horizontal="center" wrapText="1"/>
      <protection locked="0"/>
    </xf>
    <xf numFmtId="0" fontId="15" fillId="0" borderId="0" xfId="4" applyFont="1" applyAlignment="1">
      <alignment horizontal="center"/>
    </xf>
    <xf numFmtId="0" fontId="3" fillId="0" borderId="0" xfId="2" applyFont="1" applyAlignment="1">
      <alignment horizontal="left" vertical="top"/>
    </xf>
    <xf numFmtId="165" fontId="17" fillId="0" borderId="0" xfId="2" applyNumberFormat="1" applyFont="1" applyAlignment="1" applyProtection="1">
      <alignment horizontal="center"/>
      <protection locked="0"/>
    </xf>
    <xf numFmtId="0" fontId="8" fillId="0" borderId="0" xfId="2" applyFont="1" applyAlignment="1">
      <alignment horizontal="center" vertical="center"/>
    </xf>
    <xf numFmtId="43" fontId="3" fillId="0" borderId="0" xfId="3" applyFont="1" applyAlignment="1">
      <alignment horizontal="center" vertical="top"/>
    </xf>
    <xf numFmtId="0" fontId="21" fillId="0" borderId="0" xfId="4" applyFont="1" applyAlignment="1" applyProtection="1">
      <alignment horizontal="center"/>
      <protection locked="0"/>
    </xf>
    <xf numFmtId="0" fontId="32" fillId="0" borderId="0" xfId="2" applyFont="1" applyAlignment="1">
      <alignment horizontal="center" vertical="top"/>
    </xf>
  </cellXfs>
  <cellStyles count="7">
    <cellStyle name="Millares" xfId="1" builtinId="3"/>
    <cellStyle name="Millares 2" xfId="3" xr:uid="{946288E5-F53A-4DC5-A252-3BF47B5A71EE}"/>
    <cellStyle name="Millares 4" xfId="6" xr:uid="{20020587-E320-48E5-9790-478F8560D529}"/>
    <cellStyle name="Normal" xfId="0" builtinId="0"/>
    <cellStyle name="Normal 2" xfId="2" xr:uid="{AD0A8E91-F8FB-4898-A27D-5FC7BC8AC6A9}"/>
    <cellStyle name="Normal 2 2 2" xfId="4" xr:uid="{D373940A-34AD-4DC7-B96F-AB05E2E2660E}"/>
    <cellStyle name="Normal 3" xfId="5" xr:uid="{23C70BDA-65FA-4F3B-8D25-A1366CE476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~2/AppData/Local/Temp/pid-18736/Rel..%20Ejec.%20Presup.%20MAYO%202025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tilla Ejecución "/>
    </sheetNames>
    <sheetDataSet>
      <sheetData sheetId="0">
        <row r="15">
          <cell r="B15">
            <v>266985449</v>
          </cell>
        </row>
        <row r="55">
          <cell r="I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02223-2C75-4459-B49C-00EC15126CD1}">
  <dimension ref="A1:L44"/>
  <sheetViews>
    <sheetView tabSelected="1" topLeftCell="A19" workbookViewId="0">
      <selection activeCell="C40" sqref="C40"/>
    </sheetView>
  </sheetViews>
  <sheetFormatPr baseColWidth="10" defaultColWidth="8" defaultRowHeight="15" x14ac:dyDescent="0.25"/>
  <cols>
    <col min="1" max="1" width="44.7109375" style="3" customWidth="1"/>
    <col min="2" max="2" width="19.42578125" style="10" customWidth="1"/>
    <col min="3" max="3" width="11.42578125" style="3" customWidth="1"/>
    <col min="4" max="4" width="12.85546875" style="3" customWidth="1"/>
    <col min="5" max="5" width="13.42578125" style="3" bestFit="1" customWidth="1"/>
    <col min="6" max="6" width="10.7109375" style="3" customWidth="1"/>
    <col min="7" max="8" width="8" style="3"/>
    <col min="9" max="9" width="11.140625" style="3" bestFit="1" customWidth="1"/>
    <col min="10" max="16384" width="8" style="3"/>
  </cols>
  <sheetData>
    <row r="1" spans="1:9" ht="15.75" x14ac:dyDescent="0.25">
      <c r="A1" s="1"/>
      <c r="B1" s="2"/>
    </row>
    <row r="2" spans="1:9" ht="15.75" x14ac:dyDescent="0.25">
      <c r="A2" s="1"/>
      <c r="B2" s="2"/>
    </row>
    <row r="3" spans="1:9" ht="15.75" x14ac:dyDescent="0.25">
      <c r="A3" s="184" t="s">
        <v>0</v>
      </c>
      <c r="B3" s="184"/>
    </row>
    <row r="4" spans="1:9" ht="15.75" x14ac:dyDescent="0.25">
      <c r="A4" s="184" t="s">
        <v>1</v>
      </c>
      <c r="B4" s="184"/>
    </row>
    <row r="5" spans="1:9" ht="15.75" x14ac:dyDescent="0.25">
      <c r="A5" s="184" t="s">
        <v>2</v>
      </c>
      <c r="B5" s="184"/>
    </row>
    <row r="6" spans="1:9" ht="15.75" x14ac:dyDescent="0.25">
      <c r="A6" s="184" t="s">
        <v>3</v>
      </c>
      <c r="B6" s="184"/>
    </row>
    <row r="7" spans="1:9" ht="15.75" x14ac:dyDescent="0.25">
      <c r="A7" s="4"/>
      <c r="B7" s="5">
        <v>2025</v>
      </c>
    </row>
    <row r="8" spans="1:9" ht="15.75" x14ac:dyDescent="0.25">
      <c r="A8" s="1" t="s">
        <v>4</v>
      </c>
      <c r="B8" s="6"/>
    </row>
    <row r="9" spans="1:9" ht="15.75" x14ac:dyDescent="0.25">
      <c r="A9" s="7" t="s">
        <v>5</v>
      </c>
      <c r="B9" s="6"/>
    </row>
    <row r="10" spans="1:9" ht="16.5" customHeight="1" x14ac:dyDescent="0.25">
      <c r="A10" s="8" t="s">
        <v>6</v>
      </c>
      <c r="B10" s="9">
        <v>26773877.73</v>
      </c>
      <c r="D10" s="10"/>
    </row>
    <row r="11" spans="1:9" ht="16.5" customHeight="1" x14ac:dyDescent="0.25">
      <c r="A11" s="8" t="s">
        <v>7</v>
      </c>
      <c r="B11" s="11">
        <v>2885806.78</v>
      </c>
    </row>
    <row r="12" spans="1:9" ht="14.25" customHeight="1" x14ac:dyDescent="0.25">
      <c r="A12" s="12" t="s">
        <v>8</v>
      </c>
      <c r="B12" s="13">
        <f>SUM(B8:B11)</f>
        <v>29659684.510000002</v>
      </c>
    </row>
    <row r="13" spans="1:9" ht="14.25" customHeight="1" x14ac:dyDescent="0.25">
      <c r="A13" s="12" t="s">
        <v>9</v>
      </c>
      <c r="B13" s="14"/>
    </row>
    <row r="14" spans="1:9" ht="18" customHeight="1" x14ac:dyDescent="0.25">
      <c r="A14" s="8" t="s">
        <v>10</v>
      </c>
      <c r="B14" s="15">
        <v>94190880.295000002</v>
      </c>
      <c r="C14" s="16"/>
      <c r="D14" s="16"/>
      <c r="E14" s="16"/>
      <c r="F14" s="16"/>
      <c r="G14" s="16"/>
      <c r="I14" s="10"/>
    </row>
    <row r="15" spans="1:9" ht="16.5" customHeight="1" x14ac:dyDescent="0.25">
      <c r="A15" s="8" t="s">
        <v>11</v>
      </c>
      <c r="B15" s="17">
        <v>54900</v>
      </c>
    </row>
    <row r="16" spans="1:9" ht="14.45" customHeight="1" x14ac:dyDescent="0.25">
      <c r="A16" s="12" t="s">
        <v>12</v>
      </c>
      <c r="B16" s="13">
        <f>B14+B15</f>
        <v>94245780.295000002</v>
      </c>
      <c r="F16" s="18"/>
    </row>
    <row r="17" spans="1:10" ht="17.25" customHeight="1" x14ac:dyDescent="0.25">
      <c r="A17" s="12" t="s">
        <v>13</v>
      </c>
      <c r="B17" s="14">
        <f>+B12+B16</f>
        <v>123905464.80500001</v>
      </c>
    </row>
    <row r="18" spans="1:10" ht="18" customHeight="1" x14ac:dyDescent="0.25">
      <c r="A18" s="12" t="s">
        <v>14</v>
      </c>
      <c r="B18" s="14"/>
    </row>
    <row r="19" spans="1:10" ht="17.25" customHeight="1" x14ac:dyDescent="0.25">
      <c r="A19" s="19" t="s">
        <v>15</v>
      </c>
      <c r="B19" s="17"/>
    </row>
    <row r="20" spans="1:10" ht="17.25" customHeight="1" x14ac:dyDescent="0.25">
      <c r="A20" s="8" t="s">
        <v>16</v>
      </c>
      <c r="B20" s="17">
        <v>3753353.21</v>
      </c>
    </row>
    <row r="21" spans="1:10" ht="17.25" customHeight="1" x14ac:dyDescent="0.25">
      <c r="A21" s="12" t="s">
        <v>17</v>
      </c>
      <c r="B21" s="13">
        <f>SUM(B20:B20)</f>
        <v>3753353.21</v>
      </c>
    </row>
    <row r="22" spans="1:10" ht="21" customHeight="1" x14ac:dyDescent="0.25">
      <c r="A22" s="12" t="s">
        <v>18</v>
      </c>
      <c r="B22" s="20"/>
    </row>
    <row r="23" spans="1:10" ht="19.5" customHeight="1" x14ac:dyDescent="0.25">
      <c r="A23" s="8" t="s">
        <v>19</v>
      </c>
      <c r="B23" s="21">
        <v>355579.85</v>
      </c>
      <c r="E23" s="18"/>
    </row>
    <row r="24" spans="1:10" ht="18" customHeight="1" x14ac:dyDescent="0.25">
      <c r="A24" s="12" t="s">
        <v>20</v>
      </c>
      <c r="B24" s="20">
        <f>SUM(B23:B23)</f>
        <v>355579.85</v>
      </c>
      <c r="D24" s="18"/>
      <c r="E24" s="18"/>
    </row>
    <row r="25" spans="1:10" ht="16.5" customHeight="1" x14ac:dyDescent="0.25">
      <c r="A25" s="19" t="s">
        <v>21</v>
      </c>
      <c r="B25" s="22">
        <f>B21+B24</f>
        <v>4108933.06</v>
      </c>
      <c r="E25" s="18"/>
    </row>
    <row r="26" spans="1:10" ht="18" customHeight="1" x14ac:dyDescent="0.25">
      <c r="A26" s="12" t="s">
        <v>22</v>
      </c>
      <c r="B26" s="23"/>
      <c r="C26" s="24"/>
      <c r="D26" s="24"/>
      <c r="E26" s="24"/>
      <c r="F26" s="24"/>
      <c r="G26" s="24"/>
      <c r="H26" s="24"/>
      <c r="I26" s="24"/>
      <c r="J26" s="24"/>
    </row>
    <row r="27" spans="1:10" ht="18" customHeight="1" x14ac:dyDescent="0.25">
      <c r="A27" s="8" t="s">
        <v>23</v>
      </c>
      <c r="B27" s="21">
        <v>88327493.560000002</v>
      </c>
      <c r="C27" s="24"/>
      <c r="D27" s="24"/>
      <c r="E27" s="25"/>
      <c r="F27" s="24"/>
      <c r="G27" s="24"/>
      <c r="H27" s="24"/>
      <c r="I27" s="24"/>
      <c r="J27" s="24"/>
    </row>
    <row r="28" spans="1:10" ht="16.5" customHeight="1" x14ac:dyDescent="0.25">
      <c r="A28" s="26" t="s">
        <v>24</v>
      </c>
      <c r="B28" s="27">
        <v>21002872.090000004</v>
      </c>
      <c r="C28" s="24"/>
      <c r="D28" s="24"/>
      <c r="E28" s="25"/>
      <c r="F28" s="24"/>
      <c r="G28" s="24"/>
      <c r="H28" s="24"/>
      <c r="I28" s="24"/>
      <c r="J28" s="24"/>
    </row>
    <row r="29" spans="1:10" ht="15.75" customHeight="1" x14ac:dyDescent="0.25">
      <c r="A29" s="26" t="s">
        <v>25</v>
      </c>
      <c r="B29" s="28">
        <v>10466166.094999995</v>
      </c>
      <c r="C29" s="24"/>
      <c r="D29" s="25"/>
      <c r="E29" s="24"/>
      <c r="F29" s="29"/>
      <c r="G29" s="24"/>
      <c r="H29" s="24"/>
      <c r="I29" s="24"/>
      <c r="J29" s="24"/>
    </row>
    <row r="30" spans="1:10" ht="15.75" customHeight="1" x14ac:dyDescent="0.25">
      <c r="A30" s="12" t="s">
        <v>26</v>
      </c>
      <c r="B30" s="20">
        <f>SUM(B27:B29)</f>
        <v>119796531.745</v>
      </c>
      <c r="C30" s="24"/>
      <c r="D30" s="30"/>
      <c r="E30" s="31"/>
      <c r="F30" s="24"/>
      <c r="G30" s="24"/>
      <c r="H30" s="24"/>
      <c r="I30" s="24"/>
      <c r="J30" s="24"/>
    </row>
    <row r="31" spans="1:10" ht="18.75" customHeight="1" x14ac:dyDescent="0.25">
      <c r="A31" s="32" t="s">
        <v>27</v>
      </c>
      <c r="B31" s="33">
        <f>SUM(B25+B30)</f>
        <v>123905464.80500001</v>
      </c>
      <c r="C31" s="24"/>
      <c r="D31" s="24"/>
      <c r="E31" s="24"/>
      <c r="F31" s="24"/>
      <c r="G31" s="24"/>
      <c r="H31" s="24"/>
      <c r="I31" s="24"/>
      <c r="J31" s="24"/>
    </row>
    <row r="32" spans="1:10" ht="21.6" customHeight="1" x14ac:dyDescent="0.25">
      <c r="A32" s="12"/>
      <c r="B32" s="23"/>
      <c r="C32" s="24"/>
      <c r="D32" s="24"/>
      <c r="E32" s="24"/>
      <c r="F32" s="24"/>
      <c r="G32" s="24"/>
      <c r="H32" s="24"/>
      <c r="I32" s="24"/>
      <c r="J32" s="24"/>
    </row>
    <row r="33" spans="1:12" ht="15.75" x14ac:dyDescent="0.25">
      <c r="A33" s="34"/>
      <c r="B33" s="35"/>
      <c r="C33" s="35"/>
      <c r="D33" s="35"/>
      <c r="E33" s="35"/>
      <c r="F33" s="35"/>
    </row>
    <row r="34" spans="1:12" ht="15.75" x14ac:dyDescent="0.25">
      <c r="A34" s="36" t="s">
        <v>28</v>
      </c>
      <c r="B34" s="37" t="s">
        <v>29</v>
      </c>
      <c r="C34" s="34"/>
      <c r="D34" s="34"/>
      <c r="E34" s="38"/>
      <c r="F34" s="38"/>
      <c r="G34" s="39"/>
      <c r="H34" s="38"/>
      <c r="I34" s="38"/>
      <c r="J34" s="38"/>
      <c r="K34" s="40"/>
      <c r="L34" s="41"/>
    </row>
    <row r="35" spans="1:12" ht="14.25" x14ac:dyDescent="0.2">
      <c r="A35" s="42" t="s">
        <v>30</v>
      </c>
      <c r="B35" s="43" t="s">
        <v>31</v>
      </c>
      <c r="C35" s="44"/>
      <c r="D35" s="44"/>
      <c r="E35" s="45"/>
      <c r="F35" s="45"/>
      <c r="G35" s="185"/>
      <c r="H35" s="185"/>
      <c r="I35" s="185"/>
      <c r="J35" s="46"/>
      <c r="K35" s="46"/>
      <c r="L35" s="46"/>
    </row>
    <row r="36" spans="1:12" ht="14.25" x14ac:dyDescent="0.2">
      <c r="A36" s="47"/>
      <c r="B36" s="47"/>
      <c r="C36" s="47"/>
      <c r="D36" s="47"/>
      <c r="E36" s="36"/>
      <c r="F36" s="36"/>
      <c r="G36" s="183"/>
      <c r="H36" s="183"/>
      <c r="I36" s="183"/>
      <c r="J36" s="49"/>
      <c r="K36" s="49"/>
      <c r="L36" s="41"/>
    </row>
    <row r="37" spans="1:12" ht="14.25" x14ac:dyDescent="0.2">
      <c r="A37" s="50" t="s">
        <v>32</v>
      </c>
      <c r="B37" s="51"/>
      <c r="C37" s="47"/>
      <c r="D37" s="47"/>
      <c r="E37" s="50"/>
      <c r="F37" s="50"/>
      <c r="G37" s="48"/>
      <c r="H37" s="48"/>
      <c r="I37" s="48"/>
      <c r="J37" s="49"/>
      <c r="K37" s="49"/>
      <c r="L37" s="41"/>
    </row>
    <row r="38" spans="1:12" ht="14.25" x14ac:dyDescent="0.2">
      <c r="A38" s="54" t="s">
        <v>33</v>
      </c>
      <c r="B38" s="42"/>
      <c r="C38" s="42"/>
      <c r="D38" s="37"/>
      <c r="E38" s="55"/>
      <c r="F38" s="55"/>
      <c r="G38" s="182"/>
      <c r="H38" s="182"/>
      <c r="I38" s="182"/>
      <c r="J38" s="57"/>
      <c r="K38" s="57"/>
      <c r="L38" s="57"/>
    </row>
    <row r="39" spans="1:12" ht="14.25" x14ac:dyDescent="0.2">
      <c r="A39" s="58"/>
      <c r="B39" s="47"/>
      <c r="C39" s="47"/>
      <c r="D39" s="47"/>
      <c r="E39" s="36"/>
      <c r="F39" s="36"/>
      <c r="G39" s="183"/>
      <c r="H39" s="183"/>
      <c r="I39" s="183"/>
      <c r="J39" s="49"/>
      <c r="K39" s="49"/>
      <c r="L39" s="59"/>
    </row>
    <row r="40" spans="1:12" ht="14.25" x14ac:dyDescent="0.2">
      <c r="A40" s="47"/>
      <c r="B40" s="47"/>
      <c r="C40" s="47"/>
      <c r="D40" s="47"/>
      <c r="E40" s="50"/>
      <c r="F40" s="60"/>
      <c r="G40" s="48"/>
      <c r="H40" s="48"/>
      <c r="I40" s="59"/>
      <c r="J40" s="48"/>
      <c r="K40" s="48"/>
      <c r="L40" s="59"/>
    </row>
    <row r="41" spans="1:12" ht="15.75" x14ac:dyDescent="0.25">
      <c r="A41" s="61"/>
      <c r="B41" s="61"/>
      <c r="C41" s="61"/>
      <c r="D41" s="61"/>
      <c r="E41" s="62"/>
      <c r="F41" s="60"/>
      <c r="G41" s="63"/>
      <c r="H41" s="63"/>
      <c r="I41" s="59"/>
      <c r="J41" s="63"/>
      <c r="K41" s="63"/>
      <c r="L41" s="59"/>
    </row>
    <row r="42" spans="1:12" ht="14.25" x14ac:dyDescent="0.2">
      <c r="A42" s="64"/>
      <c r="B42" s="47"/>
      <c r="C42" s="47"/>
      <c r="D42" s="47"/>
      <c r="E42" s="36"/>
      <c r="F42" s="36"/>
      <c r="G42" s="183"/>
      <c r="H42" s="183"/>
      <c r="I42" s="183"/>
      <c r="J42" s="49"/>
      <c r="K42" s="49"/>
      <c r="L42" s="65"/>
    </row>
    <row r="43" spans="1:12" ht="12.75" x14ac:dyDescent="0.2">
      <c r="A43" s="66"/>
      <c r="B43" s="67"/>
      <c r="C43" s="66"/>
      <c r="D43" s="66"/>
      <c r="E43" s="53"/>
      <c r="F43" s="53"/>
      <c r="G43" s="68"/>
      <c r="H43" s="41"/>
      <c r="I43" s="41"/>
      <c r="J43" s="41"/>
      <c r="K43" s="69"/>
      <c r="L43" s="41"/>
    </row>
    <row r="44" spans="1:12" x14ac:dyDescent="0.25">
      <c r="B44" s="70"/>
    </row>
  </sheetData>
  <protectedRanges>
    <protectedRange sqref="A35" name="Rango1_2_1_1_1_2_1"/>
  </protectedRanges>
  <mergeCells count="9">
    <mergeCell ref="G38:I38"/>
    <mergeCell ref="G39:I39"/>
    <mergeCell ref="G42:I42"/>
    <mergeCell ref="A3:B3"/>
    <mergeCell ref="A4:B4"/>
    <mergeCell ref="A5:B5"/>
    <mergeCell ref="A6:B6"/>
    <mergeCell ref="G35:I35"/>
    <mergeCell ref="G36:I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4A6B-581E-45AA-A873-F73D632917B7}">
  <sheetPr>
    <tabColor theme="0"/>
  </sheetPr>
  <dimension ref="A1:K32"/>
  <sheetViews>
    <sheetView topLeftCell="A10" workbookViewId="0">
      <selection activeCell="D16" sqref="D16"/>
    </sheetView>
  </sheetViews>
  <sheetFormatPr baseColWidth="10" defaultRowHeight="15" x14ac:dyDescent="0.25"/>
  <cols>
    <col min="1" max="1" width="42.85546875" style="3" customWidth="1"/>
    <col min="2" max="2" width="18.42578125" style="97" customWidth="1"/>
    <col min="3" max="3" width="11.42578125" style="10"/>
    <col min="4" max="8" width="11.42578125" style="3"/>
    <col min="9" max="9" width="15.140625" style="3" bestFit="1" customWidth="1"/>
    <col min="10" max="10" width="11.42578125" style="3"/>
    <col min="11" max="11" width="15.140625" style="3" bestFit="1" customWidth="1"/>
    <col min="12" max="16384" width="11.42578125" style="3"/>
  </cols>
  <sheetData>
    <row r="1" spans="1:11" ht="15.75" x14ac:dyDescent="0.25">
      <c r="A1" s="189"/>
      <c r="B1" s="189"/>
    </row>
    <row r="2" spans="1:11" ht="15.75" x14ac:dyDescent="0.25">
      <c r="A2" s="184"/>
      <c r="B2" s="184"/>
    </row>
    <row r="3" spans="1:11" ht="15.75" x14ac:dyDescent="0.25">
      <c r="A3" s="184" t="s">
        <v>0</v>
      </c>
      <c r="B3" s="184"/>
    </row>
    <row r="4" spans="1:11" ht="15.75" x14ac:dyDescent="0.25">
      <c r="A4" s="184" t="s">
        <v>34</v>
      </c>
      <c r="B4" s="184"/>
    </row>
    <row r="5" spans="1:11" ht="15.75" x14ac:dyDescent="0.25">
      <c r="A5" s="184" t="s">
        <v>2</v>
      </c>
      <c r="B5" s="184"/>
    </row>
    <row r="6" spans="1:11" ht="15.75" x14ac:dyDescent="0.25">
      <c r="A6" s="184" t="s">
        <v>3</v>
      </c>
      <c r="B6" s="184"/>
    </row>
    <row r="7" spans="1:11" ht="18.75" customHeight="1" x14ac:dyDescent="0.25">
      <c r="A7" s="71" t="s">
        <v>35</v>
      </c>
      <c r="B7" s="72">
        <v>2025</v>
      </c>
    </row>
    <row r="8" spans="1:11" ht="15" customHeight="1" x14ac:dyDescent="0.25">
      <c r="A8" s="73" t="s">
        <v>36</v>
      </c>
      <c r="B8" s="74">
        <v>130718724.5</v>
      </c>
    </row>
    <row r="9" spans="1:11" ht="15.75" customHeight="1" x14ac:dyDescent="0.25">
      <c r="A9" s="75" t="s">
        <v>37</v>
      </c>
      <c r="B9" s="76">
        <f>B8</f>
        <v>130718724.5</v>
      </c>
    </row>
    <row r="10" spans="1:11" ht="15.75" customHeight="1" x14ac:dyDescent="0.25">
      <c r="A10" s="75" t="s">
        <v>38</v>
      </c>
      <c r="B10" s="77"/>
      <c r="I10" s="78"/>
    </row>
    <row r="11" spans="1:11" ht="18.75" customHeight="1" x14ac:dyDescent="0.25">
      <c r="A11" s="79" t="s">
        <v>39</v>
      </c>
      <c r="B11" s="77">
        <v>86788246.530000001</v>
      </c>
      <c r="I11" s="78"/>
    </row>
    <row r="12" spans="1:11" ht="15.75" customHeight="1" x14ac:dyDescent="0.25">
      <c r="A12" s="73" t="s">
        <v>40</v>
      </c>
      <c r="B12" s="80">
        <v>6577543.29</v>
      </c>
      <c r="I12" s="78"/>
    </row>
    <row r="13" spans="1:11" ht="15.75" customHeight="1" x14ac:dyDescent="0.25">
      <c r="A13" s="73" t="s">
        <v>41</v>
      </c>
      <c r="B13" s="80">
        <v>3700000</v>
      </c>
      <c r="I13" s="78"/>
    </row>
    <row r="14" spans="1:11" ht="15.75" customHeight="1" x14ac:dyDescent="0.25">
      <c r="A14" s="73" t="s">
        <v>42</v>
      </c>
      <c r="B14" s="81">
        <v>4097907.13</v>
      </c>
      <c r="I14" s="78"/>
    </row>
    <row r="15" spans="1:11" ht="15.75" customHeight="1" x14ac:dyDescent="0.25">
      <c r="A15" s="73" t="s">
        <v>43</v>
      </c>
      <c r="B15" s="77">
        <v>8552155.459999999</v>
      </c>
    </row>
    <row r="16" spans="1:11" ht="15.75" x14ac:dyDescent="0.25">
      <c r="A16" s="75" t="s">
        <v>44</v>
      </c>
      <c r="B16" s="82">
        <f>SUM(B11:B15)</f>
        <v>109715852.41</v>
      </c>
      <c r="I16" s="78"/>
      <c r="K16" s="78"/>
    </row>
    <row r="17" spans="1:9" ht="18.75" customHeight="1" x14ac:dyDescent="0.4">
      <c r="A17" s="75" t="s">
        <v>45</v>
      </c>
      <c r="B17" s="83">
        <f>B9-B16</f>
        <v>21002872.090000004</v>
      </c>
    </row>
    <row r="18" spans="1:9" ht="15" customHeight="1" x14ac:dyDescent="0.25">
      <c r="A18" s="73"/>
      <c r="B18" s="84"/>
      <c r="I18" s="78"/>
    </row>
    <row r="20" spans="1:9" ht="15.75" x14ac:dyDescent="0.25">
      <c r="B20" s="34"/>
      <c r="C20" s="34"/>
      <c r="D20" s="38"/>
      <c r="E20" s="38"/>
      <c r="F20" s="39"/>
      <c r="G20" s="38"/>
      <c r="H20" s="38"/>
      <c r="I20" s="38"/>
    </row>
    <row r="21" spans="1:9" ht="14.25" x14ac:dyDescent="0.2">
      <c r="A21" s="85" t="s">
        <v>46</v>
      </c>
      <c r="B21" s="37" t="s">
        <v>29</v>
      </c>
      <c r="C21" s="86"/>
      <c r="D21" s="86"/>
      <c r="E21" s="57"/>
      <c r="F21" s="186"/>
      <c r="G21" s="186"/>
      <c r="H21" s="186"/>
      <c r="I21" s="88"/>
    </row>
    <row r="22" spans="1:9" ht="14.25" x14ac:dyDescent="0.2">
      <c r="A22" s="89" t="s">
        <v>30</v>
      </c>
      <c r="B22" s="43" t="s">
        <v>31</v>
      </c>
      <c r="C22" s="47"/>
      <c r="D22" s="47"/>
      <c r="E22" s="49"/>
      <c r="F22" s="183"/>
      <c r="G22" s="183"/>
      <c r="H22" s="183"/>
      <c r="I22" s="49"/>
    </row>
    <row r="23" spans="1:9" ht="14.25" x14ac:dyDescent="0.2">
      <c r="A23" s="89"/>
      <c r="B23" s="43"/>
      <c r="C23" s="47"/>
      <c r="D23" s="47"/>
      <c r="E23" s="49"/>
      <c r="F23" s="48"/>
      <c r="G23" s="48"/>
      <c r="H23" s="48"/>
      <c r="I23" s="49"/>
    </row>
    <row r="24" spans="1:9" ht="14.25" x14ac:dyDescent="0.2">
      <c r="A24" s="47"/>
      <c r="B24" s="47"/>
      <c r="C24" s="47"/>
      <c r="D24" s="47"/>
      <c r="E24" s="49"/>
      <c r="F24" s="48"/>
      <c r="G24" s="48"/>
      <c r="H24" s="48"/>
      <c r="I24" s="49"/>
    </row>
    <row r="25" spans="1:9" ht="14.25" x14ac:dyDescent="0.2">
      <c r="A25" s="187" t="s">
        <v>47</v>
      </c>
      <c r="B25" s="187"/>
      <c r="C25" s="52"/>
      <c r="D25" s="52"/>
      <c r="E25" s="48"/>
      <c r="F25" s="48"/>
      <c r="G25" s="48"/>
      <c r="H25" s="90"/>
      <c r="I25" s="48"/>
    </row>
    <row r="26" spans="1:9" ht="14.25" x14ac:dyDescent="0.2">
      <c r="A26" s="188" t="s">
        <v>48</v>
      </c>
      <c r="B26" s="188"/>
      <c r="C26" s="37"/>
      <c r="D26" s="37"/>
      <c r="E26" s="91"/>
      <c r="F26" s="182"/>
      <c r="G26" s="182"/>
      <c r="H26" s="182"/>
      <c r="I26" s="57"/>
    </row>
    <row r="27" spans="1:9" ht="14.25" x14ac:dyDescent="0.2">
      <c r="A27" s="58"/>
      <c r="B27" s="47"/>
      <c r="C27" s="47"/>
      <c r="D27" s="47"/>
      <c r="E27" s="49"/>
      <c r="F27" s="183"/>
      <c r="G27" s="183"/>
      <c r="H27" s="183"/>
      <c r="I27" s="49"/>
    </row>
    <row r="28" spans="1:9" ht="14.25" x14ac:dyDescent="0.2">
      <c r="A28" s="47"/>
      <c r="B28" s="47"/>
      <c r="C28" s="47"/>
      <c r="D28" s="47"/>
      <c r="E28" s="48"/>
      <c r="F28" s="48"/>
      <c r="G28" s="48"/>
      <c r="H28" s="92"/>
      <c r="I28" s="48"/>
    </row>
    <row r="29" spans="1:9" ht="15.75" x14ac:dyDescent="0.25">
      <c r="A29" s="61"/>
      <c r="B29" s="61"/>
      <c r="C29" s="61"/>
      <c r="D29" s="61"/>
      <c r="E29" s="63"/>
      <c r="F29" s="63"/>
      <c r="G29" s="63"/>
      <c r="H29" s="92"/>
      <c r="I29" s="63"/>
    </row>
    <row r="30" spans="1:9" ht="14.25" x14ac:dyDescent="0.2">
      <c r="A30" s="93"/>
      <c r="B30" s="47"/>
      <c r="C30" s="47"/>
      <c r="D30" s="47"/>
      <c r="E30" s="49"/>
      <c r="F30" s="183"/>
      <c r="G30" s="183"/>
      <c r="H30" s="183"/>
      <c r="I30" s="49"/>
    </row>
    <row r="31" spans="1:9" ht="12.75" x14ac:dyDescent="0.2">
      <c r="A31" s="94"/>
      <c r="B31" s="95"/>
      <c r="C31" s="90"/>
      <c r="D31" s="90"/>
      <c r="E31" s="90"/>
      <c r="F31" s="96"/>
      <c r="G31" s="90"/>
      <c r="H31" s="90"/>
      <c r="I31" s="90"/>
    </row>
    <row r="32" spans="1:9" ht="12.75" x14ac:dyDescent="0.25">
      <c r="B32" s="3"/>
      <c r="C32" s="3"/>
    </row>
  </sheetData>
  <protectedRanges>
    <protectedRange sqref="A22:A23" name="Rango1_2_1_1_1_2"/>
  </protectedRanges>
  <mergeCells count="13">
    <mergeCell ref="A6:B6"/>
    <mergeCell ref="A1:B1"/>
    <mergeCell ref="A2:B2"/>
    <mergeCell ref="A3:B3"/>
    <mergeCell ref="A4:B4"/>
    <mergeCell ref="A5:B5"/>
    <mergeCell ref="F30:H30"/>
    <mergeCell ref="F21:H21"/>
    <mergeCell ref="F22:H22"/>
    <mergeCell ref="A25:B25"/>
    <mergeCell ref="A26:B26"/>
    <mergeCell ref="F26:H26"/>
    <mergeCell ref="F27:H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7EC9B-135B-468E-A604-C831106C0EB5}">
  <dimension ref="B2:H32"/>
  <sheetViews>
    <sheetView topLeftCell="A4" zoomScale="84" zoomScaleNormal="84" workbookViewId="0">
      <selection activeCell="J14" sqref="J14"/>
    </sheetView>
  </sheetViews>
  <sheetFormatPr baseColWidth="10" defaultRowHeight="15" x14ac:dyDescent="0.25"/>
  <cols>
    <col min="1" max="1" width="11.42578125" style="98"/>
    <col min="2" max="2" width="30.42578125" style="98" customWidth="1"/>
    <col min="3" max="3" width="25.28515625" style="127" customWidth="1"/>
    <col min="4" max="4" width="13.42578125" style="127" customWidth="1"/>
    <col min="5" max="5" width="13.140625" style="127" customWidth="1"/>
    <col min="6" max="6" width="17" style="127" customWidth="1"/>
    <col min="7" max="7" width="19.7109375" style="127" customWidth="1"/>
    <col min="8" max="9" width="11.42578125" style="98"/>
    <col min="10" max="10" width="14" style="98" customWidth="1"/>
    <col min="11" max="16384" width="11.42578125" style="98"/>
  </cols>
  <sheetData>
    <row r="2" spans="2:7" ht="15.75" x14ac:dyDescent="0.2">
      <c r="B2" s="184" t="s">
        <v>0</v>
      </c>
      <c r="C2" s="184"/>
      <c r="D2" s="184"/>
      <c r="E2" s="184"/>
      <c r="F2" s="184"/>
      <c r="G2" s="184"/>
    </row>
    <row r="3" spans="2:7" ht="15.75" x14ac:dyDescent="0.2">
      <c r="B3" s="191" t="s">
        <v>49</v>
      </c>
      <c r="C3" s="191"/>
      <c r="D3" s="191"/>
      <c r="E3" s="191"/>
      <c r="F3" s="191"/>
      <c r="G3" s="191"/>
    </row>
    <row r="4" spans="2:7" ht="15.75" x14ac:dyDescent="0.2">
      <c r="B4" s="99"/>
      <c r="C4" s="192" t="s">
        <v>50</v>
      </c>
      <c r="D4" s="192"/>
      <c r="E4" s="192"/>
      <c r="F4" s="100"/>
      <c r="G4" s="100"/>
    </row>
    <row r="5" spans="2:7" ht="15.75" x14ac:dyDescent="0.2">
      <c r="B5" s="184" t="s">
        <v>3</v>
      </c>
      <c r="C5" s="184"/>
      <c r="D5" s="184"/>
      <c r="E5" s="184"/>
      <c r="F5" s="184"/>
      <c r="G5" s="184"/>
    </row>
    <row r="6" spans="2:7" ht="15.75" x14ac:dyDescent="0.25">
      <c r="B6" s="101"/>
      <c r="C6" s="102"/>
      <c r="D6" s="103"/>
      <c r="E6" s="102"/>
      <c r="F6" s="102"/>
      <c r="G6" s="104"/>
    </row>
    <row r="7" spans="2:7" ht="15.75" x14ac:dyDescent="0.2">
      <c r="B7" s="101"/>
      <c r="C7" s="102"/>
      <c r="D7" s="103"/>
      <c r="E7" s="102"/>
      <c r="F7" s="102"/>
      <c r="G7" s="105"/>
    </row>
    <row r="8" spans="2:7" ht="48.75" customHeight="1" x14ac:dyDescent="0.2">
      <c r="B8" s="106"/>
      <c r="C8" s="107" t="s">
        <v>51</v>
      </c>
      <c r="D8" s="107" t="s">
        <v>52</v>
      </c>
      <c r="E8" s="107" t="s">
        <v>53</v>
      </c>
      <c r="F8" s="107" t="s">
        <v>54</v>
      </c>
      <c r="G8" s="107" t="s">
        <v>55</v>
      </c>
    </row>
    <row r="9" spans="2:7" ht="15.75" x14ac:dyDescent="0.25">
      <c r="B9" s="101"/>
      <c r="C9" s="108"/>
      <c r="D9" s="103"/>
      <c r="E9" s="104"/>
      <c r="F9" s="108"/>
      <c r="G9" s="108"/>
    </row>
    <row r="10" spans="2:7" ht="15.75" x14ac:dyDescent="0.2">
      <c r="B10" s="109"/>
      <c r="C10" s="110"/>
      <c r="D10" s="110"/>
      <c r="E10" s="110"/>
      <c r="F10" s="110"/>
      <c r="G10" s="111"/>
    </row>
    <row r="11" spans="2:7" ht="15.75" x14ac:dyDescent="0.25">
      <c r="B11" s="109" t="s">
        <v>56</v>
      </c>
      <c r="C11" s="112">
        <v>88327493.560000002</v>
      </c>
      <c r="D11" s="110"/>
      <c r="E11" s="110"/>
      <c r="F11" s="113">
        <v>19655823.699999999</v>
      </c>
      <c r="G11" s="114">
        <f>C11+F11</f>
        <v>107983317.26000001</v>
      </c>
    </row>
    <row r="12" spans="2:7" ht="31.5" customHeight="1" x14ac:dyDescent="0.25">
      <c r="B12" s="115" t="s">
        <v>57</v>
      </c>
      <c r="C12" s="116"/>
      <c r="D12" s="110"/>
      <c r="E12" s="110"/>
      <c r="F12" s="113"/>
      <c r="G12" s="114">
        <f t="shared" ref="G12:G15" si="0">C12+F12</f>
        <v>0</v>
      </c>
    </row>
    <row r="13" spans="2:7" ht="45" customHeight="1" x14ac:dyDescent="0.25">
      <c r="B13" s="115" t="s">
        <v>58</v>
      </c>
      <c r="C13" s="116"/>
      <c r="D13" s="110"/>
      <c r="E13" s="110"/>
      <c r="F13" s="113"/>
      <c r="G13" s="114">
        <f t="shared" si="0"/>
        <v>0</v>
      </c>
    </row>
    <row r="14" spans="2:7" ht="45.75" customHeight="1" x14ac:dyDescent="0.25">
      <c r="B14" s="115" t="s">
        <v>59</v>
      </c>
      <c r="C14" s="116"/>
      <c r="D14" s="110"/>
      <c r="E14" s="110"/>
      <c r="F14" s="113"/>
      <c r="G14" s="114">
        <f t="shared" si="0"/>
        <v>0</v>
      </c>
    </row>
    <row r="15" spans="2:7" ht="26.25" customHeight="1" x14ac:dyDescent="0.25">
      <c r="B15" s="115" t="s">
        <v>60</v>
      </c>
      <c r="C15" s="116"/>
      <c r="D15" s="110"/>
      <c r="E15" s="110"/>
      <c r="F15" s="113">
        <v>-9189657.6050000042</v>
      </c>
      <c r="G15" s="114">
        <f t="shared" si="0"/>
        <v>-9189657.6050000042</v>
      </c>
    </row>
    <row r="16" spans="2:7" ht="29.25" customHeight="1" x14ac:dyDescent="0.25">
      <c r="B16" s="117" t="s">
        <v>61</v>
      </c>
      <c r="C16" s="118"/>
      <c r="D16" s="119"/>
      <c r="E16" s="118"/>
      <c r="F16" s="113">
        <v>21002872.090000004</v>
      </c>
      <c r="G16" s="120">
        <f>+F16</f>
        <v>21002872.090000004</v>
      </c>
    </row>
    <row r="17" spans="2:8" ht="16.5" thickBot="1" x14ac:dyDescent="0.25">
      <c r="B17" s="109" t="s">
        <v>62</v>
      </c>
      <c r="C17" s="121">
        <f>C11</f>
        <v>88327493.560000002</v>
      </c>
      <c r="D17" s="121"/>
      <c r="E17" s="121"/>
      <c r="F17" s="121">
        <f>SUM(F11:F16)</f>
        <v>31469038.184999999</v>
      </c>
      <c r="G17" s="122">
        <f>+G11+G15+G16</f>
        <v>119796531.745</v>
      </c>
    </row>
    <row r="18" spans="2:8" ht="15.75" x14ac:dyDescent="0.2">
      <c r="B18" s="109"/>
      <c r="C18" s="110"/>
      <c r="D18" s="110"/>
      <c r="E18" s="110"/>
      <c r="F18" s="110"/>
      <c r="G18" s="110"/>
    </row>
    <row r="19" spans="2:8" ht="15.75" x14ac:dyDescent="0.2">
      <c r="B19" s="109"/>
      <c r="C19" s="110"/>
      <c r="D19" s="110"/>
      <c r="E19" s="110"/>
      <c r="F19" s="110"/>
      <c r="G19" s="110"/>
    </row>
    <row r="20" spans="2:8" ht="15.75" x14ac:dyDescent="0.2">
      <c r="B20" s="109"/>
      <c r="C20" s="110"/>
      <c r="D20" s="110"/>
      <c r="E20" s="110"/>
      <c r="F20" s="110"/>
      <c r="G20" s="110"/>
    </row>
    <row r="21" spans="2:8" ht="15.75" x14ac:dyDescent="0.2">
      <c r="B21" s="109" t="s">
        <v>46</v>
      </c>
      <c r="C21" s="123" t="s">
        <v>47</v>
      </c>
      <c r="D21" s="110"/>
      <c r="E21" s="110"/>
      <c r="F21" s="123" t="s">
        <v>29</v>
      </c>
      <c r="G21" s="110"/>
    </row>
    <row r="22" spans="2:8" ht="15.75" x14ac:dyDescent="0.25">
      <c r="B22" s="124" t="s">
        <v>30</v>
      </c>
      <c r="C22" s="116" t="s">
        <v>48</v>
      </c>
      <c r="D22" s="116"/>
      <c r="E22" s="116"/>
      <c r="F22" s="116" t="s">
        <v>31</v>
      </c>
      <c r="G22" s="116"/>
    </row>
    <row r="24" spans="2:8" x14ac:dyDescent="0.25">
      <c r="B24" s="125"/>
      <c r="C24" s="126"/>
      <c r="D24" s="193"/>
      <c r="E24" s="193"/>
      <c r="G24" s="86"/>
      <c r="H24" s="86"/>
    </row>
    <row r="25" spans="2:8" x14ac:dyDescent="0.25">
      <c r="B25" s="58"/>
      <c r="C25" s="47"/>
      <c r="D25" s="188"/>
      <c r="E25" s="188"/>
      <c r="G25" s="47"/>
      <c r="H25" s="47"/>
    </row>
    <row r="26" spans="2:8" x14ac:dyDescent="0.25">
      <c r="B26" s="47"/>
      <c r="C26" s="47"/>
      <c r="D26" s="47"/>
      <c r="E26" s="47"/>
      <c r="G26" s="47"/>
      <c r="H26" s="47"/>
    </row>
    <row r="27" spans="2:8" x14ac:dyDescent="0.25">
      <c r="B27" s="52"/>
      <c r="C27" s="52"/>
      <c r="D27" s="52"/>
      <c r="E27" s="52"/>
      <c r="G27" s="52"/>
      <c r="H27" s="52"/>
    </row>
    <row r="28" spans="2:8" x14ac:dyDescent="0.25">
      <c r="B28" s="89"/>
      <c r="C28" s="43"/>
      <c r="D28" s="190"/>
      <c r="E28" s="190"/>
      <c r="G28" s="37"/>
      <c r="H28" s="37"/>
    </row>
    <row r="29" spans="2:8" x14ac:dyDescent="0.25">
      <c r="B29" s="58"/>
      <c r="C29" s="47"/>
      <c r="D29" s="188"/>
      <c r="E29" s="188"/>
      <c r="G29" s="47"/>
      <c r="H29" s="47"/>
    </row>
    <row r="30" spans="2:8" x14ac:dyDescent="0.25">
      <c r="B30" s="47"/>
      <c r="C30" s="47"/>
      <c r="D30" s="47"/>
      <c r="E30" s="47"/>
      <c r="G30" s="47"/>
      <c r="H30" s="47"/>
    </row>
    <row r="31" spans="2:8" x14ac:dyDescent="0.25">
      <c r="B31" s="61"/>
      <c r="C31" s="61"/>
      <c r="D31" s="61"/>
      <c r="E31" s="61"/>
      <c r="G31" s="61"/>
      <c r="H31" s="61"/>
    </row>
    <row r="32" spans="2:8" x14ac:dyDescent="0.25">
      <c r="B32" s="93"/>
      <c r="C32" s="47"/>
      <c r="D32" s="188"/>
      <c r="E32" s="188"/>
      <c r="G32" s="47"/>
      <c r="H32" s="47"/>
    </row>
  </sheetData>
  <protectedRanges>
    <protectedRange sqref="B28" name="Rango1_2_1_1_1_2_1"/>
  </protectedRanges>
  <mergeCells count="9">
    <mergeCell ref="D28:E28"/>
    <mergeCell ref="D29:E29"/>
    <mergeCell ref="D32:E32"/>
    <mergeCell ref="B2:G2"/>
    <mergeCell ref="B3:G3"/>
    <mergeCell ref="C4:E4"/>
    <mergeCell ref="B5:G5"/>
    <mergeCell ref="D24:E24"/>
    <mergeCell ref="D25:E2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0CB30-86BF-4F8E-9996-A3E656DBFD25}">
  <dimension ref="A1:J39"/>
  <sheetViews>
    <sheetView topLeftCell="A16" workbookViewId="0">
      <selection activeCell="E23" sqref="E23"/>
    </sheetView>
  </sheetViews>
  <sheetFormatPr baseColWidth="10" defaultRowHeight="15" x14ac:dyDescent="0.25"/>
  <cols>
    <col min="1" max="1" width="43.7109375" style="3" customWidth="1"/>
    <col min="2" max="2" width="5" style="3" customWidth="1"/>
    <col min="3" max="3" width="19.85546875" style="10" customWidth="1"/>
    <col min="4" max="4" width="16.85546875" style="3" bestFit="1" customWidth="1"/>
    <col min="5" max="5" width="15.28515625" style="3" customWidth="1"/>
    <col min="6" max="6" width="16.42578125" style="3" customWidth="1"/>
    <col min="7" max="7" width="15.28515625" style="3" customWidth="1"/>
    <col min="8" max="9" width="11.42578125" style="3"/>
    <col min="10" max="10" width="15.140625" style="3" bestFit="1" customWidth="1"/>
    <col min="11" max="16384" width="11.42578125" style="3"/>
  </cols>
  <sheetData>
    <row r="1" spans="1:10" ht="15.75" x14ac:dyDescent="0.25">
      <c r="A1" s="99"/>
      <c r="B1" s="99"/>
      <c r="C1" s="6"/>
      <c r="D1" s="4"/>
    </row>
    <row r="2" spans="1:10" ht="15.75" x14ac:dyDescent="0.25">
      <c r="A2" s="4"/>
      <c r="B2" s="4"/>
      <c r="C2" s="6"/>
      <c r="D2" s="4"/>
    </row>
    <row r="3" spans="1:10" ht="15.75" x14ac:dyDescent="0.25">
      <c r="A3" s="184" t="s">
        <v>0</v>
      </c>
      <c r="B3" s="184"/>
      <c r="C3" s="184"/>
      <c r="D3" s="184"/>
    </row>
    <row r="4" spans="1:10" ht="15.75" x14ac:dyDescent="0.25">
      <c r="A4" s="184" t="s">
        <v>63</v>
      </c>
      <c r="B4" s="184"/>
      <c r="C4" s="184"/>
      <c r="D4" s="184"/>
    </row>
    <row r="5" spans="1:10" ht="15.75" x14ac:dyDescent="0.25">
      <c r="A5" s="184" t="s">
        <v>2</v>
      </c>
      <c r="B5" s="184"/>
      <c r="C5" s="184"/>
      <c r="D5" s="184"/>
      <c r="E5" s="129"/>
      <c r="F5" s="129"/>
      <c r="G5" s="129"/>
    </row>
    <row r="6" spans="1:10" ht="15.75" x14ac:dyDescent="0.25">
      <c r="A6" s="184" t="s">
        <v>3</v>
      </c>
      <c r="B6" s="184"/>
      <c r="C6" s="184"/>
      <c r="D6" s="184"/>
      <c r="E6" s="129"/>
      <c r="F6" s="129"/>
      <c r="G6" s="129"/>
      <c r="J6" s="78"/>
    </row>
    <row r="7" spans="1:10" ht="15.75" x14ac:dyDescent="0.25">
      <c r="A7" s="4"/>
      <c r="B7" s="4"/>
      <c r="C7" s="6"/>
      <c r="D7" s="4"/>
      <c r="E7" s="129"/>
      <c r="F7" s="129"/>
      <c r="G7" s="129"/>
      <c r="J7" s="78"/>
    </row>
    <row r="8" spans="1:10" s="134" customFormat="1" ht="31.5" x14ac:dyDescent="0.25">
      <c r="A8" s="130" t="s">
        <v>64</v>
      </c>
      <c r="B8" s="131"/>
      <c r="C8" s="132">
        <v>2025</v>
      </c>
      <c r="D8" s="131"/>
      <c r="E8" s="133"/>
      <c r="F8" s="133"/>
      <c r="G8" s="133"/>
      <c r="J8" s="135"/>
    </row>
    <row r="9" spans="1:10" ht="15" customHeight="1" x14ac:dyDescent="0.25">
      <c r="A9" s="79" t="s">
        <v>65</v>
      </c>
      <c r="B9" s="136"/>
      <c r="C9" s="137">
        <v>130718724.5</v>
      </c>
      <c r="D9" s="4"/>
      <c r="E9" s="129"/>
      <c r="F9" s="138"/>
      <c r="G9" s="139"/>
      <c r="J9" s="78"/>
    </row>
    <row r="10" spans="1:10" ht="15.75" x14ac:dyDescent="0.25">
      <c r="A10" s="73" t="s">
        <v>66</v>
      </c>
      <c r="B10" s="140"/>
      <c r="C10" s="141">
        <v>-76264664.140000001</v>
      </c>
      <c r="D10" s="4"/>
      <c r="E10" s="129"/>
      <c r="F10" s="138"/>
      <c r="G10" s="129"/>
      <c r="H10" s="24"/>
      <c r="J10" s="78"/>
    </row>
    <row r="11" spans="1:10" ht="15.75" x14ac:dyDescent="0.25">
      <c r="A11" s="73" t="s">
        <v>67</v>
      </c>
      <c r="B11" s="140"/>
      <c r="C11" s="141">
        <v>-10523582.390000001</v>
      </c>
      <c r="D11" s="4"/>
      <c r="E11" s="142"/>
      <c r="F11" s="142"/>
      <c r="G11" s="129"/>
      <c r="H11" s="24"/>
      <c r="J11" s="78"/>
    </row>
    <row r="12" spans="1:10" ht="15.75" x14ac:dyDescent="0.25">
      <c r="A12" s="73" t="s">
        <v>68</v>
      </c>
      <c r="B12" s="140"/>
      <c r="C12" s="137">
        <v>-15129698.75</v>
      </c>
      <c r="D12" s="143"/>
      <c r="E12" s="129"/>
      <c r="F12" s="129"/>
      <c r="G12" s="129"/>
      <c r="H12" s="144">
        <f>C15+C41</f>
        <v>0</v>
      </c>
      <c r="J12" s="78"/>
    </row>
    <row r="13" spans="1:10" ht="15.75" x14ac:dyDescent="0.25">
      <c r="A13" s="73" t="s">
        <v>69</v>
      </c>
      <c r="B13" s="140"/>
      <c r="C13" s="137">
        <v>-3700000</v>
      </c>
      <c r="D13" s="143"/>
      <c r="E13" s="129"/>
      <c r="F13" s="129"/>
      <c r="G13" s="129"/>
      <c r="H13" s="24"/>
      <c r="J13" s="78"/>
    </row>
    <row r="14" spans="1:10" ht="30.75" customHeight="1" x14ac:dyDescent="0.25">
      <c r="A14" s="75" t="s">
        <v>70</v>
      </c>
      <c r="B14" s="145"/>
      <c r="C14" s="146">
        <f>SUM(C9:C13)</f>
        <v>25100779.219999999</v>
      </c>
      <c r="D14" s="4"/>
      <c r="E14" s="142"/>
      <c r="F14" s="129"/>
      <c r="G14" s="129"/>
      <c r="H14" s="24"/>
    </row>
    <row r="15" spans="1:10" ht="30.75" customHeight="1" x14ac:dyDescent="0.2">
      <c r="A15" s="75" t="s">
        <v>71</v>
      </c>
      <c r="B15" s="145"/>
      <c r="C15" s="147"/>
      <c r="D15" s="4"/>
      <c r="E15" s="129"/>
      <c r="F15" s="148"/>
      <c r="G15" s="129"/>
      <c r="H15" s="24"/>
    </row>
    <row r="16" spans="1:10" ht="17.25" customHeight="1" x14ac:dyDescent="0.25">
      <c r="A16" s="124" t="s">
        <v>72</v>
      </c>
      <c r="B16" s="136"/>
      <c r="C16" s="147">
        <v>-2146604.75</v>
      </c>
      <c r="D16" s="4"/>
      <c r="E16" s="149"/>
      <c r="F16" s="149"/>
      <c r="G16" s="129"/>
    </row>
    <row r="17" spans="1:10" ht="31.5" x14ac:dyDescent="0.25">
      <c r="A17" s="73" t="s">
        <v>73</v>
      </c>
      <c r="B17" s="140"/>
      <c r="C17" s="150">
        <v>-50000</v>
      </c>
      <c r="D17" s="143"/>
      <c r="E17" s="129"/>
      <c r="F17" s="129"/>
      <c r="G17" s="129"/>
      <c r="H17" s="24"/>
      <c r="J17" s="78"/>
    </row>
    <row r="18" spans="1:10" ht="31.5" x14ac:dyDescent="0.25">
      <c r="A18" s="75" t="s">
        <v>74</v>
      </c>
      <c r="B18" s="145"/>
      <c r="C18" s="151">
        <f>SUM(C16:C17)</f>
        <v>-2196604.75</v>
      </c>
      <c r="D18" s="18"/>
      <c r="E18" s="18"/>
    </row>
    <row r="19" spans="1:10" ht="30" customHeight="1" x14ac:dyDescent="0.25">
      <c r="A19" s="75" t="s">
        <v>75</v>
      </c>
      <c r="B19" s="145"/>
      <c r="C19" s="6"/>
      <c r="D19" s="4"/>
      <c r="F19" s="18"/>
    </row>
    <row r="20" spans="1:10" ht="29.25" customHeight="1" x14ac:dyDescent="0.25">
      <c r="A20" s="75" t="s">
        <v>76</v>
      </c>
      <c r="B20" s="145"/>
      <c r="C20" s="152"/>
      <c r="D20" s="4"/>
    </row>
    <row r="21" spans="1:10" ht="31.5" x14ac:dyDescent="0.25">
      <c r="A21" s="73" t="s">
        <v>77</v>
      </c>
      <c r="B21" s="136"/>
      <c r="C21" s="153">
        <f>+C14+C18</f>
        <v>22904174.469999999</v>
      </c>
      <c r="D21" s="4"/>
      <c r="F21" s="18"/>
      <c r="J21" s="78"/>
    </row>
    <row r="22" spans="1:10" ht="31.5" x14ac:dyDescent="0.25">
      <c r="A22" s="73" t="s">
        <v>78</v>
      </c>
      <c r="B22" s="136"/>
      <c r="C22" s="154">
        <v>3869703.26</v>
      </c>
      <c r="D22" s="4"/>
      <c r="J22" s="78"/>
    </row>
    <row r="23" spans="1:10" ht="31.5" x14ac:dyDescent="0.4">
      <c r="A23" s="75" t="s">
        <v>79</v>
      </c>
      <c r="B23" s="155"/>
      <c r="C23" s="156">
        <f>C22+C21</f>
        <v>26773877.729999997</v>
      </c>
      <c r="D23" s="4"/>
      <c r="J23" s="78"/>
    </row>
    <row r="24" spans="1:10" ht="15.75" x14ac:dyDescent="0.25">
      <c r="A24" s="75"/>
      <c r="B24" s="155"/>
      <c r="C24" s="6"/>
      <c r="D24" s="4"/>
      <c r="J24" s="78"/>
    </row>
    <row r="25" spans="1:10" ht="15.75" x14ac:dyDescent="0.25">
      <c r="A25" s="75"/>
      <c r="B25" s="155"/>
      <c r="C25" s="6"/>
      <c r="D25" s="4"/>
      <c r="J25" s="78"/>
    </row>
    <row r="26" spans="1:10" ht="15.75" x14ac:dyDescent="0.25">
      <c r="A26" s="75"/>
      <c r="B26" s="155"/>
      <c r="C26" s="6"/>
      <c r="D26" s="4"/>
      <c r="J26" s="78"/>
    </row>
    <row r="27" spans="1:10" x14ac:dyDescent="0.25">
      <c r="J27" s="78"/>
    </row>
    <row r="28" spans="1:10" ht="12.75" x14ac:dyDescent="0.2">
      <c r="A28" s="85" t="s">
        <v>46</v>
      </c>
      <c r="B28" s="126"/>
      <c r="C28" s="37" t="s">
        <v>29</v>
      </c>
      <c r="D28" s="44"/>
      <c r="E28" s="38"/>
      <c r="F28" s="39"/>
      <c r="G28" s="38"/>
      <c r="H28" s="38"/>
      <c r="I28" s="38"/>
      <c r="J28" s="78"/>
    </row>
    <row r="29" spans="1:10" ht="14.25" x14ac:dyDescent="0.2">
      <c r="A29" s="89" t="s">
        <v>30</v>
      </c>
      <c r="B29" s="43"/>
      <c r="C29" s="128" t="s">
        <v>31</v>
      </c>
      <c r="D29" s="47"/>
      <c r="E29" s="57"/>
      <c r="F29" s="186"/>
      <c r="G29" s="186"/>
      <c r="H29" s="186"/>
      <c r="I29" s="88"/>
      <c r="J29" s="78"/>
    </row>
    <row r="30" spans="1:10" ht="14.25" x14ac:dyDescent="0.2">
      <c r="A30" s="47"/>
      <c r="B30" s="47"/>
      <c r="C30" s="47"/>
      <c r="D30" s="47"/>
      <c r="E30" s="49"/>
      <c r="F30" s="183"/>
      <c r="G30" s="183"/>
      <c r="H30" s="183"/>
      <c r="I30" s="49"/>
      <c r="J30" s="78"/>
    </row>
    <row r="31" spans="1:10" ht="14.25" x14ac:dyDescent="0.2">
      <c r="A31" s="157" t="s">
        <v>80</v>
      </c>
      <c r="B31" s="52"/>
      <c r="C31" s="52"/>
      <c r="D31" s="52"/>
      <c r="E31" s="49"/>
      <c r="F31" s="48"/>
      <c r="G31" s="48"/>
      <c r="H31" s="48"/>
      <c r="I31" s="49"/>
      <c r="J31" s="78"/>
    </row>
    <row r="32" spans="1:10" ht="14.25" x14ac:dyDescent="0.2">
      <c r="A32" s="158" t="s">
        <v>81</v>
      </c>
      <c r="B32" s="37"/>
      <c r="C32" s="37"/>
      <c r="D32" s="37"/>
      <c r="E32" s="48"/>
      <c r="F32" s="48"/>
      <c r="G32" s="48"/>
      <c r="H32" s="90"/>
      <c r="I32" s="48"/>
    </row>
    <row r="33" spans="1:9" ht="14.25" x14ac:dyDescent="0.2">
      <c r="A33" s="58"/>
      <c r="B33" s="47"/>
      <c r="C33" s="47"/>
      <c r="D33" s="47"/>
      <c r="E33" s="91"/>
      <c r="F33" s="182"/>
      <c r="G33" s="182"/>
      <c r="H33" s="182"/>
      <c r="I33" s="57"/>
    </row>
    <row r="34" spans="1:9" ht="14.25" x14ac:dyDescent="0.2">
      <c r="A34" s="47"/>
      <c r="B34" s="47"/>
      <c r="C34" s="47"/>
      <c r="D34" s="47"/>
      <c r="E34" s="49"/>
      <c r="F34" s="183"/>
      <c r="G34" s="183"/>
      <c r="H34" s="183"/>
      <c r="I34" s="49"/>
    </row>
    <row r="35" spans="1:9" ht="14.25" x14ac:dyDescent="0.2">
      <c r="A35" s="61"/>
      <c r="B35" s="61"/>
      <c r="C35" s="61"/>
      <c r="D35" s="61"/>
      <c r="E35" s="48"/>
      <c r="F35" s="48"/>
      <c r="G35" s="48"/>
      <c r="H35" s="92"/>
      <c r="I35" s="48"/>
    </row>
    <row r="36" spans="1:9" ht="15.75" x14ac:dyDescent="0.25">
      <c r="A36" s="93"/>
      <c r="B36" s="47"/>
      <c r="C36" s="47"/>
      <c r="D36" s="47"/>
      <c r="E36" s="63"/>
      <c r="F36" s="63"/>
      <c r="G36" s="63"/>
      <c r="H36" s="92"/>
      <c r="I36" s="63"/>
    </row>
    <row r="37" spans="1:9" ht="14.25" x14ac:dyDescent="0.2">
      <c r="A37" s="159"/>
      <c r="B37" s="47"/>
      <c r="C37" s="47"/>
      <c r="D37" s="47"/>
      <c r="E37" s="49"/>
      <c r="F37" s="183"/>
      <c r="G37" s="183"/>
      <c r="H37" s="183"/>
      <c r="I37" s="49"/>
    </row>
    <row r="38" spans="1:9" ht="12.75" x14ac:dyDescent="0.2">
      <c r="A38" s="94"/>
      <c r="B38" s="90"/>
      <c r="C38" s="90"/>
      <c r="D38" s="90"/>
      <c r="E38" s="90"/>
      <c r="F38" s="96"/>
      <c r="G38" s="90"/>
      <c r="H38" s="90"/>
      <c r="I38" s="90"/>
    </row>
    <row r="39" spans="1:9" x14ac:dyDescent="0.25">
      <c r="A39" s="160"/>
      <c r="B39" s="70"/>
      <c r="C39" s="160"/>
      <c r="D39" s="160"/>
      <c r="E39" s="160"/>
      <c r="F39" s="160"/>
      <c r="G39" s="160"/>
      <c r="H39" s="160"/>
      <c r="I39" s="160"/>
    </row>
  </sheetData>
  <protectedRanges>
    <protectedRange sqref="A29" name="Rango1_2_1_1_1_2_1_1"/>
  </protectedRanges>
  <mergeCells count="9">
    <mergeCell ref="F33:H33"/>
    <mergeCell ref="F34:H34"/>
    <mergeCell ref="F37:H37"/>
    <mergeCell ref="A3:D3"/>
    <mergeCell ref="A4:D4"/>
    <mergeCell ref="A5:D5"/>
    <mergeCell ref="A6:D6"/>
    <mergeCell ref="F29:H29"/>
    <mergeCell ref="F30:H3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08370-9881-4F9D-A592-C6812C9D127B}">
  <dimension ref="B1:K34"/>
  <sheetViews>
    <sheetView zoomScale="80" zoomScaleNormal="80" workbookViewId="0">
      <selection activeCell="H13" sqref="H13"/>
    </sheetView>
  </sheetViews>
  <sheetFormatPr baseColWidth="10" defaultRowHeight="15" x14ac:dyDescent="0.25"/>
  <cols>
    <col min="1" max="1" width="6.42578125" style="3" customWidth="1"/>
    <col min="2" max="2" width="33.28515625" style="3" customWidth="1"/>
    <col min="3" max="3" width="24.28515625" style="10" customWidth="1"/>
    <col min="4" max="4" width="20" style="10" customWidth="1"/>
    <col min="5" max="5" width="15" style="181" customWidth="1"/>
    <col min="6" max="6" width="20.5703125" style="10" customWidth="1"/>
    <col min="7" max="7" width="11.5703125" style="3" customWidth="1"/>
    <col min="8" max="8" width="17.5703125" style="3" customWidth="1"/>
    <col min="9" max="9" width="16" style="3" bestFit="1" customWidth="1"/>
    <col min="10" max="16384" width="11.42578125" style="3"/>
  </cols>
  <sheetData>
    <row r="1" spans="2:9" ht="15.75" x14ac:dyDescent="0.25">
      <c r="B1" s="189"/>
      <c r="C1" s="189"/>
      <c r="D1" s="189"/>
      <c r="E1" s="189"/>
      <c r="F1" s="189"/>
    </row>
    <row r="2" spans="2:9" ht="18.75" x14ac:dyDescent="0.25">
      <c r="B2" s="194" t="s">
        <v>0</v>
      </c>
      <c r="C2" s="194"/>
      <c r="D2" s="194"/>
      <c r="E2" s="194"/>
      <c r="F2" s="194"/>
    </row>
    <row r="3" spans="2:9" ht="18.75" x14ac:dyDescent="0.25">
      <c r="B3" s="194" t="s">
        <v>82</v>
      </c>
      <c r="C3" s="194"/>
      <c r="D3" s="194"/>
      <c r="E3" s="194"/>
      <c r="F3" s="194"/>
    </row>
    <row r="4" spans="2:9" ht="18.75" x14ac:dyDescent="0.25">
      <c r="B4" s="194" t="s">
        <v>2</v>
      </c>
      <c r="C4" s="194"/>
      <c r="D4" s="194"/>
      <c r="E4" s="194"/>
      <c r="F4" s="194"/>
    </row>
    <row r="5" spans="2:9" ht="18.75" x14ac:dyDescent="0.25">
      <c r="B5" s="194" t="s">
        <v>83</v>
      </c>
      <c r="C5" s="194"/>
      <c r="D5" s="194"/>
      <c r="E5" s="194"/>
      <c r="F5" s="194"/>
    </row>
    <row r="6" spans="2:9" ht="18.75" x14ac:dyDescent="0.25">
      <c r="B6" s="194" t="s">
        <v>84</v>
      </c>
      <c r="C6" s="194"/>
      <c r="D6" s="194"/>
      <c r="E6" s="194"/>
      <c r="F6" s="194"/>
    </row>
    <row r="7" spans="2:9" ht="15.75" x14ac:dyDescent="0.25">
      <c r="B7" s="4"/>
      <c r="C7" s="6"/>
      <c r="D7" s="6"/>
      <c r="E7" s="161"/>
      <c r="F7" s="6"/>
    </row>
    <row r="8" spans="2:9" ht="47.25" x14ac:dyDescent="0.25">
      <c r="B8" s="162" t="s">
        <v>85</v>
      </c>
      <c r="C8" s="163" t="s">
        <v>86</v>
      </c>
      <c r="D8" s="163" t="s">
        <v>87</v>
      </c>
      <c r="E8" s="163" t="s">
        <v>88</v>
      </c>
      <c r="F8" s="164" t="s">
        <v>89</v>
      </c>
    </row>
    <row r="9" spans="2:9" ht="19.5" customHeight="1" x14ac:dyDescent="0.25">
      <c r="B9" s="75" t="s">
        <v>90</v>
      </c>
      <c r="C9" s="165">
        <f>C10</f>
        <v>266985449</v>
      </c>
      <c r="D9" s="165">
        <f>D10</f>
        <v>107401674.37</v>
      </c>
      <c r="E9" s="77">
        <f>E10</f>
        <v>0.4022753853151001</v>
      </c>
      <c r="F9" s="166">
        <f>F10</f>
        <v>159583774.63</v>
      </c>
    </row>
    <row r="10" spans="2:9" ht="18" customHeight="1" x14ac:dyDescent="0.25">
      <c r="B10" s="73" t="s">
        <v>91</v>
      </c>
      <c r="C10" s="167">
        <v>266985449</v>
      </c>
      <c r="D10" s="167">
        <v>107401674.37</v>
      </c>
      <c r="E10" s="77">
        <f>D10/C10</f>
        <v>0.4022753853151001</v>
      </c>
      <c r="F10" s="17">
        <f t="shared" ref="F10:F17" si="0">C10-D10</f>
        <v>159583774.63</v>
      </c>
    </row>
    <row r="11" spans="2:9" ht="24" customHeight="1" x14ac:dyDescent="0.25">
      <c r="B11" s="75" t="s">
        <v>92</v>
      </c>
      <c r="C11" s="168">
        <f>C12+C13+C14+C15+C16+C17</f>
        <v>266985449</v>
      </c>
      <c r="D11" s="168">
        <f t="shared" ref="D11:F11" si="1">D12+D13+D14+D15+D16+D17</f>
        <v>107401674.37</v>
      </c>
      <c r="E11" s="168">
        <f t="shared" si="1"/>
        <v>2.2430632150110599</v>
      </c>
      <c r="F11" s="168">
        <f t="shared" si="1"/>
        <v>159583774.63</v>
      </c>
      <c r="I11" s="18"/>
    </row>
    <row r="12" spans="2:9" ht="33.75" customHeight="1" x14ac:dyDescent="0.25">
      <c r="B12" s="73" t="s">
        <v>93</v>
      </c>
      <c r="C12" s="77">
        <v>206498000</v>
      </c>
      <c r="D12" s="169">
        <v>86788246.530000001</v>
      </c>
      <c r="E12" s="77">
        <f t="shared" ref="E12:E17" si="2">D12/C12</f>
        <v>0.42028613608848514</v>
      </c>
      <c r="F12" s="17">
        <f t="shared" si="0"/>
        <v>119709753.47</v>
      </c>
      <c r="G12" s="170"/>
      <c r="H12" s="18"/>
    </row>
    <row r="13" spans="2:9" ht="25.5" customHeight="1" x14ac:dyDescent="0.25">
      <c r="B13" s="73" t="s">
        <v>94</v>
      </c>
      <c r="C13" s="77">
        <v>23482000</v>
      </c>
      <c r="D13" s="169">
        <v>8602155.459999999</v>
      </c>
      <c r="E13" s="77">
        <f t="shared" si="2"/>
        <v>0.36632976151946167</v>
      </c>
      <c r="F13" s="17">
        <f t="shared" si="0"/>
        <v>14879844.540000001</v>
      </c>
      <c r="I13" s="18"/>
    </row>
    <row r="14" spans="2:9" ht="19.5" customHeight="1" x14ac:dyDescent="0.25">
      <c r="B14" s="73" t="s">
        <v>95</v>
      </c>
      <c r="C14" s="77">
        <v>22565449</v>
      </c>
      <c r="D14" s="169">
        <v>6577543.29</v>
      </c>
      <c r="E14" s="77">
        <f t="shared" si="2"/>
        <v>0.29148736592832697</v>
      </c>
      <c r="F14" s="17">
        <f t="shared" si="0"/>
        <v>15987905.710000001</v>
      </c>
      <c r="H14" s="18"/>
    </row>
    <row r="15" spans="2:9" ht="22.5" customHeight="1" x14ac:dyDescent="0.25">
      <c r="B15" s="73" t="s">
        <v>96</v>
      </c>
      <c r="C15" s="77">
        <v>3700000</v>
      </c>
      <c r="D15" s="169">
        <v>3700000</v>
      </c>
      <c r="E15" s="77">
        <f t="shared" si="2"/>
        <v>1</v>
      </c>
      <c r="F15" s="17">
        <f t="shared" si="0"/>
        <v>0</v>
      </c>
      <c r="H15" s="18"/>
    </row>
    <row r="16" spans="2:9" ht="33" customHeight="1" x14ac:dyDescent="0.25">
      <c r="B16" s="73" t="s">
        <v>97</v>
      </c>
      <c r="C16" s="77">
        <v>10510000</v>
      </c>
      <c r="D16" s="169">
        <v>1733729.09</v>
      </c>
      <c r="E16" s="77">
        <f t="shared" si="2"/>
        <v>0.16495995147478593</v>
      </c>
      <c r="F16" s="17">
        <f t="shared" si="0"/>
        <v>8776270.9100000001</v>
      </c>
    </row>
    <row r="17" spans="2:11" ht="20.25" customHeight="1" x14ac:dyDescent="0.25">
      <c r="B17" s="73" t="s">
        <v>98</v>
      </c>
      <c r="C17" s="77">
        <v>230000</v>
      </c>
      <c r="D17" s="17">
        <f>'[1]Plantilla Ejecución '!$I$55</f>
        <v>0</v>
      </c>
      <c r="E17" s="171">
        <f t="shared" si="2"/>
        <v>0</v>
      </c>
      <c r="F17" s="17">
        <f t="shared" si="0"/>
        <v>230000</v>
      </c>
    </row>
    <row r="18" spans="2:11" ht="15.75" x14ac:dyDescent="0.25">
      <c r="B18" s="4"/>
      <c r="C18" s="172"/>
      <c r="D18" s="172"/>
      <c r="E18" s="173"/>
      <c r="F18" s="172"/>
    </row>
    <row r="19" spans="2:11" ht="18" x14ac:dyDescent="0.4">
      <c r="B19" s="4" t="s">
        <v>99</v>
      </c>
      <c r="C19" s="174">
        <f>SUM(C9-C11)</f>
        <v>0</v>
      </c>
      <c r="D19" s="174">
        <f t="shared" ref="D19:F19" si="3">SUM(D9-D11)</f>
        <v>0</v>
      </c>
      <c r="E19" s="174">
        <f t="shared" si="3"/>
        <v>-1.8407878296959597</v>
      </c>
      <c r="F19" s="174">
        <f t="shared" si="3"/>
        <v>0</v>
      </c>
    </row>
    <row r="22" spans="2:11" ht="14.25" x14ac:dyDescent="0.2">
      <c r="B22" s="48" t="s">
        <v>46</v>
      </c>
      <c r="C22" s="56" t="s">
        <v>29</v>
      </c>
      <c r="D22" s="87"/>
      <c r="E22" s="87" t="s">
        <v>80</v>
      </c>
      <c r="F22" s="87"/>
    </row>
    <row r="23" spans="2:11" ht="15.75" customHeight="1" x14ac:dyDescent="0.2">
      <c r="B23" s="175" t="s">
        <v>30</v>
      </c>
      <c r="C23" s="176" t="s">
        <v>31</v>
      </c>
      <c r="D23" s="48"/>
      <c r="E23" s="48" t="s">
        <v>100</v>
      </c>
      <c r="F23" s="48"/>
      <c r="G23" s="38"/>
      <c r="H23" s="39"/>
      <c r="I23" s="38"/>
      <c r="J23" s="38"/>
      <c r="K23" s="38"/>
    </row>
    <row r="24" spans="2:11" ht="15.75" customHeight="1" x14ac:dyDescent="0.2">
      <c r="B24" s="47"/>
      <c r="C24" s="47"/>
      <c r="D24" s="47"/>
      <c r="E24" s="47"/>
      <c r="F24" s="47"/>
      <c r="G24" s="57"/>
      <c r="H24" s="186"/>
      <c r="I24" s="186"/>
      <c r="J24" s="186"/>
      <c r="K24" s="88"/>
    </row>
    <row r="25" spans="2:11" ht="14.25" x14ac:dyDescent="0.2">
      <c r="B25" s="52"/>
      <c r="C25" s="52"/>
      <c r="D25" s="52"/>
      <c r="E25" s="52"/>
      <c r="F25" s="52"/>
      <c r="G25" s="49"/>
      <c r="H25" s="183"/>
      <c r="I25" s="183"/>
      <c r="J25" s="183"/>
      <c r="K25" s="49"/>
    </row>
    <row r="26" spans="2:11" ht="14.25" x14ac:dyDescent="0.2">
      <c r="B26" s="89"/>
      <c r="C26" s="190"/>
      <c r="D26" s="190"/>
      <c r="E26" s="37"/>
      <c r="F26" s="37"/>
      <c r="G26" s="49"/>
      <c r="H26" s="48"/>
      <c r="I26" s="48"/>
      <c r="J26" s="48"/>
      <c r="K26" s="49"/>
    </row>
    <row r="27" spans="2:11" ht="14.25" x14ac:dyDescent="0.2">
      <c r="B27" s="58"/>
      <c r="C27" s="188"/>
      <c r="D27" s="188"/>
      <c r="E27" s="47"/>
      <c r="F27" s="47"/>
      <c r="G27" s="48"/>
      <c r="H27" s="48"/>
      <c r="I27" s="48"/>
      <c r="J27" s="90"/>
      <c r="K27" s="48"/>
    </row>
    <row r="28" spans="2:11" ht="15.75" customHeight="1" x14ac:dyDescent="0.2">
      <c r="B28" s="47"/>
      <c r="C28" s="47"/>
      <c r="D28" s="47"/>
      <c r="E28" s="47"/>
      <c r="F28" s="47"/>
      <c r="G28" s="91"/>
      <c r="H28" s="182"/>
      <c r="I28" s="182"/>
      <c r="J28" s="182"/>
      <c r="K28" s="57"/>
    </row>
    <row r="29" spans="2:11" ht="14.25" x14ac:dyDescent="0.2">
      <c r="B29" s="177"/>
      <c r="C29" s="177"/>
      <c r="D29" s="177"/>
      <c r="E29" s="177"/>
      <c r="F29" s="177"/>
      <c r="G29" s="49"/>
      <c r="H29" s="183"/>
      <c r="I29" s="183"/>
      <c r="J29" s="183"/>
      <c r="K29" s="49"/>
    </row>
    <row r="30" spans="2:11" ht="14.25" x14ac:dyDescent="0.2">
      <c r="B30" s="93"/>
      <c r="C30" s="188"/>
      <c r="D30" s="188"/>
      <c r="E30" s="47"/>
      <c r="F30" s="47"/>
      <c r="G30" s="48"/>
      <c r="H30" s="48"/>
      <c r="I30" s="48"/>
      <c r="J30" s="92"/>
      <c r="K30" s="48"/>
    </row>
    <row r="31" spans="2:11" ht="15.75" x14ac:dyDescent="0.25">
      <c r="B31" s="178"/>
      <c r="C31" s="179"/>
      <c r="D31" s="179"/>
      <c r="E31" s="179"/>
      <c r="F31" s="179"/>
      <c r="G31" s="63"/>
      <c r="H31" s="63"/>
      <c r="I31" s="63"/>
      <c r="J31" s="92"/>
      <c r="K31" s="63"/>
    </row>
    <row r="32" spans="2:11" ht="14.25" x14ac:dyDescent="0.2">
      <c r="B32" s="159"/>
      <c r="C32" s="180"/>
      <c r="D32" s="183"/>
      <c r="E32" s="183"/>
      <c r="F32" s="183"/>
      <c r="G32" s="49"/>
      <c r="H32" s="183"/>
      <c r="I32" s="183"/>
      <c r="J32" s="183"/>
      <c r="K32" s="49"/>
    </row>
    <row r="33" spans="2:11" ht="12.75" x14ac:dyDescent="0.2">
      <c r="B33" s="94"/>
      <c r="C33" s="90"/>
      <c r="D33" s="95"/>
      <c r="E33" s="90"/>
      <c r="F33" s="90"/>
      <c r="G33" s="90"/>
      <c r="H33" s="96"/>
      <c r="I33" s="90"/>
      <c r="J33" s="90"/>
      <c r="K33" s="90"/>
    </row>
    <row r="34" spans="2:11" x14ac:dyDescent="0.25">
      <c r="C34" s="70"/>
      <c r="D34" s="3"/>
      <c r="E34" s="3"/>
      <c r="F34" s="3"/>
    </row>
  </sheetData>
  <protectedRanges>
    <protectedRange sqref="B26" name="Rango1_2_1_1_1_1"/>
    <protectedRange sqref="B23" name="Rango1_2_1_1_1_2_1_1_1"/>
  </protectedRanges>
  <mergeCells count="15">
    <mergeCell ref="B6:F6"/>
    <mergeCell ref="B1:F1"/>
    <mergeCell ref="B2:F2"/>
    <mergeCell ref="B3:F3"/>
    <mergeCell ref="B4:F4"/>
    <mergeCell ref="B5:F5"/>
    <mergeCell ref="C30:D30"/>
    <mergeCell ref="D32:F32"/>
    <mergeCell ref="H32:J32"/>
    <mergeCell ref="H24:J24"/>
    <mergeCell ref="H25:J25"/>
    <mergeCell ref="C26:D26"/>
    <mergeCell ref="C27:D27"/>
    <mergeCell ref="H28:J28"/>
    <mergeCell ref="H29:J2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 de Situacion Financiera</vt:lpstr>
      <vt:lpstr>Estado Rendimiento Financiero</vt:lpstr>
      <vt:lpstr>Estado de cambio de Activo Neto</vt:lpstr>
      <vt:lpstr>Estado de flujo de efectivo</vt:lpstr>
      <vt:lpstr>Estado de Comparación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Yessica Medina</dc:creator>
  <cp:lastModifiedBy>Yessica Medina</cp:lastModifiedBy>
  <dcterms:created xsi:type="dcterms:W3CDTF">2025-09-09T18:29:36Z</dcterms:created>
  <dcterms:modified xsi:type="dcterms:W3CDTF">2025-09-09T19:15:29Z</dcterms:modified>
</cp:coreProperties>
</file>