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AGOSTO - PARA CARGAR TRASP 2025\"/>
    </mc:Choice>
  </mc:AlternateContent>
  <bookViews>
    <workbookView xWindow="0" yWindow="0" windowWidth="15330" windowHeight="4635"/>
  </bookViews>
  <sheets>
    <sheet name="Plantilla Ejecución " sheetId="3" r:id="rId1"/>
  </sheets>
  <definedNames>
    <definedName name="_xlnm.Print_Area" localSheetId="0">'Plantilla Ejecución '!$A$1:$L$121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L81" i="3" l="1"/>
  <c r="L80" i="3"/>
  <c r="L79" i="3"/>
  <c r="L78" i="3"/>
  <c r="L76" i="3"/>
  <c r="L75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8" i="3"/>
  <c r="L57" i="3"/>
  <c r="L56" i="3"/>
  <c r="L55" i="3"/>
  <c r="L54" i="3"/>
  <c r="L53" i="3"/>
  <c r="L52" i="3"/>
  <c r="L50" i="3"/>
  <c r="L49" i="3"/>
  <c r="L48" i="3"/>
  <c r="L47" i="3"/>
  <c r="L46" i="3"/>
  <c r="L45" i="3"/>
  <c r="L44" i="3"/>
  <c r="L42" i="3"/>
  <c r="L41" i="3"/>
  <c r="L40" i="3"/>
  <c r="L39" i="3"/>
  <c r="L38" i="3"/>
  <c r="L37" i="3"/>
  <c r="L36" i="3"/>
  <c r="L35" i="3"/>
  <c r="L34" i="3"/>
  <c r="L32" i="3"/>
  <c r="L31" i="3"/>
  <c r="L30" i="3"/>
  <c r="L29" i="3"/>
  <c r="L28" i="3"/>
  <c r="L27" i="3"/>
  <c r="L26" i="3"/>
  <c r="L25" i="3"/>
  <c r="L24" i="3"/>
  <c r="L22" i="3"/>
  <c r="L21" i="3"/>
  <c r="L20" i="3"/>
  <c r="L19" i="3"/>
  <c r="L18" i="3"/>
  <c r="J92" i="3" l="1"/>
  <c r="J77" i="3"/>
  <c r="J74" i="3"/>
  <c r="J59" i="3"/>
  <c r="J51" i="3"/>
  <c r="J43" i="3"/>
  <c r="J33" i="3"/>
  <c r="J23" i="3"/>
  <c r="J17" i="3"/>
  <c r="J16" i="3"/>
  <c r="J15" i="3" s="1"/>
  <c r="J82" i="3" l="1"/>
  <c r="J94" i="3" s="1"/>
  <c r="K92" i="3"/>
  <c r="I92" i="3"/>
  <c r="H92" i="3"/>
  <c r="G92" i="3"/>
  <c r="F92" i="3"/>
  <c r="E92" i="3"/>
  <c r="D92" i="3"/>
  <c r="C92" i="3"/>
  <c r="C94" i="3" s="1"/>
  <c r="K51" i="3"/>
  <c r="I51" i="3"/>
  <c r="H51" i="3"/>
  <c r="G51" i="3"/>
  <c r="F51" i="3"/>
  <c r="E51" i="3"/>
  <c r="D51" i="3"/>
  <c r="C51" i="3"/>
  <c r="L51" i="3" l="1"/>
  <c r="B74" i="3"/>
  <c r="B69" i="3"/>
  <c r="B59" i="3"/>
  <c r="B51" i="3"/>
  <c r="B43" i="3"/>
  <c r="B33" i="3"/>
  <c r="B23" i="3"/>
  <c r="B17" i="3"/>
  <c r="B82" i="3" l="1"/>
  <c r="B94" i="3" s="1"/>
  <c r="C77" i="3"/>
  <c r="L89" i="3" l="1"/>
  <c r="L88" i="3"/>
  <c r="L87" i="3"/>
  <c r="L86" i="3"/>
  <c r="L85" i="3"/>
  <c r="L84" i="3"/>
  <c r="K77" i="3"/>
  <c r="I77" i="3"/>
  <c r="H77" i="3"/>
  <c r="G77" i="3"/>
  <c r="F77" i="3"/>
  <c r="E77" i="3"/>
  <c r="D77" i="3"/>
  <c r="K74" i="3"/>
  <c r="I74" i="3"/>
  <c r="H74" i="3"/>
  <c r="G74" i="3"/>
  <c r="F74" i="3"/>
  <c r="E74" i="3"/>
  <c r="D74" i="3"/>
  <c r="C74" i="3"/>
  <c r="L77" i="3" l="1"/>
  <c r="L74" i="3"/>
  <c r="L92" i="3"/>
  <c r="I59" i="3" l="1"/>
  <c r="I43" i="3"/>
  <c r="I33" i="3"/>
  <c r="I23" i="3"/>
  <c r="I17" i="3"/>
  <c r="K17" i="3"/>
  <c r="K23" i="3"/>
  <c r="K33" i="3"/>
  <c r="K43" i="3"/>
  <c r="K59" i="3"/>
  <c r="I16" i="3" l="1"/>
  <c r="I15" i="3" s="1"/>
  <c r="I82" i="3"/>
  <c r="I94" i="3" s="1"/>
  <c r="K82" i="3"/>
  <c r="K16" i="3"/>
  <c r="H59" i="3"/>
  <c r="H43" i="3"/>
  <c r="H33" i="3"/>
  <c r="H23" i="3"/>
  <c r="H17" i="3"/>
  <c r="K94" i="3" l="1"/>
  <c r="K15" i="3"/>
  <c r="H16" i="3"/>
  <c r="H15" i="3" s="1"/>
  <c r="H82" i="3"/>
  <c r="H94" i="3" s="1"/>
  <c r="G59" i="3"/>
  <c r="G43" i="3"/>
  <c r="G33" i="3"/>
  <c r="G23" i="3"/>
  <c r="G17" i="3"/>
  <c r="G16" i="3" l="1"/>
  <c r="G82" i="3"/>
  <c r="G94" i="3" s="1"/>
  <c r="F43" i="3"/>
  <c r="L43" i="3" s="1"/>
  <c r="F33" i="3"/>
  <c r="F23" i="3"/>
  <c r="F17" i="3"/>
  <c r="G15" i="3" l="1"/>
  <c r="F16" i="3"/>
  <c r="F82" i="3"/>
  <c r="F94" i="3" s="1"/>
  <c r="F15" i="3" l="1"/>
  <c r="E59" i="3"/>
  <c r="L59" i="3" s="1"/>
  <c r="E33" i="3"/>
  <c r="L33" i="3" s="1"/>
  <c r="E23" i="3"/>
  <c r="E17" i="3"/>
  <c r="E16" i="3" l="1"/>
  <c r="E15" i="3"/>
  <c r="E82" i="3"/>
  <c r="E94" i="3" l="1"/>
  <c r="D17" i="3"/>
  <c r="L17" i="3" s="1"/>
  <c r="B16" i="3" l="1"/>
  <c r="B15" i="3" s="1"/>
  <c r="D23" i="3"/>
  <c r="L23" i="3" s="1"/>
  <c r="D16" i="3" l="1"/>
  <c r="L16" i="3" s="1"/>
  <c r="D15" i="3" l="1"/>
  <c r="L15" i="3" s="1"/>
  <c r="D82" i="3" l="1"/>
  <c r="D94" i="3" l="1"/>
  <c r="L82" i="3"/>
  <c r="L94" i="3" s="1"/>
</calcChain>
</file>

<file path=xl/sharedStrings.xml><?xml version="1.0" encoding="utf-8"?>
<sst xmlns="http://schemas.openxmlformats.org/spreadsheetml/2006/main" count="106" uniqueCount="104">
  <si>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</si>
  <si>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</si>
  <si>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</si>
  <si>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</si>
  <si>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</si>
  <si>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</si>
  <si>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</si>
  <si>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</si>
  <si>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</si>
  <si>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</si>
  <si>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</si>
  <si>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</si>
  <si>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</si>
  <si>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</si>
  <si>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</si>
  <si>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</si>
  <si>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</si>
  <si>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</si>
  <si>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</si>
  <si>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</si>
  <si>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</si>
  <si>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</si>
  <si>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</si>
  <si>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</si>
  <si>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</si>
  <si>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</si>
  <si>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</si>
  <si>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</si>
  <si>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</si>
  <si>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</si>
  <si>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</si>
  <si>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</si>
  <si>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</si>
  <si>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</si>
  <si>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</si>
  <si>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</si>
  <si>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</si>
  <si>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</si>
  <si>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</si>
  <si>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</si>
  <si>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</si>
  <si>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</si>
  <si>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</si>
  <si>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</si>
  <si>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</si>
  <si>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</si>
  <si>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FEBRERO</t>
  </si>
  <si>
    <t>TOTAL      EJECUTADO</t>
  </si>
  <si>
    <t>DETALLE</t>
  </si>
  <si>
    <t>MARZO</t>
  </si>
  <si>
    <t>ABRIL</t>
  </si>
  <si>
    <t>MAYO</t>
  </si>
  <si>
    <t>JUNIO</t>
  </si>
  <si>
    <t>JULIO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</si>
  <si>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</si>
  <si>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</si>
  <si>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</si>
  <si>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</si>
  <si>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</si>
  <si>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</si>
  <si>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</si>
  <si>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</si>
  <si>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</si>
  <si>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</si>
  <si>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</si>
  <si>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</si>
  <si>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</si>
  <si>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</si>
  <si>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</si>
  <si>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</si>
  <si>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</si>
  <si>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</si>
  <si>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</si>
  <si>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</si>
  <si>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</si>
  <si>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</si>
  <si>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</si>
  <si>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</si>
  <si>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</si>
  <si>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</si>
  <si>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</si>
  <si>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</si>
  <si>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</si>
  <si>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</si>
  <si>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</si>
  <si>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</si>
  <si>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</si>
  <si>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</si>
  <si>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</si>
  <si>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</si>
  <si>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</si>
  <si>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</si>
  <si>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</si>
  <si>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</si>
  <si>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</si>
  <si>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</si>
  <si>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AGOSTO</t>
  </si>
  <si>
    <t>l. Gasto devengado</t>
  </si>
  <si>
    <t>2. Se presenta el gasto por mes; cada mes se debe actualizar el gasto devengado de los meses anteriores.</t>
  </si>
  <si>
    <t>3. Se presenta la clasificación ob¡etal del gasto al nivel de cuenta</t>
  </si>
  <si>
    <t>4. Fecha de imputación· último dla del mes analizado</t>
  </si>
  <si>
    <t>5. Fecha de reg,stro. el dia 10 del mes siguiente al mes analizado</t>
  </si>
  <si>
    <t>6.Fuente Repone del -SIGEF</t>
  </si>
  <si>
    <t>NOTAS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</si>
</sst>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5" fontId="22" fillId="0" borderId="0" xfId="3" applyNumberFormat="1" applyFont="1" applyFill="1" applyBorder="1" applyAlignment="1">
      <alignment horizontal="right" vertic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165" fontId="11" fillId="0" borderId="0" xfId="3" applyNumberFormat="1" applyFont="1" applyFill="1" applyBorder="1" applyAlignment="1">
      <alignment horizontal="right" vertical="center"/>
    </xf>
    <xf numFmtId="4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/>
    <xf numFmtId="43" fontId="30" fillId="0" borderId="0" xfId="3" applyFont="1" applyFill="1" applyBorder="1" applyAlignment="1">
      <alignment horizontal="center" vertical="center" wrapText="1"/>
    </xf>
    <xf numFmtId="164" fontId="22" fillId="0" borderId="0" xfId="1" applyNumberFormat="1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3" fontId="0" fillId="3" borderId="0" xfId="3" applyFont="1" applyFill="1" applyBorder="1" applyAlignment="1">
      <alignment vertical="center" wrapText="1"/>
    </xf>
    <xf numFmtId="164" fontId="22" fillId="4" borderId="2" xfId="1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43" fontId="5" fillId="0" borderId="0" xfId="3" applyFont="1" applyBorder="1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22" fillId="4" borderId="2" xfId="3" applyNumberFormat="1" applyFont="1" applyFill="1" applyBorder="1" applyAlignment="1">
      <alignment horizontal="right" vertical="center"/>
    </xf>
    <xf numFmtId="4" fontId="30" fillId="5" borderId="3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indent="2"/>
    </xf>
    <xf numFmtId="4" fontId="30" fillId="5" borderId="5" xfId="0" applyNumberFormat="1" applyFont="1" applyFill="1" applyBorder="1" applyAlignment="1">
      <alignment vertical="center" wrapText="1"/>
    </xf>
    <xf numFmtId="166" fontId="25" fillId="2" borderId="5" xfId="0" applyNumberFormat="1" applyFont="1" applyFill="1" applyBorder="1" applyAlignment="1">
      <alignment horizontal="center" vertical="center" wrapText="1"/>
    </xf>
    <xf numFmtId="164" fontId="22" fillId="4" borderId="5" xfId="1" applyNumberFormat="1" applyFont="1" applyFill="1" applyBorder="1" applyAlignment="1">
      <alignment horizontal="right" vertical="center"/>
    </xf>
    <xf numFmtId="49" fontId="22" fillId="4" borderId="4" xfId="0" applyNumberFormat="1" applyFont="1" applyFill="1" applyBorder="1" applyAlignment="1">
      <alignment horizontal="left" vertical="center"/>
    </xf>
    <xf numFmtId="0" fontId="30" fillId="5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/>
    </xf>
    <xf numFmtId="165" fontId="22" fillId="0" borderId="0" xfId="1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indent="2"/>
    </xf>
    <xf numFmtId="43" fontId="5" fillId="0" borderId="0" xfId="3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43" fontId="32" fillId="0" borderId="0" xfId="3" applyFont="1" applyFill="1" applyBorder="1" applyAlignment="1">
      <alignment horizontal="right"/>
    </xf>
    <xf numFmtId="43" fontId="12" fillId="0" borderId="0" xfId="3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7</xdr:row>
      <xdr:rowOff>114300</xdr:rowOff>
    </xdr:from>
    <xdr:to>
      <xdr:col>18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114300</xdr:colOff>
      <xdr:row>1</xdr:row>
      <xdr:rowOff>1</xdr:rowOff>
    </xdr:from>
    <xdr:to>
      <xdr:col>6</xdr:col>
      <xdr:colOff>361950</xdr:colOff>
      <xdr:row>5</xdr:row>
      <xdr:rowOff>152401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5324475" y="190501"/>
          <a:ext cx="3000375" cy="1104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0"/>
  <sheetViews>
    <sheetView showGridLines="0" tabSelected="1" view="pageBreakPreview" topLeftCell="A86" zoomScale="90" zoomScaleNormal="50" zoomScaleSheetLayoutView="90" workbookViewId="0">
      <selection activeCell="H103" sqref="H103"/>
    </sheetView>
  </sheetViews>
  <sheetFormatPr baseColWidth="10" defaultColWidth="9.140625" defaultRowHeight="15" x14ac:dyDescent="0.25"/>
  <cols>
    <col min="1" max="1" width="47.140625" customWidth="1"/>
    <col min="2" max="2" width="17.5703125" customWidth="1"/>
    <col min="3" max="3" width="13.42578125" customWidth="1"/>
    <col min="4" max="4" width="14" customWidth="1"/>
    <col min="5" max="5" width="14.140625" customWidth="1"/>
    <col min="6" max="6" width="13.140625" customWidth="1"/>
    <col min="7" max="8" width="13.28515625" customWidth="1"/>
    <col min="9" max="9" width="13.140625" customWidth="1"/>
    <col min="10" max="11" width="13.28515625" customWidth="1"/>
    <col min="12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45"/>
      <c r="G1" s="45"/>
      <c r="H1" s="30"/>
      <c r="I1" s="18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45"/>
      <c r="G2" s="45"/>
      <c r="H2" s="30"/>
      <c r="I2" s="46"/>
      <c r="J2" s="46"/>
      <c r="K2" s="46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44"/>
      <c r="G3" s="45"/>
      <c r="H3" s="30"/>
      <c r="I3" s="46"/>
      <c r="J3" s="46"/>
      <c r="K3" s="46"/>
      <c r="L3" s="16"/>
      <c r="M3" s="16"/>
      <c r="N3" s="16"/>
      <c r="O3" s="15"/>
      <c r="P3" s="15"/>
      <c r="Q3" s="15"/>
    </row>
    <row r="4" spans="1:19" ht="22.5" customHeight="1" x14ac:dyDescent="0.25">
      <c r="B4" s="61"/>
      <c r="C4" s="61"/>
      <c r="D4" s="61"/>
      <c r="E4" s="61"/>
      <c r="F4" s="45"/>
      <c r="G4" s="45"/>
      <c r="H4" s="30"/>
      <c r="I4" s="47"/>
      <c r="J4" s="47"/>
      <c r="K4" s="47"/>
      <c r="L4" s="34"/>
      <c r="M4" s="34"/>
      <c r="N4" s="34"/>
      <c r="O4" s="15"/>
      <c r="P4" s="15"/>
      <c r="Q4" s="15"/>
    </row>
    <row r="5" spans="1:19" ht="21" customHeight="1" x14ac:dyDescent="0.25">
      <c r="B5" s="61"/>
      <c r="C5" s="61"/>
      <c r="D5" s="61"/>
      <c r="E5" s="61"/>
      <c r="F5" s="45"/>
      <c r="G5" s="45"/>
      <c r="H5" s="30"/>
      <c r="I5" s="48"/>
      <c r="J5" s="48"/>
      <c r="K5" s="48"/>
      <c r="L5" s="35"/>
      <c r="M5" s="35"/>
      <c r="N5" s="35"/>
      <c r="O5" s="15"/>
      <c r="P5" s="15"/>
      <c r="Q5" s="15"/>
    </row>
    <row r="6" spans="1:19" ht="13.5" customHeight="1" x14ac:dyDescent="0.25">
      <c r="B6" s="61"/>
      <c r="C6" s="61"/>
      <c r="D6" s="61"/>
      <c r="E6" s="61"/>
      <c r="F6" s="45"/>
      <c r="G6" s="45"/>
      <c r="H6" s="30"/>
      <c r="I6" s="48"/>
      <c r="J6" s="48"/>
      <c r="K6" s="48"/>
      <c r="L6" s="35"/>
      <c r="M6" s="35"/>
      <c r="N6" s="35"/>
      <c r="O6" s="15"/>
      <c r="P6" s="15"/>
      <c r="Q6" s="15"/>
    </row>
    <row r="7" spans="1:19" ht="21" customHeight="1" x14ac:dyDescent="0.25">
      <c r="A7" s="121" t="s">
        <v>94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62"/>
      <c r="N7" s="62"/>
      <c r="O7" s="15"/>
      <c r="P7" s="15"/>
      <c r="Q7" s="15"/>
    </row>
    <row r="8" spans="1:19" ht="21" x14ac:dyDescent="0.25">
      <c r="A8" s="123" t="s">
        <v>44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36"/>
      <c r="N8" s="36"/>
      <c r="O8" s="17"/>
      <c r="P8" s="18"/>
      <c r="Q8" s="15"/>
    </row>
    <row r="9" spans="1:19" ht="20.25" customHeight="1" x14ac:dyDescent="0.25">
      <c r="A9" s="124" t="s">
        <v>43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37"/>
      <c r="N9" s="37"/>
      <c r="O9" s="23"/>
      <c r="P9" s="18"/>
      <c r="Q9" s="15"/>
    </row>
    <row r="10" spans="1:19" ht="18.75" customHeight="1" x14ac:dyDescent="0.25">
      <c r="A10" s="124" t="s">
        <v>45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23"/>
      <c r="N10" s="23"/>
      <c r="O10" s="22"/>
      <c r="P10" s="18"/>
      <c r="Q10" s="15"/>
      <c r="R10" s="11"/>
    </row>
    <row r="11" spans="1:19" ht="11.25" customHeight="1" x14ac:dyDescent="0.25">
      <c r="A11" s="125" t="s">
        <v>36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23"/>
      <c r="N11" s="23"/>
      <c r="O11" s="37"/>
      <c r="P11" s="18"/>
      <c r="Q11" s="15"/>
    </row>
    <row r="12" spans="1:19" x14ac:dyDescent="0.25">
      <c r="A12" s="122" t="s">
        <v>95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83"/>
      <c r="N12" s="21"/>
      <c r="O12" s="21"/>
      <c r="P12" s="18"/>
      <c r="Q12" s="15"/>
      <c r="S12" s="14"/>
    </row>
    <row r="13" spans="1:19" ht="10.5" customHeight="1" thickBot="1" x14ac:dyDescent="0.3">
      <c r="A13" s="38"/>
      <c r="B13" s="38"/>
      <c r="C13" s="38"/>
      <c r="D13" s="38"/>
      <c r="E13" s="38"/>
      <c r="F13" s="44"/>
      <c r="G13" s="51"/>
      <c r="H13" s="52"/>
      <c r="I13" s="23"/>
      <c r="J13" s="23"/>
      <c r="K13" s="23"/>
      <c r="L13" s="38"/>
      <c r="M13" s="38"/>
      <c r="N13" s="27"/>
      <c r="O13" s="38"/>
      <c r="P13" s="18"/>
      <c r="Q13" s="15"/>
    </row>
    <row r="14" spans="1:19" ht="33.75" customHeight="1" thickBot="1" x14ac:dyDescent="0.3">
      <c r="A14" s="97" t="s">
        <v>48</v>
      </c>
      <c r="B14" s="98" t="s">
        <v>39</v>
      </c>
      <c r="C14" s="98" t="s">
        <v>40</v>
      </c>
      <c r="D14" s="99" t="s">
        <v>38</v>
      </c>
      <c r="E14" s="99" t="s">
        <v>46</v>
      </c>
      <c r="F14" s="99" t="s">
        <v>49</v>
      </c>
      <c r="G14" s="99" t="s">
        <v>50</v>
      </c>
      <c r="H14" s="99" t="s">
        <v>51</v>
      </c>
      <c r="I14" s="99" t="s">
        <v>52</v>
      </c>
      <c r="J14" s="99" t="s">
        <v>53</v>
      </c>
      <c r="K14" s="99" t="s">
        <v>96</v>
      </c>
      <c r="L14" s="100" t="s">
        <v>47</v>
      </c>
      <c r="M14" s="44"/>
      <c r="O14" s="30"/>
      <c r="P14" s="23"/>
      <c r="Q14" s="23"/>
    </row>
    <row r="15" spans="1:19" x14ac:dyDescent="0.25">
      <c r="A15" s="73" t="s">
        <v>0</v>
      </c>
      <c r="B15" s="84">
        <f>+B16</f>
        <v>266985449</v>
      </c>
      <c r="C15" s="63">
        <v>0</v>
      </c>
      <c r="D15" s="86">
        <f t="shared" ref="D15:K15" si="0">+D16</f>
        <v>14560132.979999999</v>
      </c>
      <c r="E15" s="86">
        <f t="shared" si="0"/>
        <v>15240347.039999997</v>
      </c>
      <c r="F15" s="86">
        <f t="shared" si="0"/>
        <v>21982754.119999997</v>
      </c>
      <c r="G15" s="86">
        <f t="shared" si="0"/>
        <v>17734249.150000002</v>
      </c>
      <c r="H15" s="63">
        <f t="shared" si="0"/>
        <v>18576141.919999998</v>
      </c>
      <c r="I15" s="63">
        <f t="shared" ref="I15" si="1">+I16</f>
        <v>19308049.16</v>
      </c>
      <c r="J15" s="63">
        <f t="shared" si="0"/>
        <v>16458736.360000001</v>
      </c>
      <c r="K15" s="63">
        <f t="shared" si="0"/>
        <v>17144919.02</v>
      </c>
      <c r="L15" s="85">
        <f>+K15+J15+I15+H15+G15+F15+E15+D15</f>
        <v>141005329.75</v>
      </c>
      <c r="M15" s="77"/>
      <c r="N15" s="45"/>
      <c r="O15" s="81"/>
      <c r="P15" s="49"/>
      <c r="Q15" s="49"/>
    </row>
    <row r="16" spans="1:19" x14ac:dyDescent="0.25">
      <c r="A16" s="115" t="s">
        <v>1</v>
      </c>
      <c r="B16" s="84">
        <f>+B17+B23+B33+B43+B59+B69</f>
        <v>266985449</v>
      </c>
      <c r="C16" s="63">
        <v>0</v>
      </c>
      <c r="D16" s="86">
        <f t="shared" ref="D16:K16" si="2">+D17+D23+D33+D43+D59+D69</f>
        <v>14560132.979999999</v>
      </c>
      <c r="E16" s="86">
        <f t="shared" si="2"/>
        <v>15240347.039999997</v>
      </c>
      <c r="F16" s="86">
        <f t="shared" si="2"/>
        <v>21982754.119999997</v>
      </c>
      <c r="G16" s="86">
        <f t="shared" si="2"/>
        <v>17734249.150000002</v>
      </c>
      <c r="H16" s="63">
        <f t="shared" si="2"/>
        <v>18576141.919999998</v>
      </c>
      <c r="I16" s="63">
        <f t="shared" ref="I16:J16" si="3">+I17+I23+I33+I43+I59+I69</f>
        <v>19308049.16</v>
      </c>
      <c r="J16" s="63">
        <f t="shared" si="3"/>
        <v>16458736.360000001</v>
      </c>
      <c r="K16" s="63">
        <f t="shared" si="2"/>
        <v>17144919.02</v>
      </c>
      <c r="L16" s="85">
        <f t="shared" ref="L16:L79" si="4">+K16+J16+I16+H16+G16+F16+E16+D16</f>
        <v>141005329.75</v>
      </c>
      <c r="M16" s="77"/>
      <c r="N16" s="45"/>
      <c r="O16" s="30"/>
      <c r="P16" s="30"/>
      <c r="Q16" s="30"/>
    </row>
    <row r="17" spans="1:17" s="19" customFormat="1" ht="19.5" customHeight="1" x14ac:dyDescent="0.25">
      <c r="A17" s="115" t="s">
        <v>2</v>
      </c>
      <c r="B17" s="84">
        <f>+B18+B19+B20+B21+B22</f>
        <v>209298000</v>
      </c>
      <c r="C17" s="63">
        <v>0</v>
      </c>
      <c r="D17" s="86">
        <f t="shared" ref="D17:K17" si="5">+D18+D19+D20+D22</f>
        <v>13999512.289999999</v>
      </c>
      <c r="E17" s="86">
        <f t="shared" si="5"/>
        <v>14347285.129999999</v>
      </c>
      <c r="F17" s="86">
        <f t="shared" si="5"/>
        <v>14864081.49</v>
      </c>
      <c r="G17" s="86">
        <f t="shared" si="5"/>
        <v>14502367.060000001</v>
      </c>
      <c r="H17" s="63">
        <f t="shared" si="5"/>
        <v>14583402.1</v>
      </c>
      <c r="I17" s="63">
        <f t="shared" ref="I17:J17" si="6">+I18+I19+I20+I22</f>
        <v>14491598.460000001</v>
      </c>
      <c r="J17" s="63">
        <f t="shared" si="6"/>
        <v>14779043.800000001</v>
      </c>
      <c r="K17" s="63">
        <f t="shared" si="5"/>
        <v>14817666.98</v>
      </c>
      <c r="L17" s="85">
        <f t="shared" si="4"/>
        <v>116384957.31</v>
      </c>
      <c r="M17" s="77"/>
      <c r="N17" s="45"/>
      <c r="O17" s="30"/>
      <c r="P17" s="30"/>
      <c r="Q17" s="30"/>
    </row>
    <row r="18" spans="1:17" x14ac:dyDescent="0.25">
      <c r="A18" s="116" t="s">
        <v>3</v>
      </c>
      <c r="B18" s="117">
        <v>156164000</v>
      </c>
      <c r="C18" s="87">
        <v>0</v>
      </c>
      <c r="D18" s="118">
        <v>11300254.91</v>
      </c>
      <c r="E18" s="118">
        <v>11645588.27</v>
      </c>
      <c r="F18" s="118">
        <v>11861425.24</v>
      </c>
      <c r="G18" s="118">
        <v>11684425.24</v>
      </c>
      <c r="H18" s="118">
        <v>11709425.24</v>
      </c>
      <c r="I18" s="118">
        <v>11610425.24</v>
      </c>
      <c r="J18" s="118">
        <v>11850243.9</v>
      </c>
      <c r="K18" s="118">
        <v>11818142.84</v>
      </c>
      <c r="L18" s="85">
        <f t="shared" si="4"/>
        <v>93479930.879999995</v>
      </c>
      <c r="M18" s="77"/>
      <c r="N18" s="78"/>
      <c r="O18" s="30"/>
      <c r="P18" s="30"/>
      <c r="Q18" s="30"/>
    </row>
    <row r="19" spans="1:17" ht="15" customHeight="1" x14ac:dyDescent="0.25">
      <c r="A19" s="116" t="s">
        <v>4</v>
      </c>
      <c r="B19" s="117">
        <v>27934000</v>
      </c>
      <c r="C19" s="87">
        <v>0</v>
      </c>
      <c r="D19" s="118">
        <v>980520</v>
      </c>
      <c r="E19" s="118">
        <v>963520</v>
      </c>
      <c r="F19" s="118">
        <v>1193020</v>
      </c>
      <c r="G19" s="118">
        <v>1088020</v>
      </c>
      <c r="H19" s="118">
        <v>1103020</v>
      </c>
      <c r="I19" s="118">
        <v>1125020</v>
      </c>
      <c r="J19" s="118">
        <v>1165020</v>
      </c>
      <c r="K19" s="119">
        <v>1211890</v>
      </c>
      <c r="L19" s="85">
        <f t="shared" si="4"/>
        <v>8830030</v>
      </c>
      <c r="M19" s="77"/>
      <c r="N19" s="78"/>
      <c r="O19" s="50"/>
      <c r="P19" s="50"/>
      <c r="Q19" s="30"/>
    </row>
    <row r="20" spans="1:17" ht="15" customHeight="1" x14ac:dyDescent="0.25">
      <c r="A20" s="116" t="s">
        <v>54</v>
      </c>
      <c r="B20" s="87">
        <v>0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114">
        <f t="shared" si="4"/>
        <v>0</v>
      </c>
      <c r="M20" s="77"/>
      <c r="N20" s="78"/>
      <c r="O20" s="50"/>
      <c r="P20" s="50"/>
      <c r="Q20" s="30"/>
    </row>
    <row r="21" spans="1:17" ht="15" customHeight="1" x14ac:dyDescent="0.25">
      <c r="A21" s="116" t="s">
        <v>42</v>
      </c>
      <c r="B21" s="117">
        <v>600000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14">
        <f t="shared" si="4"/>
        <v>0</v>
      </c>
      <c r="M21" s="77"/>
      <c r="N21" s="78"/>
      <c r="O21" s="50"/>
      <c r="P21" s="50"/>
      <c r="Q21" s="30"/>
    </row>
    <row r="22" spans="1:17" ht="21.75" customHeight="1" x14ac:dyDescent="0.25">
      <c r="A22" s="116" t="s">
        <v>5</v>
      </c>
      <c r="B22" s="117">
        <v>24600000</v>
      </c>
      <c r="C22" s="87">
        <v>0</v>
      </c>
      <c r="D22" s="118">
        <v>1718737.38</v>
      </c>
      <c r="E22" s="118">
        <v>1738176.86</v>
      </c>
      <c r="F22" s="118">
        <v>1809636.25</v>
      </c>
      <c r="G22" s="118">
        <v>1729921.82</v>
      </c>
      <c r="H22" s="118">
        <v>1770956.86</v>
      </c>
      <c r="I22" s="118">
        <v>1756153.22</v>
      </c>
      <c r="J22" s="118">
        <v>1763779.9</v>
      </c>
      <c r="K22" s="119">
        <v>1787634.14</v>
      </c>
      <c r="L22" s="85">
        <f t="shared" si="4"/>
        <v>14074996.43</v>
      </c>
      <c r="M22" s="77"/>
      <c r="N22" s="78"/>
      <c r="O22" s="50"/>
      <c r="P22" s="30"/>
      <c r="Q22" s="50"/>
    </row>
    <row r="23" spans="1:17" s="19" customFormat="1" ht="19.5" customHeight="1" x14ac:dyDescent="0.25">
      <c r="A23" s="115" t="s">
        <v>6</v>
      </c>
      <c r="B23" s="84">
        <f>+B24+B25+B26+B27+B28+B29+B30+B31+B32</f>
        <v>22902000</v>
      </c>
      <c r="C23" s="63">
        <v>0</v>
      </c>
      <c r="D23" s="86">
        <f>+D24+D25+D26+D27+D28+D29+D31+D32</f>
        <v>560620.68999999994</v>
      </c>
      <c r="E23" s="86">
        <f t="shared" ref="E23:K23" si="7">+E24+E25+E26+E27+E28+E29+E30+E31+E32</f>
        <v>363092.62</v>
      </c>
      <c r="F23" s="86">
        <f t="shared" si="7"/>
        <v>3034487.05</v>
      </c>
      <c r="G23" s="86">
        <f t="shared" si="7"/>
        <v>1126859.79</v>
      </c>
      <c r="H23" s="63">
        <f t="shared" si="7"/>
        <v>1414685.75</v>
      </c>
      <c r="I23" s="63">
        <f t="shared" si="7"/>
        <v>2102409.56</v>
      </c>
      <c r="J23" s="63">
        <f t="shared" ref="J23" si="8">+J24+J25+J26+J27+J28+J29+J30+J31+J32</f>
        <v>1064699.4700000002</v>
      </c>
      <c r="K23" s="63">
        <f t="shared" si="7"/>
        <v>946178.04</v>
      </c>
      <c r="L23" s="85">
        <f t="shared" si="4"/>
        <v>10613032.969999999</v>
      </c>
      <c r="M23" s="77"/>
      <c r="N23" s="78"/>
      <c r="O23" s="30"/>
      <c r="P23" s="30"/>
      <c r="Q23" s="30"/>
    </row>
    <row r="24" spans="1:17" s="24" customFormat="1" x14ac:dyDescent="0.25">
      <c r="A24" s="107" t="s">
        <v>7</v>
      </c>
      <c r="B24" s="117">
        <v>8360000</v>
      </c>
      <c r="C24" s="87">
        <v>0</v>
      </c>
      <c r="D24" s="118">
        <v>560620.68999999994</v>
      </c>
      <c r="E24" s="118">
        <v>255712.62</v>
      </c>
      <c r="F24" s="118">
        <v>368384.55</v>
      </c>
      <c r="G24" s="118">
        <v>715369.04</v>
      </c>
      <c r="H24" s="118">
        <v>312405.75</v>
      </c>
      <c r="I24" s="118">
        <v>735091.46</v>
      </c>
      <c r="J24" s="118">
        <v>754578.41</v>
      </c>
      <c r="K24" s="118">
        <v>865098.04</v>
      </c>
      <c r="L24" s="85">
        <f t="shared" si="4"/>
        <v>4567260.5600000005</v>
      </c>
      <c r="M24" s="77"/>
      <c r="N24" s="78"/>
      <c r="O24" s="30"/>
      <c r="P24" s="30"/>
      <c r="Q24" s="30"/>
    </row>
    <row r="25" spans="1:17" ht="16.5" customHeight="1" x14ac:dyDescent="0.25">
      <c r="A25" s="107" t="s">
        <v>32</v>
      </c>
      <c r="B25" s="117">
        <v>448000</v>
      </c>
      <c r="C25" s="87">
        <v>0</v>
      </c>
      <c r="D25" s="87">
        <v>0</v>
      </c>
      <c r="E25" s="118">
        <v>23600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85">
        <f t="shared" si="4"/>
        <v>23600</v>
      </c>
      <c r="M25" s="77"/>
      <c r="N25" s="78"/>
      <c r="O25" s="30"/>
      <c r="P25" s="50"/>
      <c r="Q25" s="30"/>
    </row>
    <row r="26" spans="1:17" ht="18" customHeight="1" x14ac:dyDescent="0.25">
      <c r="A26" s="107" t="s">
        <v>8</v>
      </c>
      <c r="B26" s="117">
        <v>4320000</v>
      </c>
      <c r="C26" s="87">
        <v>0</v>
      </c>
      <c r="D26" s="87">
        <v>0</v>
      </c>
      <c r="E26" s="87">
        <v>0</v>
      </c>
      <c r="F26" s="87">
        <v>681050</v>
      </c>
      <c r="G26" s="87">
        <v>349850</v>
      </c>
      <c r="H26" s="87">
        <v>262700</v>
      </c>
      <c r="I26" s="87">
        <v>452750</v>
      </c>
      <c r="J26" s="87">
        <v>211200</v>
      </c>
      <c r="K26" s="87"/>
      <c r="L26" s="85">
        <f t="shared" si="4"/>
        <v>1957550</v>
      </c>
      <c r="M26" s="77"/>
      <c r="N26" s="78"/>
      <c r="O26" s="30"/>
      <c r="P26" s="52"/>
      <c r="Q26" s="50"/>
    </row>
    <row r="27" spans="1:17" ht="16.5" customHeight="1" x14ac:dyDescent="0.25">
      <c r="A27" s="107" t="s">
        <v>33</v>
      </c>
      <c r="B27" s="117">
        <v>456000</v>
      </c>
      <c r="C27" s="87">
        <v>0</v>
      </c>
      <c r="D27" s="87">
        <v>0</v>
      </c>
      <c r="E27" s="87">
        <v>0</v>
      </c>
      <c r="F27" s="87">
        <v>0</v>
      </c>
      <c r="G27" s="87">
        <v>42000</v>
      </c>
      <c r="H27" s="87">
        <v>18600</v>
      </c>
      <c r="I27" s="87">
        <v>18500</v>
      </c>
      <c r="J27" s="87">
        <v>4800</v>
      </c>
      <c r="K27" s="87"/>
      <c r="L27" s="85">
        <f t="shared" si="4"/>
        <v>83900</v>
      </c>
      <c r="M27" s="77"/>
      <c r="N27" s="78"/>
      <c r="O27" s="30"/>
      <c r="P27" s="30"/>
      <c r="Q27" s="52"/>
    </row>
    <row r="28" spans="1:17" x14ac:dyDescent="0.25">
      <c r="A28" s="107" t="s">
        <v>34</v>
      </c>
      <c r="B28" s="117">
        <v>200000</v>
      </c>
      <c r="C28" s="87">
        <v>0</v>
      </c>
      <c r="D28" s="87">
        <v>0</v>
      </c>
      <c r="E28" s="87">
        <v>0</v>
      </c>
      <c r="F28" s="87">
        <v>168000</v>
      </c>
      <c r="G28" s="87">
        <v>0</v>
      </c>
      <c r="H28" s="87">
        <v>0</v>
      </c>
      <c r="I28" s="87">
        <v>50000</v>
      </c>
      <c r="J28" s="87">
        <v>0</v>
      </c>
      <c r="K28" s="87">
        <v>0</v>
      </c>
      <c r="L28" s="85">
        <f t="shared" si="4"/>
        <v>218000</v>
      </c>
      <c r="M28" s="77"/>
      <c r="N28" s="78"/>
      <c r="O28" s="30"/>
      <c r="P28" s="30"/>
      <c r="Q28" s="30"/>
    </row>
    <row r="29" spans="1:17" x14ac:dyDescent="0.25">
      <c r="A29" s="107" t="s">
        <v>22</v>
      </c>
      <c r="B29" s="117">
        <v>1090000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821819.1</v>
      </c>
      <c r="J29" s="87">
        <v>0</v>
      </c>
      <c r="K29" s="87">
        <v>0</v>
      </c>
      <c r="L29" s="85">
        <f t="shared" si="4"/>
        <v>821819.1</v>
      </c>
      <c r="M29" s="77"/>
      <c r="N29" s="78"/>
      <c r="O29" s="30"/>
      <c r="P29" s="30"/>
      <c r="Q29" s="30"/>
    </row>
    <row r="30" spans="1:17" ht="27" customHeight="1" x14ac:dyDescent="0.25">
      <c r="A30" s="107" t="s">
        <v>9</v>
      </c>
      <c r="B30" s="117">
        <v>2080000</v>
      </c>
      <c r="C30" s="87">
        <v>0</v>
      </c>
      <c r="D30" s="87">
        <v>0</v>
      </c>
      <c r="E30" s="118">
        <v>83780</v>
      </c>
      <c r="F30" s="118">
        <v>308570</v>
      </c>
      <c r="G30" s="87">
        <v>0</v>
      </c>
      <c r="H30" s="87">
        <v>23010</v>
      </c>
      <c r="I30" s="87">
        <v>24249</v>
      </c>
      <c r="J30" s="87">
        <v>14121.06</v>
      </c>
      <c r="K30" s="87"/>
      <c r="L30" s="85">
        <f t="shared" si="4"/>
        <v>453730.06</v>
      </c>
      <c r="M30" s="77"/>
      <c r="N30" s="78"/>
      <c r="O30" s="50"/>
      <c r="P30" s="30"/>
      <c r="Q30" s="30"/>
    </row>
    <row r="31" spans="1:17" ht="24" x14ac:dyDescent="0.25">
      <c r="A31" s="107" t="s">
        <v>10</v>
      </c>
      <c r="B31" s="117">
        <v>3008000</v>
      </c>
      <c r="C31" s="87">
        <v>0</v>
      </c>
      <c r="D31" s="87">
        <v>0</v>
      </c>
      <c r="E31" s="87">
        <v>0</v>
      </c>
      <c r="F31" s="87">
        <v>1508482.5</v>
      </c>
      <c r="G31" s="87">
        <v>19640.75</v>
      </c>
      <c r="H31" s="87">
        <v>797970</v>
      </c>
      <c r="I31" s="87">
        <v>0</v>
      </c>
      <c r="J31" s="87">
        <v>80000</v>
      </c>
      <c r="K31" s="87">
        <v>81080</v>
      </c>
      <c r="L31" s="85">
        <f t="shared" si="4"/>
        <v>2487173.25</v>
      </c>
      <c r="M31" s="77"/>
      <c r="N31" s="78"/>
      <c r="O31" s="54"/>
      <c r="P31" s="30"/>
      <c r="Q31" s="30"/>
    </row>
    <row r="32" spans="1:17" x14ac:dyDescent="0.25">
      <c r="A32" s="107" t="s">
        <v>31</v>
      </c>
      <c r="B32" s="117">
        <v>2940000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0</v>
      </c>
      <c r="J32" s="87">
        <v>0</v>
      </c>
      <c r="K32" s="87">
        <v>0</v>
      </c>
      <c r="L32" s="114">
        <f t="shared" si="4"/>
        <v>0</v>
      </c>
      <c r="M32" s="77"/>
      <c r="N32" s="78"/>
      <c r="O32" s="55"/>
      <c r="P32" s="30"/>
      <c r="Q32" s="30"/>
    </row>
    <row r="33" spans="1:17" s="19" customFormat="1" ht="17.25" customHeight="1" x14ac:dyDescent="0.25">
      <c r="A33" s="115" t="s">
        <v>11</v>
      </c>
      <c r="B33" s="84">
        <f>+B34+B35+B36+B37+B38+B39+B40+B41+B42</f>
        <v>20545449</v>
      </c>
      <c r="C33" s="63">
        <v>0</v>
      </c>
      <c r="D33" s="63">
        <v>0</v>
      </c>
      <c r="E33" s="86">
        <f t="shared" ref="E33:K33" si="9">+E34+E35+E36+E37+E38+E39+E40+E42</f>
        <v>445855.26</v>
      </c>
      <c r="F33" s="63">
        <f t="shared" si="9"/>
        <v>384185.58</v>
      </c>
      <c r="G33" s="63">
        <f t="shared" si="9"/>
        <v>1472975.32</v>
      </c>
      <c r="H33" s="63">
        <f t="shared" si="9"/>
        <v>1896068.55</v>
      </c>
      <c r="I33" s="63">
        <f t="shared" si="9"/>
        <v>2378458.58</v>
      </c>
      <c r="J33" s="63">
        <f t="shared" ref="J33" si="10">+J34+J35+J36+J37+J38+J39+J40+J42</f>
        <v>249155.09</v>
      </c>
      <c r="K33" s="63">
        <f t="shared" si="9"/>
        <v>1381074</v>
      </c>
      <c r="L33" s="85">
        <f t="shared" si="4"/>
        <v>8207772.3799999999</v>
      </c>
      <c r="M33" s="77"/>
      <c r="N33" s="78"/>
      <c r="O33" s="54"/>
      <c r="P33" s="30"/>
      <c r="Q33" s="30"/>
    </row>
    <row r="34" spans="1:17" s="19" customFormat="1" ht="18.75" customHeight="1" x14ac:dyDescent="0.25">
      <c r="A34" s="107" t="s">
        <v>12</v>
      </c>
      <c r="B34" s="117">
        <v>1020000</v>
      </c>
      <c r="C34" s="87">
        <v>0</v>
      </c>
      <c r="D34" s="87">
        <v>0</v>
      </c>
      <c r="E34" s="118">
        <v>25674</v>
      </c>
      <c r="F34" s="87">
        <v>0</v>
      </c>
      <c r="G34" s="87">
        <v>245807.76</v>
      </c>
      <c r="H34" s="87">
        <v>0</v>
      </c>
      <c r="I34" s="87">
        <v>9512</v>
      </c>
      <c r="J34" s="87">
        <v>0</v>
      </c>
      <c r="K34" s="87">
        <v>80006</v>
      </c>
      <c r="L34" s="85">
        <f t="shared" si="4"/>
        <v>360999.76</v>
      </c>
      <c r="M34" s="77"/>
      <c r="N34" s="78"/>
      <c r="O34" s="55"/>
      <c r="P34" s="30"/>
      <c r="Q34" s="30"/>
    </row>
    <row r="35" spans="1:17" ht="18" customHeight="1" x14ac:dyDescent="0.25">
      <c r="A35" s="107" t="s">
        <v>13</v>
      </c>
      <c r="B35" s="117">
        <v>676000</v>
      </c>
      <c r="C35" s="87">
        <v>0</v>
      </c>
      <c r="D35" s="87">
        <v>0</v>
      </c>
      <c r="E35" s="87">
        <v>0</v>
      </c>
      <c r="F35" s="87">
        <v>0</v>
      </c>
      <c r="G35" s="87">
        <v>7268.8</v>
      </c>
      <c r="H35" s="87">
        <v>49560</v>
      </c>
      <c r="I35" s="87">
        <v>0</v>
      </c>
      <c r="J35" s="87">
        <v>0</v>
      </c>
      <c r="K35" s="87">
        <v>0</v>
      </c>
      <c r="L35" s="85">
        <f t="shared" si="4"/>
        <v>56828.800000000003</v>
      </c>
      <c r="M35" s="77"/>
      <c r="N35" s="78"/>
      <c r="O35" s="55"/>
      <c r="P35" s="50"/>
      <c r="Q35" s="30"/>
    </row>
    <row r="36" spans="1:17" x14ac:dyDescent="0.25">
      <c r="A36" s="107" t="s">
        <v>14</v>
      </c>
      <c r="B36" s="117">
        <v>920249</v>
      </c>
      <c r="C36" s="87">
        <v>0</v>
      </c>
      <c r="D36" s="87">
        <v>0</v>
      </c>
      <c r="E36" s="118">
        <v>182120</v>
      </c>
      <c r="F36" s="87">
        <v>0</v>
      </c>
      <c r="G36" s="87">
        <v>156507</v>
      </c>
      <c r="H36" s="87">
        <v>0</v>
      </c>
      <c r="I36" s="87">
        <v>86577.96</v>
      </c>
      <c r="J36" s="87">
        <v>0</v>
      </c>
      <c r="K36" s="87">
        <v>1301068</v>
      </c>
      <c r="L36" s="85">
        <f t="shared" si="4"/>
        <v>1726272.96</v>
      </c>
      <c r="M36" s="77"/>
      <c r="N36" s="78"/>
      <c r="O36" s="55"/>
      <c r="P36" s="50"/>
      <c r="Q36" s="50"/>
    </row>
    <row r="37" spans="1:17" x14ac:dyDescent="0.25">
      <c r="A37" s="107" t="s">
        <v>28</v>
      </c>
      <c r="B37" s="117">
        <v>100000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14">
        <f t="shared" si="4"/>
        <v>0</v>
      </c>
      <c r="M37" s="80"/>
      <c r="N37" s="78"/>
      <c r="O37" s="55"/>
      <c r="P37" s="30"/>
      <c r="Q37" s="50"/>
    </row>
    <row r="38" spans="1:17" x14ac:dyDescent="0.25">
      <c r="A38" s="107" t="s">
        <v>15</v>
      </c>
      <c r="B38" s="117">
        <v>1020000</v>
      </c>
      <c r="C38" s="87">
        <v>0</v>
      </c>
      <c r="D38" s="87">
        <v>0</v>
      </c>
      <c r="E38" s="118">
        <v>516.84</v>
      </c>
      <c r="F38" s="87">
        <v>0</v>
      </c>
      <c r="G38" s="87">
        <v>288038</v>
      </c>
      <c r="H38" s="87">
        <v>0</v>
      </c>
      <c r="I38" s="87">
        <v>0</v>
      </c>
      <c r="J38" s="87">
        <v>0</v>
      </c>
      <c r="K38" s="87">
        <v>0</v>
      </c>
      <c r="L38" s="85">
        <f t="shared" si="4"/>
        <v>288554.84000000003</v>
      </c>
      <c r="M38" s="77"/>
      <c r="N38" s="78"/>
      <c r="O38" s="55"/>
      <c r="P38" s="30"/>
      <c r="Q38" s="30"/>
    </row>
    <row r="39" spans="1:17" ht="20.25" customHeight="1" x14ac:dyDescent="0.25">
      <c r="A39" s="107" t="s">
        <v>16</v>
      </c>
      <c r="B39" s="117">
        <v>3240000</v>
      </c>
      <c r="C39" s="87">
        <v>0</v>
      </c>
      <c r="D39" s="87">
        <v>0</v>
      </c>
      <c r="E39" s="118">
        <v>186732.2</v>
      </c>
      <c r="F39" s="87">
        <v>0</v>
      </c>
      <c r="G39" s="87">
        <v>944</v>
      </c>
      <c r="H39" s="87">
        <v>15877.4</v>
      </c>
      <c r="I39" s="87">
        <v>0</v>
      </c>
      <c r="J39" s="87">
        <v>0</v>
      </c>
      <c r="K39" s="87">
        <v>0</v>
      </c>
      <c r="L39" s="85">
        <f t="shared" si="4"/>
        <v>203553.6</v>
      </c>
      <c r="M39" s="77"/>
      <c r="N39" s="78"/>
      <c r="O39" s="30"/>
      <c r="P39" s="30"/>
      <c r="Q39" s="30"/>
    </row>
    <row r="40" spans="1:17" ht="27.75" customHeight="1" x14ac:dyDescent="0.25">
      <c r="A40" s="107" t="s">
        <v>17</v>
      </c>
      <c r="B40" s="117">
        <v>9041200</v>
      </c>
      <c r="C40" s="87">
        <v>0</v>
      </c>
      <c r="D40" s="87">
        <v>0</v>
      </c>
      <c r="E40" s="118">
        <v>7275.88</v>
      </c>
      <c r="F40" s="87">
        <v>384185.58</v>
      </c>
      <c r="G40" s="87">
        <v>164672.12</v>
      </c>
      <c r="H40" s="87">
        <v>71552.84</v>
      </c>
      <c r="I40" s="87">
        <v>1666245</v>
      </c>
      <c r="J40" s="87">
        <v>0</v>
      </c>
      <c r="K40" s="87">
        <v>0</v>
      </c>
      <c r="L40" s="85">
        <f t="shared" si="4"/>
        <v>2293931.42</v>
      </c>
      <c r="M40" s="77"/>
      <c r="N40" s="78"/>
      <c r="O40" s="30"/>
      <c r="P40" s="30"/>
      <c r="Q40" s="30"/>
    </row>
    <row r="41" spans="1:17" ht="21.75" customHeight="1" x14ac:dyDescent="0.25">
      <c r="A41" s="107" t="s">
        <v>55</v>
      </c>
      <c r="B41" s="87">
        <v>0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14">
        <f t="shared" si="4"/>
        <v>0</v>
      </c>
      <c r="M41" s="80"/>
      <c r="N41" s="78"/>
      <c r="O41" s="55"/>
      <c r="P41" s="30"/>
      <c r="Q41" s="50"/>
    </row>
    <row r="42" spans="1:17" x14ac:dyDescent="0.25">
      <c r="A42" s="107" t="s">
        <v>18</v>
      </c>
      <c r="B42" s="117">
        <v>4528000</v>
      </c>
      <c r="C42" s="87">
        <v>0</v>
      </c>
      <c r="D42" s="87">
        <v>0</v>
      </c>
      <c r="E42" s="118">
        <v>43536.34</v>
      </c>
      <c r="F42" s="87">
        <v>0</v>
      </c>
      <c r="G42" s="87">
        <v>609737.64</v>
      </c>
      <c r="H42" s="87">
        <v>1759078.31</v>
      </c>
      <c r="I42" s="87">
        <v>616123.62</v>
      </c>
      <c r="J42" s="87">
        <v>249155.09</v>
      </c>
      <c r="K42" s="87"/>
      <c r="L42" s="85">
        <f t="shared" si="4"/>
        <v>3277631</v>
      </c>
      <c r="M42" s="77"/>
      <c r="N42" s="78"/>
      <c r="O42" s="30"/>
      <c r="P42" s="30"/>
      <c r="Q42" s="30"/>
    </row>
    <row r="43" spans="1:17" s="19" customFormat="1" ht="18.75" customHeight="1" x14ac:dyDescent="0.25">
      <c r="A43" s="115" t="s">
        <v>29</v>
      </c>
      <c r="B43" s="84">
        <f>+B44+B45+B46+B47+B48+B49+B50</f>
        <v>3500000</v>
      </c>
      <c r="C43" s="63">
        <v>0</v>
      </c>
      <c r="D43" s="63">
        <v>0</v>
      </c>
      <c r="E43" s="63">
        <v>0</v>
      </c>
      <c r="F43" s="63">
        <f t="shared" ref="F43:K43" si="11">+F49</f>
        <v>3700000</v>
      </c>
      <c r="G43" s="63">
        <f t="shared" si="11"/>
        <v>0</v>
      </c>
      <c r="H43" s="63">
        <f t="shared" si="11"/>
        <v>0</v>
      </c>
      <c r="I43" s="63">
        <f t="shared" si="11"/>
        <v>0</v>
      </c>
      <c r="J43" s="63">
        <f t="shared" si="11"/>
        <v>0</v>
      </c>
      <c r="K43" s="63">
        <f t="shared" si="11"/>
        <v>0</v>
      </c>
      <c r="L43" s="85">
        <f t="shared" si="4"/>
        <v>3700000</v>
      </c>
      <c r="M43" s="77"/>
      <c r="N43" s="78"/>
      <c r="O43" s="30"/>
      <c r="P43" s="30"/>
      <c r="Q43" s="30"/>
    </row>
    <row r="44" spans="1:17" ht="19.5" customHeight="1" x14ac:dyDescent="0.25">
      <c r="A44" s="107" t="s">
        <v>56</v>
      </c>
      <c r="B44" s="87">
        <v>0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91">
        <v>0</v>
      </c>
      <c r="K44" s="91">
        <v>0</v>
      </c>
      <c r="L44" s="114">
        <f t="shared" si="4"/>
        <v>0</v>
      </c>
    </row>
    <row r="45" spans="1:17" ht="24" x14ac:dyDescent="0.25">
      <c r="A45" s="107" t="s">
        <v>57</v>
      </c>
      <c r="B45" s="87">
        <v>0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91">
        <v>0</v>
      </c>
      <c r="K45" s="91">
        <v>0</v>
      </c>
      <c r="L45" s="114">
        <f t="shared" si="4"/>
        <v>0</v>
      </c>
    </row>
    <row r="46" spans="1:17" ht="24" x14ac:dyDescent="0.25">
      <c r="A46" s="107" t="s">
        <v>58</v>
      </c>
      <c r="B46" s="87">
        <v>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91">
        <v>0</v>
      </c>
      <c r="K46" s="91">
        <v>0</v>
      </c>
      <c r="L46" s="114">
        <f t="shared" si="4"/>
        <v>0</v>
      </c>
    </row>
    <row r="47" spans="1:17" ht="24" x14ac:dyDescent="0.25">
      <c r="A47" s="107" t="s">
        <v>59</v>
      </c>
      <c r="B47" s="87">
        <v>0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91">
        <v>0</v>
      </c>
      <c r="K47" s="91">
        <v>0</v>
      </c>
      <c r="L47" s="114">
        <f t="shared" si="4"/>
        <v>0</v>
      </c>
    </row>
    <row r="48" spans="1:17" ht="24" x14ac:dyDescent="0.25">
      <c r="A48" s="107" t="s">
        <v>60</v>
      </c>
      <c r="B48" s="87">
        <v>0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91">
        <v>0</v>
      </c>
      <c r="K48" s="91">
        <v>0</v>
      </c>
      <c r="L48" s="114">
        <f t="shared" si="4"/>
        <v>0</v>
      </c>
    </row>
    <row r="49" spans="1:17" s="20" customFormat="1" x14ac:dyDescent="0.25">
      <c r="A49" s="107" t="s">
        <v>30</v>
      </c>
      <c r="B49" s="117">
        <v>3500000</v>
      </c>
      <c r="C49" s="87">
        <v>0</v>
      </c>
      <c r="D49" s="87">
        <v>0</v>
      </c>
      <c r="E49" s="87">
        <v>0</v>
      </c>
      <c r="F49" s="87">
        <v>3700000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5">
        <f t="shared" si="4"/>
        <v>3700000</v>
      </c>
      <c r="M49" s="77"/>
      <c r="N49" s="78"/>
      <c r="O49" s="50"/>
      <c r="P49" s="30"/>
      <c r="Q49" s="30"/>
    </row>
    <row r="50" spans="1:17" ht="24" x14ac:dyDescent="0.25">
      <c r="A50" s="107" t="s">
        <v>61</v>
      </c>
      <c r="B50" s="87">
        <v>0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14">
        <f t="shared" si="4"/>
        <v>0</v>
      </c>
    </row>
    <row r="51" spans="1:17" x14ac:dyDescent="0.25">
      <c r="A51" s="95" t="s">
        <v>62</v>
      </c>
      <c r="B51" s="63">
        <f>+B52+B53+B54+B55+B56+B57+B58</f>
        <v>0</v>
      </c>
      <c r="C51" s="63">
        <f t="shared" ref="C51:K51" si="12">+C52+C53+C54+C55+C56+C57+C58</f>
        <v>0</v>
      </c>
      <c r="D51" s="63">
        <f t="shared" si="12"/>
        <v>0</v>
      </c>
      <c r="E51" s="63">
        <f t="shared" si="12"/>
        <v>0</v>
      </c>
      <c r="F51" s="63">
        <f t="shared" si="12"/>
        <v>0</v>
      </c>
      <c r="G51" s="63">
        <f t="shared" si="12"/>
        <v>0</v>
      </c>
      <c r="H51" s="63">
        <f t="shared" si="12"/>
        <v>0</v>
      </c>
      <c r="I51" s="63">
        <f t="shared" si="12"/>
        <v>0</v>
      </c>
      <c r="J51" s="63">
        <f t="shared" ref="J51" si="13">+J52+J53+J54+J55+J56+J57+J58</f>
        <v>0</v>
      </c>
      <c r="K51" s="63">
        <f t="shared" si="12"/>
        <v>0</v>
      </c>
      <c r="L51" s="114">
        <f t="shared" si="4"/>
        <v>0</v>
      </c>
    </row>
    <row r="52" spans="1:17" x14ac:dyDescent="0.25">
      <c r="A52" s="107" t="s">
        <v>63</v>
      </c>
      <c r="B52" s="87">
        <v>0</v>
      </c>
      <c r="C52" s="91"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0</v>
      </c>
      <c r="L52" s="114">
        <f t="shared" si="4"/>
        <v>0</v>
      </c>
    </row>
    <row r="53" spans="1:17" ht="24" x14ac:dyDescent="0.25">
      <c r="A53" s="107" t="s">
        <v>64</v>
      </c>
      <c r="B53" s="87">
        <v>0</v>
      </c>
      <c r="C53" s="91"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114">
        <f t="shared" si="4"/>
        <v>0</v>
      </c>
    </row>
    <row r="54" spans="1:17" ht="24" x14ac:dyDescent="0.25">
      <c r="A54" s="107" t="s">
        <v>65</v>
      </c>
      <c r="B54" s="87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114">
        <f t="shared" si="4"/>
        <v>0</v>
      </c>
    </row>
    <row r="55" spans="1:17" ht="24" x14ac:dyDescent="0.25">
      <c r="A55" s="107" t="s">
        <v>66</v>
      </c>
      <c r="B55" s="87">
        <v>0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114">
        <f t="shared" si="4"/>
        <v>0</v>
      </c>
    </row>
    <row r="56" spans="1:17" ht="24" x14ac:dyDescent="0.25">
      <c r="A56" s="107" t="s">
        <v>67</v>
      </c>
      <c r="B56" s="87">
        <v>0</v>
      </c>
      <c r="C56" s="91">
        <v>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114">
        <f t="shared" si="4"/>
        <v>0</v>
      </c>
    </row>
    <row r="57" spans="1:17" x14ac:dyDescent="0.25">
      <c r="A57" s="107" t="s">
        <v>68</v>
      </c>
      <c r="B57" s="87">
        <v>0</v>
      </c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114">
        <f t="shared" si="4"/>
        <v>0</v>
      </c>
    </row>
    <row r="58" spans="1:17" ht="24" x14ac:dyDescent="0.25">
      <c r="A58" s="107" t="s">
        <v>69</v>
      </c>
      <c r="B58" s="87">
        <v>0</v>
      </c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114">
        <f t="shared" si="4"/>
        <v>0</v>
      </c>
    </row>
    <row r="59" spans="1:17" s="12" customFormat="1" x14ac:dyDescent="0.25">
      <c r="A59" s="115" t="s">
        <v>19</v>
      </c>
      <c r="B59" s="84">
        <f>+B60+B61+B62+B63+B64+B65+B66+B67+B68</f>
        <v>9960000</v>
      </c>
      <c r="C59" s="63">
        <v>0</v>
      </c>
      <c r="D59" s="63">
        <v>0</v>
      </c>
      <c r="E59" s="86">
        <f>+E60+E61+E62+E63+E64+E65+E67+E68</f>
        <v>84114.03</v>
      </c>
      <c r="F59" s="63">
        <v>0</v>
      </c>
      <c r="G59" s="63">
        <f>+G60+G61+G62+G63+G64+G65+G67+G68</f>
        <v>632046.98</v>
      </c>
      <c r="H59" s="63">
        <f>+H60+H61+H62+H63+H64+H65+H67+H68</f>
        <v>681985.52</v>
      </c>
      <c r="I59" s="63">
        <f>+I60+I61+I62+I63+I64+I65+I67+I68</f>
        <v>335582.56</v>
      </c>
      <c r="J59" s="63">
        <f>+J60+J61+J62+J63+J64+J65+J67+J68</f>
        <v>365838</v>
      </c>
      <c r="K59" s="63">
        <f>+K60+K61+K62+K63+K64+K65+K67+K68</f>
        <v>0</v>
      </c>
      <c r="L59" s="85">
        <f t="shared" si="4"/>
        <v>2099567.09</v>
      </c>
      <c r="M59" s="77"/>
      <c r="N59" s="78"/>
      <c r="O59" s="9"/>
      <c r="P59" s="50"/>
      <c r="Q59" s="30"/>
    </row>
    <row r="60" spans="1:17" s="20" customFormat="1" x14ac:dyDescent="0.25">
      <c r="A60" s="107" t="s">
        <v>20</v>
      </c>
      <c r="B60" s="117">
        <v>1068000</v>
      </c>
      <c r="C60" s="87">
        <v>0</v>
      </c>
      <c r="D60" s="87">
        <v>0</v>
      </c>
      <c r="E60" s="118">
        <v>57973.4</v>
      </c>
      <c r="F60" s="87">
        <v>0</v>
      </c>
      <c r="G60" s="87">
        <v>307639.02</v>
      </c>
      <c r="H60" s="87">
        <v>558359.72</v>
      </c>
      <c r="I60" s="87">
        <v>335582.56</v>
      </c>
      <c r="J60" s="87">
        <v>244831</v>
      </c>
      <c r="K60" s="87"/>
      <c r="L60" s="85">
        <f t="shared" si="4"/>
        <v>1504385.7</v>
      </c>
      <c r="M60" s="77"/>
      <c r="N60" s="78"/>
      <c r="O60" s="9"/>
      <c r="P60" s="54"/>
      <c r="Q60" s="50"/>
    </row>
    <row r="61" spans="1:17" s="12" customFormat="1" ht="24" x14ac:dyDescent="0.25">
      <c r="A61" s="107" t="s">
        <v>41</v>
      </c>
      <c r="B61" s="117">
        <v>600000</v>
      </c>
      <c r="C61" s="87">
        <v>0</v>
      </c>
      <c r="D61" s="87">
        <v>0</v>
      </c>
      <c r="E61" s="118">
        <v>20488.43</v>
      </c>
      <c r="F61" s="87">
        <v>0</v>
      </c>
      <c r="G61" s="87">
        <v>0</v>
      </c>
      <c r="H61" s="87">
        <v>0</v>
      </c>
      <c r="I61" s="87">
        <v>0</v>
      </c>
      <c r="J61" s="87">
        <v>115560</v>
      </c>
      <c r="K61" s="87"/>
      <c r="L61" s="85">
        <f t="shared" si="4"/>
        <v>136048.43</v>
      </c>
      <c r="M61" s="77"/>
      <c r="N61" s="78"/>
      <c r="O61" s="9"/>
      <c r="P61" s="55"/>
      <c r="Q61" s="54"/>
    </row>
    <row r="62" spans="1:17" s="12" customFormat="1" ht="29.25" customHeight="1" x14ac:dyDescent="0.25">
      <c r="A62" s="107" t="s">
        <v>21</v>
      </c>
      <c r="B62" s="117">
        <v>5000000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14">
        <f t="shared" si="4"/>
        <v>0</v>
      </c>
      <c r="M62" s="77"/>
      <c r="N62" s="78"/>
      <c r="O62" s="9"/>
      <c r="P62" s="54"/>
      <c r="Q62" s="55"/>
    </row>
    <row r="63" spans="1:17" s="12" customFormat="1" ht="27.75" customHeight="1" x14ac:dyDescent="0.25">
      <c r="A63" s="107" t="s">
        <v>23</v>
      </c>
      <c r="B63" s="117">
        <v>400000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14">
        <f t="shared" si="4"/>
        <v>0</v>
      </c>
      <c r="M63" s="77"/>
      <c r="N63" s="9"/>
      <c r="O63" s="9"/>
      <c r="P63" s="55"/>
      <c r="Q63" s="54"/>
    </row>
    <row r="64" spans="1:17" s="12" customFormat="1" ht="19.5" customHeight="1" x14ac:dyDescent="0.25">
      <c r="A64" s="107" t="s">
        <v>35</v>
      </c>
      <c r="B64" s="117">
        <v>2280000</v>
      </c>
      <c r="C64" s="87">
        <v>0</v>
      </c>
      <c r="D64" s="87">
        <v>0</v>
      </c>
      <c r="E64" s="120">
        <v>5652.2</v>
      </c>
      <c r="F64" s="87">
        <v>0</v>
      </c>
      <c r="G64" s="87">
        <v>324407.96000000002</v>
      </c>
      <c r="H64" s="87">
        <v>123625.8</v>
      </c>
      <c r="I64" s="87">
        <v>0</v>
      </c>
      <c r="J64" s="87">
        <v>5447</v>
      </c>
      <c r="K64" s="87"/>
      <c r="L64" s="85">
        <f t="shared" si="4"/>
        <v>459132.96</v>
      </c>
      <c r="M64" s="77"/>
      <c r="N64" s="78"/>
      <c r="O64" s="9"/>
      <c r="P64" s="55"/>
      <c r="Q64" s="55"/>
    </row>
    <row r="65" spans="1:17" s="12" customFormat="1" x14ac:dyDescent="0.25">
      <c r="A65" s="107" t="s">
        <v>37</v>
      </c>
      <c r="B65" s="117">
        <v>200000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14">
        <f t="shared" si="4"/>
        <v>0</v>
      </c>
      <c r="M65" s="77"/>
      <c r="N65" s="78"/>
      <c r="O65" s="30"/>
      <c r="P65" s="55"/>
      <c r="Q65" s="55"/>
    </row>
    <row r="66" spans="1:17" x14ac:dyDescent="0.25">
      <c r="A66" s="107" t="s">
        <v>70</v>
      </c>
      <c r="B66" s="87">
        <v>0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14">
        <f t="shared" si="4"/>
        <v>0</v>
      </c>
    </row>
    <row r="67" spans="1:17" ht="14.25" customHeight="1" x14ac:dyDescent="0.25">
      <c r="A67" s="107" t="s">
        <v>24</v>
      </c>
      <c r="B67" s="117">
        <v>200000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14">
        <f t="shared" si="4"/>
        <v>0</v>
      </c>
      <c r="M67" s="88"/>
      <c r="N67" s="78"/>
      <c r="O67" s="30"/>
      <c r="P67" s="55"/>
      <c r="Q67" s="55"/>
    </row>
    <row r="68" spans="1:17" ht="27.75" customHeight="1" x14ac:dyDescent="0.25">
      <c r="A68" s="107" t="s">
        <v>25</v>
      </c>
      <c r="B68" s="117">
        <v>212000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14">
        <f t="shared" si="4"/>
        <v>0</v>
      </c>
      <c r="M68" s="77"/>
      <c r="N68" s="78"/>
      <c r="O68" s="30"/>
      <c r="P68" s="55"/>
      <c r="Q68" s="55"/>
    </row>
    <row r="69" spans="1:17" ht="15" customHeight="1" x14ac:dyDescent="0.25">
      <c r="A69" s="115" t="s">
        <v>26</v>
      </c>
      <c r="B69" s="84">
        <f>+B70+B71+B72+B73</f>
        <v>780000</v>
      </c>
      <c r="C69" s="63"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114">
        <f t="shared" si="4"/>
        <v>0</v>
      </c>
      <c r="M69" s="77"/>
      <c r="N69" s="78"/>
      <c r="O69" s="9"/>
      <c r="P69" s="30"/>
      <c r="Q69" s="55"/>
    </row>
    <row r="70" spans="1:17" x14ac:dyDescent="0.25">
      <c r="A70" s="107" t="s">
        <v>27</v>
      </c>
      <c r="B70" s="87">
        <v>780000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14">
        <f t="shared" si="4"/>
        <v>0</v>
      </c>
      <c r="M70" s="87"/>
      <c r="N70" s="78"/>
      <c r="O70" s="30"/>
      <c r="P70" s="30"/>
      <c r="Q70" s="30"/>
    </row>
    <row r="71" spans="1:17" x14ac:dyDescent="0.25">
      <c r="A71" s="107" t="s">
        <v>71</v>
      </c>
      <c r="B71" s="87">
        <v>0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14">
        <f t="shared" si="4"/>
        <v>0</v>
      </c>
      <c r="M71" s="87"/>
    </row>
    <row r="72" spans="1:17" x14ac:dyDescent="0.25">
      <c r="A72" s="107" t="s">
        <v>72</v>
      </c>
      <c r="B72" s="87">
        <v>0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14">
        <f t="shared" si="4"/>
        <v>0</v>
      </c>
      <c r="M72" s="87"/>
      <c r="N72" s="27"/>
    </row>
    <row r="73" spans="1:17" ht="32.25" customHeight="1" x14ac:dyDescent="0.25">
      <c r="A73" s="107" t="s">
        <v>73</v>
      </c>
      <c r="B73" s="87">
        <v>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14">
        <f t="shared" si="4"/>
        <v>0</v>
      </c>
      <c r="M73" s="87"/>
      <c r="O73" t="s">
        <v>74</v>
      </c>
    </row>
    <row r="74" spans="1:17" ht="24" x14ac:dyDescent="0.25">
      <c r="A74" s="95" t="s">
        <v>75</v>
      </c>
      <c r="B74" s="63">
        <f>+B75+B76+B77+B78+B79+B80+B81</f>
        <v>0</v>
      </c>
      <c r="C74" s="96">
        <f t="shared" ref="C74:K74" si="14">SUM(C75:C76)</f>
        <v>0</v>
      </c>
      <c r="D74" s="96">
        <f t="shared" si="14"/>
        <v>0</v>
      </c>
      <c r="E74" s="96">
        <f t="shared" si="14"/>
        <v>0</v>
      </c>
      <c r="F74" s="96">
        <f t="shared" si="14"/>
        <v>0</v>
      </c>
      <c r="G74" s="96">
        <f t="shared" si="14"/>
        <v>0</v>
      </c>
      <c r="H74" s="96">
        <f t="shared" si="14"/>
        <v>0</v>
      </c>
      <c r="I74" s="96">
        <f t="shared" si="14"/>
        <v>0</v>
      </c>
      <c r="J74" s="96">
        <f t="shared" ref="J74" si="15">SUM(J75:J76)</f>
        <v>0</v>
      </c>
      <c r="K74" s="96">
        <f t="shared" si="14"/>
        <v>0</v>
      </c>
      <c r="L74" s="114">
        <f t="shared" si="4"/>
        <v>0</v>
      </c>
    </row>
    <row r="75" spans="1:17" x14ac:dyDescent="0.25">
      <c r="A75" s="107" t="s">
        <v>76</v>
      </c>
      <c r="B75" s="87">
        <v>0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  <c r="K75" s="91">
        <v>0</v>
      </c>
      <c r="L75" s="114">
        <f t="shared" si="4"/>
        <v>0</v>
      </c>
    </row>
    <row r="76" spans="1:17" ht="24" x14ac:dyDescent="0.25">
      <c r="A76" s="107" t="s">
        <v>77</v>
      </c>
      <c r="B76" s="87">
        <v>0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114">
        <f t="shared" si="4"/>
        <v>0</v>
      </c>
    </row>
    <row r="77" spans="1:17" x14ac:dyDescent="0.25">
      <c r="A77" s="95" t="s">
        <v>78</v>
      </c>
      <c r="B77" s="63">
        <v>0</v>
      </c>
      <c r="C77" s="96">
        <f>+C78+C79+C80+C81</f>
        <v>0</v>
      </c>
      <c r="D77" s="96">
        <f>SUM(D78:D81)</f>
        <v>0</v>
      </c>
      <c r="E77" s="96">
        <f t="shared" ref="E77" si="16">SUM(E78:E80)</f>
        <v>0</v>
      </c>
      <c r="F77" s="96">
        <f t="shared" ref="F77:K77" si="17">+F81</f>
        <v>0</v>
      </c>
      <c r="G77" s="96">
        <f t="shared" si="17"/>
        <v>0</v>
      </c>
      <c r="H77" s="96">
        <f t="shared" si="17"/>
        <v>0</v>
      </c>
      <c r="I77" s="96">
        <f t="shared" si="17"/>
        <v>0</v>
      </c>
      <c r="J77" s="96">
        <f t="shared" ref="J77" si="18">+J81</f>
        <v>0</v>
      </c>
      <c r="K77" s="96">
        <f t="shared" si="17"/>
        <v>0</v>
      </c>
      <c r="L77" s="114">
        <f t="shared" si="4"/>
        <v>0</v>
      </c>
    </row>
    <row r="78" spans="1:17" x14ac:dyDescent="0.25">
      <c r="A78" s="107" t="s">
        <v>79</v>
      </c>
      <c r="B78" s="87">
        <v>0</v>
      </c>
      <c r="C78" s="91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  <c r="I78" s="91">
        <v>0</v>
      </c>
      <c r="J78" s="91">
        <v>0</v>
      </c>
      <c r="K78" s="91">
        <v>0</v>
      </c>
      <c r="L78" s="114">
        <f t="shared" si="4"/>
        <v>0</v>
      </c>
    </row>
    <row r="79" spans="1:17" x14ac:dyDescent="0.25">
      <c r="A79" s="107" t="s">
        <v>80</v>
      </c>
      <c r="B79" s="87">
        <v>0</v>
      </c>
      <c r="C79" s="91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  <c r="I79" s="91">
        <v>0</v>
      </c>
      <c r="J79" s="91">
        <v>0</v>
      </c>
      <c r="K79" s="91">
        <v>0</v>
      </c>
      <c r="L79" s="114">
        <f t="shared" si="4"/>
        <v>0</v>
      </c>
      <c r="N79" s="27"/>
      <c r="O79" s="27"/>
    </row>
    <row r="80" spans="1:17" ht="24" x14ac:dyDescent="0.25">
      <c r="A80" s="107" t="s">
        <v>81</v>
      </c>
      <c r="B80" s="87">
        <v>0</v>
      </c>
      <c r="C80" s="91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91">
        <v>0</v>
      </c>
      <c r="J80" s="91">
        <v>0</v>
      </c>
      <c r="K80" s="91">
        <v>0</v>
      </c>
      <c r="L80" s="114">
        <f t="shared" ref="L80:L82" si="19">+K80+J80+I80+H80+G80+F80+E80+D80</f>
        <v>0</v>
      </c>
    </row>
    <row r="81" spans="1:18" ht="24.75" thickBot="1" x14ac:dyDescent="0.3">
      <c r="A81" s="107" t="s">
        <v>82</v>
      </c>
      <c r="B81" s="87">
        <v>0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91">
        <v>0</v>
      </c>
      <c r="J81" s="91">
        <v>0</v>
      </c>
      <c r="K81" s="91">
        <v>0</v>
      </c>
      <c r="L81" s="114">
        <f t="shared" si="19"/>
        <v>0</v>
      </c>
    </row>
    <row r="82" spans="1:18" s="19" customFormat="1" ht="18" customHeight="1" thickBot="1" x14ac:dyDescent="0.3">
      <c r="A82" s="111" t="s">
        <v>0</v>
      </c>
      <c r="B82" s="110">
        <f>+B17+B23+B33+B43+B51+B59+B69+B74+B77</f>
        <v>266985449</v>
      </c>
      <c r="C82" s="101">
        <v>0</v>
      </c>
      <c r="D82" s="89">
        <f t="shared" ref="D82:E82" si="20">+D69+D59+D33+D23+D17+D43</f>
        <v>14560132.979999999</v>
      </c>
      <c r="E82" s="89">
        <f t="shared" si="20"/>
        <v>15240347.039999999</v>
      </c>
      <c r="F82" s="89">
        <f>+F69+F59+F33+F23+F17+F43</f>
        <v>21982754.120000001</v>
      </c>
      <c r="G82" s="89">
        <f>+G69+G59+G33+G23+G17+G43</f>
        <v>17734249.149999999</v>
      </c>
      <c r="H82" s="89">
        <f>+H69+H59+H33+H23+H17+H43</f>
        <v>18576141.920000002</v>
      </c>
      <c r="I82" s="89">
        <f t="shared" ref="I82" si="21">+I69+I59+I33+I23+I17+I43</f>
        <v>19308049.16</v>
      </c>
      <c r="J82" s="89">
        <f>+J69+J59+J33+J23+J17+J43</f>
        <v>16458736.360000001</v>
      </c>
      <c r="K82" s="89">
        <f>+K69+K59+K33+K23+K17+K43</f>
        <v>17144919.02</v>
      </c>
      <c r="L82" s="104">
        <f t="shared" si="19"/>
        <v>141005329.75</v>
      </c>
      <c r="M82" s="78"/>
      <c r="N82" s="78"/>
      <c r="O82" s="30"/>
      <c r="P82" s="30"/>
      <c r="Q82" s="30"/>
    </row>
    <row r="83" spans="1:18" x14ac:dyDescent="0.25">
      <c r="A83" s="95" t="s">
        <v>83</v>
      </c>
      <c r="B83" s="63"/>
      <c r="C83" s="63"/>
      <c r="D83" s="105"/>
      <c r="E83" s="105"/>
      <c r="F83" s="105"/>
      <c r="G83" s="105"/>
      <c r="H83" s="105"/>
      <c r="I83" s="105"/>
      <c r="J83" s="105"/>
      <c r="K83" s="105"/>
      <c r="L83" s="114"/>
    </row>
    <row r="84" spans="1:18" x14ac:dyDescent="0.25">
      <c r="A84" s="95" t="s">
        <v>84</v>
      </c>
      <c r="B84" s="87">
        <v>0</v>
      </c>
      <c r="C84" s="87">
        <v>0</v>
      </c>
      <c r="D84" s="87">
        <v>0</v>
      </c>
      <c r="E84" s="90">
        <v>0</v>
      </c>
      <c r="F84" s="90">
        <v>0</v>
      </c>
      <c r="G84" s="90">
        <v>0</v>
      </c>
      <c r="H84" s="90">
        <v>0</v>
      </c>
      <c r="I84" s="90">
        <v>0</v>
      </c>
      <c r="J84" s="90">
        <v>0</v>
      </c>
      <c r="K84" s="90">
        <v>0</v>
      </c>
      <c r="L84" s="114">
        <f t="shared" ref="L84:L89" si="22">SUM(E84:E84)</f>
        <v>0</v>
      </c>
    </row>
    <row r="85" spans="1:18" ht="24" x14ac:dyDescent="0.25">
      <c r="A85" s="107" t="s">
        <v>85</v>
      </c>
      <c r="B85" s="87">
        <v>0</v>
      </c>
      <c r="C85" s="87">
        <v>0</v>
      </c>
      <c r="D85" s="87">
        <v>0</v>
      </c>
      <c r="E85" s="90">
        <v>0</v>
      </c>
      <c r="F85" s="90">
        <v>0</v>
      </c>
      <c r="G85" s="90">
        <v>0</v>
      </c>
      <c r="H85" s="90">
        <v>0</v>
      </c>
      <c r="I85" s="90">
        <v>0</v>
      </c>
      <c r="J85" s="90">
        <v>0</v>
      </c>
      <c r="K85" s="90">
        <v>0</v>
      </c>
      <c r="L85" s="114">
        <f t="shared" si="22"/>
        <v>0</v>
      </c>
    </row>
    <row r="86" spans="1:18" ht="24" x14ac:dyDescent="0.25">
      <c r="A86" s="107" t="s">
        <v>86</v>
      </c>
      <c r="B86" s="87">
        <v>0</v>
      </c>
      <c r="C86" s="87">
        <v>0</v>
      </c>
      <c r="D86" s="87">
        <v>0</v>
      </c>
      <c r="E86" s="90">
        <v>0</v>
      </c>
      <c r="F86" s="90">
        <v>0</v>
      </c>
      <c r="G86" s="90">
        <v>0</v>
      </c>
      <c r="H86" s="90">
        <v>0</v>
      </c>
      <c r="I86" s="90">
        <v>0</v>
      </c>
      <c r="J86" s="90">
        <v>0</v>
      </c>
      <c r="K86" s="90">
        <v>0</v>
      </c>
      <c r="L86" s="114">
        <f t="shared" si="22"/>
        <v>0</v>
      </c>
      <c r="N86" s="27"/>
    </row>
    <row r="87" spans="1:18" x14ac:dyDescent="0.25">
      <c r="A87" s="94" t="s">
        <v>87</v>
      </c>
      <c r="B87" s="87">
        <v>0</v>
      </c>
      <c r="C87" s="87">
        <v>0</v>
      </c>
      <c r="D87" s="87">
        <v>0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114">
        <f t="shared" si="22"/>
        <v>0</v>
      </c>
    </row>
    <row r="88" spans="1:18" x14ac:dyDescent="0.25">
      <c r="A88" s="107" t="s">
        <v>88</v>
      </c>
      <c r="B88" s="87">
        <v>0</v>
      </c>
      <c r="C88" s="87">
        <v>0</v>
      </c>
      <c r="D88" s="87">
        <v>0</v>
      </c>
      <c r="E88" s="90">
        <v>0</v>
      </c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114">
        <f t="shared" si="22"/>
        <v>0</v>
      </c>
    </row>
    <row r="89" spans="1:18" x14ac:dyDescent="0.25">
      <c r="A89" s="107" t="s">
        <v>89</v>
      </c>
      <c r="B89" s="87">
        <v>0</v>
      </c>
      <c r="C89" s="87">
        <v>0</v>
      </c>
      <c r="D89" s="87">
        <v>0</v>
      </c>
      <c r="E89" s="90">
        <v>0</v>
      </c>
      <c r="F89" s="90">
        <v>0</v>
      </c>
      <c r="G89" s="90">
        <v>0</v>
      </c>
      <c r="H89" s="90">
        <v>0</v>
      </c>
      <c r="I89" s="90">
        <v>0</v>
      </c>
      <c r="J89" s="90">
        <v>0</v>
      </c>
      <c r="K89" s="90">
        <v>0</v>
      </c>
      <c r="L89" s="114">
        <f t="shared" si="22"/>
        <v>0</v>
      </c>
    </row>
    <row r="90" spans="1:18" x14ac:dyDescent="0.25">
      <c r="A90" s="106" t="s">
        <v>90</v>
      </c>
      <c r="B90" s="63">
        <v>0</v>
      </c>
      <c r="C90" s="63">
        <v>0</v>
      </c>
      <c r="D90" s="63">
        <v>0</v>
      </c>
      <c r="E90" s="90">
        <v>0</v>
      </c>
      <c r="F90" s="90">
        <v>0</v>
      </c>
      <c r="G90" s="90">
        <v>0</v>
      </c>
      <c r="H90" s="90">
        <v>0</v>
      </c>
      <c r="I90" s="90">
        <v>0</v>
      </c>
      <c r="J90" s="90"/>
      <c r="K90" s="90"/>
      <c r="L90" s="114">
        <v>0</v>
      </c>
    </row>
    <row r="91" spans="1:18" ht="15.75" thickBot="1" x14ac:dyDescent="0.3">
      <c r="A91" s="107" t="s">
        <v>91</v>
      </c>
      <c r="B91" s="90">
        <v>0</v>
      </c>
      <c r="C91" s="90">
        <v>0</v>
      </c>
      <c r="D91" s="90">
        <v>0</v>
      </c>
      <c r="E91" s="90">
        <v>0</v>
      </c>
      <c r="F91" s="90"/>
      <c r="G91" s="90"/>
      <c r="H91" s="90"/>
      <c r="I91" s="90"/>
      <c r="J91" s="90"/>
      <c r="K91" s="90"/>
      <c r="L91" s="114">
        <v>0</v>
      </c>
      <c r="N91" s="27"/>
    </row>
    <row r="92" spans="1:18" ht="15.75" thickBot="1" x14ac:dyDescent="0.3">
      <c r="A92" s="112" t="s">
        <v>92</v>
      </c>
      <c r="B92" s="108">
        <v>0</v>
      </c>
      <c r="C92" s="102">
        <f t="shared" ref="C92:K92" si="23">+C91+C90+C89+C88+C87+C86+C85+C84</f>
        <v>0</v>
      </c>
      <c r="D92" s="102">
        <f t="shared" si="23"/>
        <v>0</v>
      </c>
      <c r="E92" s="102">
        <f t="shared" si="23"/>
        <v>0</v>
      </c>
      <c r="F92" s="102">
        <f t="shared" si="23"/>
        <v>0</v>
      </c>
      <c r="G92" s="102">
        <f t="shared" si="23"/>
        <v>0</v>
      </c>
      <c r="H92" s="102">
        <f t="shared" si="23"/>
        <v>0</v>
      </c>
      <c r="I92" s="102">
        <f t="shared" si="23"/>
        <v>0</v>
      </c>
      <c r="J92" s="102">
        <f t="shared" ref="J92" si="24">+J91+J90+J89+J88+J87+J86+J85+J84</f>
        <v>0</v>
      </c>
      <c r="K92" s="102">
        <f t="shared" si="23"/>
        <v>0</v>
      </c>
      <c r="L92" s="102">
        <f>+L91+L90+L89+L88+L87+L86+L85+L84</f>
        <v>0</v>
      </c>
      <c r="N92" s="27"/>
    </row>
    <row r="93" spans="1:18" ht="8.25" customHeight="1" thickBot="1" x14ac:dyDescent="0.3">
      <c r="A93" s="92"/>
      <c r="B93" s="92"/>
      <c r="C93" s="93"/>
      <c r="D93" s="93"/>
      <c r="E93" s="90"/>
      <c r="F93" s="90"/>
      <c r="G93" s="90"/>
      <c r="H93" s="90"/>
      <c r="I93" s="90"/>
      <c r="J93" s="90"/>
      <c r="K93" s="90"/>
      <c r="L93" s="90"/>
      <c r="N93" s="27"/>
    </row>
    <row r="94" spans="1:18" ht="21" customHeight="1" thickBot="1" x14ac:dyDescent="0.3">
      <c r="A94" s="113" t="s">
        <v>93</v>
      </c>
      <c r="B94" s="109">
        <f t="shared" ref="B94:L94" si="25">+B82+B92</f>
        <v>266985449</v>
      </c>
      <c r="C94" s="103">
        <f t="shared" si="25"/>
        <v>0</v>
      </c>
      <c r="D94" s="103">
        <f t="shared" si="25"/>
        <v>14560132.979999999</v>
      </c>
      <c r="E94" s="103">
        <f t="shared" si="25"/>
        <v>15240347.039999999</v>
      </c>
      <c r="F94" s="103">
        <f t="shared" si="25"/>
        <v>21982754.120000001</v>
      </c>
      <c r="G94" s="103">
        <f t="shared" si="25"/>
        <v>17734249.149999999</v>
      </c>
      <c r="H94" s="103">
        <f t="shared" si="25"/>
        <v>18576141.920000002</v>
      </c>
      <c r="I94" s="103">
        <f t="shared" si="25"/>
        <v>19308049.16</v>
      </c>
      <c r="J94" s="103">
        <f t="shared" ref="J94" si="26">+J82+J92</f>
        <v>16458736.360000001</v>
      </c>
      <c r="K94" s="103">
        <f t="shared" si="25"/>
        <v>17144919.02</v>
      </c>
      <c r="L94" s="104">
        <f t="shared" si="25"/>
        <v>141005329.75</v>
      </c>
      <c r="N94" s="27"/>
    </row>
    <row r="95" spans="1:18" x14ac:dyDescent="0.25">
      <c r="A95" s="8"/>
      <c r="B95" s="8"/>
      <c r="C95" s="9"/>
      <c r="D95" s="9"/>
      <c r="E95" s="9"/>
      <c r="F95" s="9"/>
      <c r="G95" s="9"/>
      <c r="H95" s="9"/>
      <c r="I95" s="9"/>
      <c r="J95" s="9"/>
      <c r="K95" s="9"/>
      <c r="L95" s="9"/>
      <c r="M95" s="30"/>
      <c r="N95" s="30"/>
      <c r="O95" s="9"/>
      <c r="P95" s="9"/>
      <c r="Q95" s="9"/>
      <c r="R95" s="7"/>
    </row>
    <row r="96" spans="1:18" ht="15.75" x14ac:dyDescent="0.25">
      <c r="A96" s="126" t="s">
        <v>103</v>
      </c>
      <c r="B96" s="8"/>
      <c r="C96" s="9"/>
      <c r="D96" s="9"/>
      <c r="E96" s="9"/>
      <c r="F96" s="9"/>
      <c r="G96" s="9"/>
      <c r="H96" s="9"/>
      <c r="I96" s="9"/>
      <c r="J96" s="9"/>
      <c r="K96" s="9"/>
      <c r="L96" s="30"/>
      <c r="M96" s="30"/>
      <c r="N96" s="9"/>
      <c r="O96" s="9"/>
      <c r="P96" s="9"/>
      <c r="Q96" s="7"/>
    </row>
    <row r="97" spans="1:19" x14ac:dyDescent="0.25">
      <c r="A97" s="82"/>
      <c r="B97" s="8"/>
      <c r="C97" s="9"/>
      <c r="D97" s="9"/>
      <c r="E97" s="9"/>
      <c r="F97" s="9"/>
      <c r="G97" s="9"/>
      <c r="H97" s="9"/>
      <c r="I97" s="9"/>
      <c r="J97" s="9"/>
      <c r="K97" s="9"/>
      <c r="L97" s="30"/>
      <c r="M97" s="30"/>
      <c r="N97" s="9"/>
      <c r="O97" s="9"/>
      <c r="P97" s="9"/>
      <c r="Q97" s="7"/>
    </row>
    <row r="98" spans="1:19" ht="15.75" x14ac:dyDescent="0.25">
      <c r="A98" t="s">
        <v>97</v>
      </c>
      <c r="B98" s="71"/>
      <c r="E98" s="64"/>
      <c r="F98" s="64"/>
      <c r="G98" s="64"/>
      <c r="J98" s="65"/>
      <c r="K98" s="65"/>
      <c r="L98" s="30"/>
      <c r="M98" s="30"/>
      <c r="N98" s="9"/>
      <c r="O98" s="9"/>
      <c r="P98" s="9"/>
      <c r="Q98" s="7"/>
    </row>
    <row r="99" spans="1:19" ht="15.75" x14ac:dyDescent="0.25">
      <c r="A99" t="s">
        <v>98</v>
      </c>
      <c r="B99" s="71"/>
      <c r="D99" s="65"/>
      <c r="E99" s="64"/>
      <c r="F99" s="64"/>
      <c r="G99" s="64"/>
      <c r="I99" s="71"/>
      <c r="J99" s="65"/>
      <c r="K99" s="65"/>
      <c r="L99" s="30"/>
      <c r="M99" s="30"/>
      <c r="N99" s="9"/>
      <c r="O99" s="9"/>
      <c r="P99" s="9"/>
      <c r="Q99" s="7"/>
    </row>
    <row r="100" spans="1:19" ht="15.75" x14ac:dyDescent="0.25">
      <c r="A100" t="s">
        <v>99</v>
      </c>
      <c r="B100" s="71"/>
      <c r="E100" s="64"/>
      <c r="F100" s="64"/>
      <c r="G100" s="64"/>
      <c r="J100" s="65"/>
      <c r="K100" s="65"/>
      <c r="L100" s="30"/>
      <c r="M100" s="30"/>
      <c r="N100" s="9"/>
      <c r="O100" s="9"/>
      <c r="P100" s="9"/>
      <c r="Q100" s="7"/>
    </row>
    <row r="101" spans="1:19" x14ac:dyDescent="0.25">
      <c r="A101" t="s">
        <v>100</v>
      </c>
      <c r="B101" s="65"/>
      <c r="E101" s="66"/>
      <c r="F101" s="66"/>
      <c r="G101" s="66"/>
      <c r="I101" s="67"/>
      <c r="J101" s="65"/>
      <c r="K101" s="65"/>
      <c r="L101" s="30"/>
      <c r="M101" s="79"/>
      <c r="N101" s="9"/>
      <c r="O101" s="9"/>
      <c r="P101" s="9"/>
      <c r="Q101" s="7"/>
    </row>
    <row r="102" spans="1:19" x14ac:dyDescent="0.25">
      <c r="A102" t="s">
        <v>101</v>
      </c>
      <c r="B102" s="72"/>
      <c r="C102" s="68"/>
      <c r="E102" s="49"/>
      <c r="F102" s="49"/>
      <c r="G102" s="49"/>
      <c r="J102" s="53"/>
      <c r="K102" s="53"/>
      <c r="L102" s="30"/>
      <c r="M102" s="30"/>
      <c r="N102" s="9"/>
      <c r="O102" s="9"/>
      <c r="P102" s="9"/>
      <c r="Q102" s="7"/>
    </row>
    <row r="103" spans="1:19" x14ac:dyDescent="0.25">
      <c r="A103" t="s">
        <v>102</v>
      </c>
      <c r="B103" s="72"/>
      <c r="C103" s="68"/>
      <c r="E103" s="49"/>
      <c r="F103" s="49"/>
      <c r="G103" s="49"/>
      <c r="J103" s="53"/>
      <c r="K103" s="53"/>
      <c r="L103" s="30"/>
      <c r="M103" s="30"/>
      <c r="N103" s="9"/>
      <c r="O103" s="9"/>
      <c r="P103" s="9"/>
      <c r="Q103" s="7"/>
    </row>
    <row r="104" spans="1:19" ht="14.25" customHeight="1" x14ac:dyDescent="0.25">
      <c r="B104" s="71"/>
      <c r="C104" s="66"/>
      <c r="E104" s="69"/>
      <c r="F104" s="69"/>
      <c r="G104" s="69"/>
      <c r="J104" s="65"/>
      <c r="K104" s="65"/>
      <c r="L104" s="50"/>
      <c r="M104" s="30"/>
      <c r="N104" s="9"/>
      <c r="O104" s="9"/>
      <c r="P104" s="9"/>
      <c r="Q104" s="7"/>
    </row>
    <row r="105" spans="1:19" x14ac:dyDescent="0.25">
      <c r="G105" s="70"/>
      <c r="H105" s="9"/>
      <c r="J105" s="9"/>
      <c r="K105" s="9"/>
      <c r="L105" s="9"/>
      <c r="M105" s="9"/>
      <c r="N105" s="7"/>
    </row>
    <row r="106" spans="1:19" x14ac:dyDescent="0.2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7"/>
    </row>
    <row r="107" spans="1:19" x14ac:dyDescent="0.25">
      <c r="B107" s="9"/>
      <c r="C107" s="9"/>
      <c r="E107" s="9"/>
      <c r="F107" s="9"/>
      <c r="G107" s="9"/>
      <c r="H107" s="9"/>
      <c r="J107" s="9"/>
      <c r="K107" s="9"/>
      <c r="L107" s="9"/>
      <c r="M107" s="9"/>
      <c r="N107" s="9"/>
      <c r="O107" s="7"/>
    </row>
    <row r="108" spans="1:19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7"/>
    </row>
    <row r="109" spans="1:19" s="52" customFormat="1" ht="21" customHeight="1" x14ac:dyDescent="0.25">
      <c r="A109" s="71"/>
      <c r="E109" s="74"/>
      <c r="F109" s="29"/>
      <c r="G109" s="29"/>
      <c r="H109" s="71"/>
      <c r="I109" s="9"/>
      <c r="J109" s="9"/>
    </row>
    <row r="110" spans="1:19" s="52" customFormat="1" ht="21" customHeight="1" x14ac:dyDescent="0.25">
      <c r="A110" s="72"/>
      <c r="C110" s="75"/>
      <c r="D110" s="72"/>
      <c r="E110" s="75"/>
      <c r="F110" s="29"/>
      <c r="G110" s="29"/>
      <c r="H110" s="29"/>
      <c r="I110" s="72"/>
      <c r="J110" s="9"/>
      <c r="K110" s="9"/>
    </row>
    <row r="111" spans="1:19" s="52" customFormat="1" ht="21" customHeight="1" x14ac:dyDescent="0.25">
      <c r="A111" s="71"/>
      <c r="C111" s="42"/>
      <c r="D111" s="76"/>
      <c r="E111" s="43"/>
      <c r="F111" s="56"/>
      <c r="G111" s="56"/>
      <c r="H111" s="41"/>
      <c r="I111" s="71"/>
      <c r="J111" s="9"/>
      <c r="K111" s="9"/>
    </row>
    <row r="112" spans="1:19" s="52" customFormat="1" x14ac:dyDescent="0.25">
      <c r="A112" s="8"/>
      <c r="B112" s="9"/>
      <c r="C112" s="9"/>
      <c r="D112" s="9"/>
      <c r="E112" s="9"/>
      <c r="F112" s="57"/>
      <c r="G112" s="57"/>
      <c r="H112" s="25"/>
      <c r="L112" s="9"/>
      <c r="M112" s="9"/>
      <c r="N112" s="10"/>
      <c r="O112" s="10"/>
      <c r="P112" s="10"/>
      <c r="Q112" s="10"/>
      <c r="R112" s="13"/>
      <c r="S112" s="13"/>
    </row>
    <row r="113" spans="1:24" ht="17.25" customHeight="1" x14ac:dyDescent="0.25">
      <c r="A113" s="8"/>
      <c r="B113" s="9"/>
      <c r="C113" s="9"/>
      <c r="D113" s="9"/>
      <c r="E113" s="9"/>
      <c r="F113" s="45"/>
      <c r="G113" s="45"/>
      <c r="H113" s="30"/>
      <c r="I113" s="30"/>
      <c r="J113" s="30"/>
      <c r="K113" s="30"/>
      <c r="L113" s="9"/>
      <c r="M113" s="9"/>
      <c r="N113" s="9"/>
      <c r="O113" s="9"/>
      <c r="P113" s="13"/>
      <c r="Q113" s="13"/>
      <c r="U113" s="7"/>
    </row>
    <row r="114" spans="1:24" s="30" customFormat="1" ht="18" customHeight="1" x14ac:dyDescent="0.25">
      <c r="A114"/>
      <c r="B114"/>
      <c r="C114"/>
      <c r="D114"/>
      <c r="E114" s="11"/>
      <c r="F114" s="58"/>
      <c r="G114" s="58"/>
      <c r="H114" s="59"/>
      <c r="I114" s="9"/>
      <c r="L114" s="10"/>
      <c r="M114" s="10"/>
      <c r="N114" s="13"/>
      <c r="O114" s="13"/>
      <c r="P114" s="7"/>
      <c r="Q114" s="7"/>
      <c r="R114" s="7"/>
      <c r="S114" s="7"/>
    </row>
    <row r="115" spans="1:24" s="30" customFormat="1" ht="13.5" customHeight="1" x14ac:dyDescent="0.25">
      <c r="A115"/>
      <c r="B115"/>
      <c r="C115"/>
      <c r="D115"/>
      <c r="E115"/>
      <c r="F115" s="45"/>
      <c r="G115" s="45"/>
      <c r="J115" s="9"/>
      <c r="K115" s="9"/>
      <c r="L115" s="9"/>
      <c r="M115" s="13"/>
      <c r="N115" s="7"/>
      <c r="O115" s="7"/>
      <c r="P115" s="7"/>
      <c r="Q115" s="7"/>
    </row>
    <row r="116" spans="1:24" s="30" customFormat="1" ht="0.75" customHeight="1" x14ac:dyDescent="0.25">
      <c r="A116"/>
      <c r="B116"/>
      <c r="C116"/>
      <c r="D116"/>
      <c r="E116"/>
      <c r="F116" s="45"/>
      <c r="G116" s="45"/>
      <c r="J116" s="9"/>
      <c r="K116" s="9"/>
      <c r="L116" s="29"/>
      <c r="M116" s="13"/>
      <c r="N116" s="13"/>
      <c r="O116" s="7"/>
      <c r="P116" s="7"/>
      <c r="Q116" s="7"/>
      <c r="R116" s="7"/>
    </row>
    <row r="117" spans="1:24" s="30" customFormat="1" ht="15" hidden="1" customHeight="1" x14ac:dyDescent="0.25">
      <c r="A117"/>
      <c r="B117"/>
      <c r="C117"/>
      <c r="D117"/>
      <c r="E117" s="41"/>
      <c r="F117" s="45"/>
      <c r="G117" s="45"/>
      <c r="I117" s="9"/>
      <c r="J117" s="9"/>
      <c r="K117" s="9"/>
      <c r="L117" s="29"/>
      <c r="M117" s="31"/>
      <c r="N117" s="13"/>
      <c r="O117" s="13"/>
      <c r="P117" s="7"/>
      <c r="Q117" s="7"/>
      <c r="R117" s="7"/>
      <c r="S117" s="7"/>
    </row>
    <row r="118" spans="1:24" s="30" customFormat="1" ht="15" hidden="1" customHeight="1" x14ac:dyDescent="0.25">
      <c r="A118"/>
      <c r="B118"/>
      <c r="C118"/>
      <c r="D118"/>
      <c r="E118"/>
      <c r="F118" s="45"/>
      <c r="G118" s="45"/>
      <c r="I118" s="29"/>
      <c r="J118" s="9"/>
      <c r="K118" s="9"/>
      <c r="L118" s="26"/>
      <c r="N118" s="13"/>
      <c r="O118" s="13"/>
      <c r="P118" s="7"/>
      <c r="Q118" s="7"/>
      <c r="R118" s="7"/>
      <c r="S118" s="7"/>
    </row>
    <row r="119" spans="1:24" s="30" customFormat="1" ht="18.75" customHeight="1" x14ac:dyDescent="0.25">
      <c r="F119" s="45"/>
      <c r="G119" s="45"/>
      <c r="I119" s="29"/>
      <c r="J119" s="29"/>
      <c r="K119" s="29"/>
      <c r="L119" s="25"/>
      <c r="O119" s="13"/>
      <c r="P119" s="13"/>
      <c r="Q119" s="7"/>
      <c r="R119" s="7"/>
      <c r="S119" s="7"/>
      <c r="T119" s="7"/>
    </row>
    <row r="120" spans="1:24" x14ac:dyDescent="0.25">
      <c r="A120" s="9"/>
      <c r="B120" s="9"/>
      <c r="C120" s="29"/>
      <c r="D120" s="28"/>
      <c r="E120" s="9"/>
      <c r="F120" s="45"/>
      <c r="G120" s="45"/>
      <c r="H120" s="30"/>
      <c r="I120" s="26"/>
      <c r="J120" s="29"/>
      <c r="K120" s="29"/>
      <c r="Q120" s="13"/>
      <c r="R120" s="13"/>
      <c r="S120" s="7"/>
      <c r="T120" s="7"/>
      <c r="U120" s="7"/>
      <c r="V120" s="7"/>
    </row>
    <row r="121" spans="1:24" x14ac:dyDescent="0.25">
      <c r="A121" s="29"/>
      <c r="B121" s="29"/>
      <c r="C121" s="29"/>
      <c r="D121" s="9"/>
      <c r="E121" s="29"/>
      <c r="F121" s="60"/>
      <c r="G121" s="60"/>
      <c r="H121" s="3"/>
      <c r="I121" s="25"/>
      <c r="J121" s="26"/>
      <c r="K121" s="26"/>
      <c r="L121" s="1"/>
      <c r="Q121" s="13"/>
      <c r="R121" s="13"/>
      <c r="S121" s="7"/>
      <c r="T121" s="7"/>
      <c r="U121" s="7"/>
      <c r="V121" s="7"/>
    </row>
    <row r="122" spans="1:24" ht="16.5" customHeight="1" x14ac:dyDescent="0.25">
      <c r="A122" s="29"/>
      <c r="B122" s="29"/>
      <c r="C122" s="26"/>
      <c r="D122" s="29"/>
      <c r="E122" s="29"/>
      <c r="F122" s="58"/>
      <c r="G122" s="58"/>
      <c r="H122" s="59"/>
      <c r="I122" s="30"/>
      <c r="J122" s="25"/>
      <c r="K122" s="25"/>
      <c r="Q122" s="13"/>
      <c r="R122" s="13"/>
      <c r="S122" s="7"/>
      <c r="T122" s="7"/>
      <c r="U122" s="7"/>
      <c r="V122" s="7"/>
    </row>
    <row r="123" spans="1:24" x14ac:dyDescent="0.25">
      <c r="A123" s="40"/>
      <c r="B123" s="26"/>
      <c r="C123" s="25"/>
      <c r="D123" s="29"/>
      <c r="E123" s="33"/>
      <c r="F123" s="58"/>
      <c r="G123" s="58"/>
      <c r="H123" s="59"/>
      <c r="I123" s="59"/>
      <c r="J123" s="30"/>
      <c r="K123" s="30"/>
      <c r="S123" s="13"/>
      <c r="T123" s="13"/>
      <c r="U123" s="7"/>
      <c r="V123" s="7"/>
      <c r="W123" s="7"/>
      <c r="X123" s="7"/>
    </row>
    <row r="124" spans="1:24" x14ac:dyDescent="0.25">
      <c r="A124" s="39"/>
      <c r="B124" s="25"/>
      <c r="D124" s="33"/>
      <c r="E124" s="32"/>
      <c r="F124" s="45"/>
      <c r="G124" s="45"/>
      <c r="H124" s="30"/>
      <c r="I124" s="30"/>
      <c r="J124" s="59"/>
      <c r="K124" s="59"/>
      <c r="S124" s="13"/>
      <c r="T124" s="13"/>
      <c r="U124" s="7"/>
      <c r="V124" s="7"/>
      <c r="W124" s="7"/>
      <c r="X124" s="7"/>
    </row>
    <row r="125" spans="1:24" x14ac:dyDescent="0.25">
      <c r="C125" s="1"/>
      <c r="D125" s="32"/>
      <c r="F125" s="45"/>
      <c r="G125" s="45"/>
      <c r="H125" s="30"/>
      <c r="I125" s="30"/>
      <c r="J125" s="30"/>
      <c r="K125" s="30"/>
      <c r="S125" s="13"/>
      <c r="T125" s="13"/>
      <c r="U125" s="7"/>
      <c r="V125" s="7"/>
      <c r="W125" s="7"/>
      <c r="X125" s="7"/>
    </row>
    <row r="126" spans="1:24" x14ac:dyDescent="0.25">
      <c r="A126" s="1"/>
      <c r="B126" s="1"/>
      <c r="E126" s="1"/>
      <c r="F126" s="45"/>
      <c r="G126" s="45"/>
      <c r="H126" s="30"/>
      <c r="I126" s="30"/>
      <c r="J126" s="30"/>
      <c r="K126" s="30"/>
      <c r="S126" s="13"/>
      <c r="T126" s="13"/>
      <c r="U126" s="7"/>
      <c r="V126" s="7"/>
      <c r="W126" s="7"/>
      <c r="X126" s="7"/>
    </row>
    <row r="127" spans="1:24" ht="36" customHeight="1" x14ac:dyDescent="0.25">
      <c r="D127" s="1"/>
      <c r="F127" s="58"/>
      <c r="G127" s="58"/>
      <c r="H127" s="59"/>
      <c r="I127" s="30"/>
      <c r="J127" s="30"/>
      <c r="K127" s="30"/>
      <c r="S127" s="13"/>
      <c r="T127" s="13"/>
      <c r="U127" s="7"/>
      <c r="V127" s="7"/>
      <c r="W127" s="7"/>
      <c r="X127" s="7"/>
    </row>
    <row r="128" spans="1:24" x14ac:dyDescent="0.25">
      <c r="F128" s="45"/>
      <c r="G128" s="45"/>
      <c r="H128" s="30"/>
      <c r="I128" s="30"/>
      <c r="J128" s="30"/>
      <c r="K128" s="30"/>
      <c r="L128" s="3"/>
      <c r="M128" s="3"/>
      <c r="N128" s="3"/>
      <c r="S128" s="10"/>
      <c r="T128" s="13"/>
      <c r="U128" s="7"/>
      <c r="V128" s="7"/>
      <c r="W128" s="7"/>
    </row>
    <row r="129" spans="1:20" x14ac:dyDescent="0.25">
      <c r="F129" s="45"/>
      <c r="G129" s="45"/>
      <c r="H129" s="30"/>
      <c r="I129" s="30"/>
      <c r="J129" s="30"/>
      <c r="K129" s="30"/>
      <c r="L129" s="1"/>
      <c r="M129" s="1"/>
      <c r="N129" s="1"/>
      <c r="T129" s="10"/>
    </row>
    <row r="130" spans="1:20" x14ac:dyDescent="0.25">
      <c r="F130" s="45"/>
      <c r="G130" s="45"/>
      <c r="H130" s="30"/>
      <c r="I130" s="3"/>
      <c r="J130" s="30"/>
      <c r="K130" s="30"/>
      <c r="L130" s="1"/>
      <c r="M130" s="1"/>
      <c r="N130" s="1"/>
    </row>
    <row r="131" spans="1:20" x14ac:dyDescent="0.25">
      <c r="F131" s="45"/>
      <c r="G131" s="45"/>
      <c r="H131" s="30"/>
      <c r="I131" s="59"/>
      <c r="J131" s="3"/>
      <c r="K131" s="3"/>
    </row>
    <row r="132" spans="1:20" x14ac:dyDescent="0.25">
      <c r="C132" s="3"/>
      <c r="F132" s="45"/>
      <c r="G132" s="45"/>
      <c r="H132" s="30"/>
      <c r="I132" s="59"/>
      <c r="J132" s="59"/>
      <c r="K132" s="59"/>
      <c r="P132" t="s">
        <v>36</v>
      </c>
    </row>
    <row r="133" spans="1:20" x14ac:dyDescent="0.25">
      <c r="B133" s="3"/>
      <c r="C133" s="1"/>
      <c r="E133" s="3"/>
      <c r="F133" s="45"/>
      <c r="G133" s="45"/>
      <c r="H133" s="30"/>
      <c r="J133" s="1"/>
      <c r="K133" s="1"/>
    </row>
    <row r="134" spans="1:20" x14ac:dyDescent="0.25">
      <c r="A134" s="2"/>
      <c r="B134" s="1"/>
      <c r="C134" s="1"/>
      <c r="D134" s="3"/>
      <c r="E134" s="1"/>
      <c r="F134" s="45"/>
      <c r="G134" s="45"/>
      <c r="H134" s="30"/>
      <c r="L134" s="1"/>
      <c r="M134" s="1"/>
      <c r="N134" s="1"/>
    </row>
    <row r="135" spans="1:20" x14ac:dyDescent="0.25">
      <c r="A135" s="1"/>
      <c r="B135" s="1"/>
      <c r="D135" s="1"/>
      <c r="E135" s="1"/>
      <c r="F135" s="45"/>
      <c r="G135" s="45"/>
      <c r="H135" s="30"/>
    </row>
    <row r="136" spans="1:20" x14ac:dyDescent="0.25">
      <c r="A136" s="1"/>
      <c r="D136" s="1"/>
      <c r="F136" s="30"/>
      <c r="G136" s="30"/>
      <c r="H136" s="30"/>
      <c r="I136" s="1"/>
    </row>
    <row r="137" spans="1:20" x14ac:dyDescent="0.25">
      <c r="A137" s="6"/>
      <c r="F137" s="30"/>
      <c r="G137" s="30"/>
      <c r="H137" s="30"/>
      <c r="J137" s="1"/>
      <c r="K137" s="1"/>
    </row>
    <row r="138" spans="1:20" x14ac:dyDescent="0.25">
      <c r="A138" s="5"/>
      <c r="C138" s="1"/>
    </row>
    <row r="139" spans="1:20" x14ac:dyDescent="0.25">
      <c r="A139" s="4"/>
      <c r="B139" s="1"/>
      <c r="E139" s="1"/>
    </row>
    <row r="140" spans="1:20" x14ac:dyDescent="0.25">
      <c r="A140" s="1"/>
      <c r="D140" s="1"/>
    </row>
  </sheetData>
  <mergeCells count="6">
    <mergeCell ref="A7:L7"/>
    <mergeCell ref="A12:L12"/>
    <mergeCell ref="A8:L8"/>
    <mergeCell ref="A9:L9"/>
    <mergeCell ref="A10:L10"/>
    <mergeCell ref="A11:L11"/>
  </mergeCells>
  <conditionalFormatting sqref="E102:F103">
    <cfRule type="duplicateValues" dxfId="1" priority="2"/>
  </conditionalFormatting>
  <conditionalFormatting sqref="E102:G103">
    <cfRule type="duplicateValues" dxfId="0" priority="3"/>
  </conditionalFormatting>
  <pageMargins left="0.51181102362204722" right="0.17" top="0.47244094488188981" bottom="0.43307086614173229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2025-09-19T17:12:02Z</cp:lastPrinted>
  <dcterms:created xsi:type="dcterms:W3CDTF">2018-04-17T18:57:16Z</dcterms:created>
  <dcterms:modified xsi:type="dcterms:W3CDTF">2025-09-19T17:12:47Z</dcterms:modified>
</cp:coreProperties>
</file>