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OAI -2025\7 JULIO\Ejecucion de Presupuest\"/>
    </mc:Choice>
  </mc:AlternateContent>
  <bookViews>
    <workbookView xWindow="0" yWindow="0" windowWidth="15345" windowHeight="4635"/>
  </bookViews>
  <sheets>
    <sheet name="Plantilla Ejecución " sheetId="3" r:id="rId1"/>
  </sheets>
  <definedNames>
    <definedName name="_xlnm.Print_Area" localSheetId="0">'Plantilla Ejecución '!$A$1:$K$104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J92" i="3" l="1"/>
  <c r="I92" i="3"/>
  <c r="H92" i="3"/>
  <c r="G92" i="3"/>
  <c r="F92" i="3"/>
  <c r="E92" i="3"/>
  <c r="D92" i="3"/>
  <c r="C92" i="3"/>
  <c r="C94" i="3" s="1"/>
  <c r="J51" i="3"/>
  <c r="I51" i="3"/>
  <c r="H51" i="3"/>
  <c r="G51" i="3"/>
  <c r="F51" i="3"/>
  <c r="E51" i="3"/>
  <c r="D51" i="3"/>
  <c r="C51" i="3"/>
  <c r="B74" i="3" l="1"/>
  <c r="B69" i="3"/>
  <c r="B59" i="3"/>
  <c r="B51" i="3"/>
  <c r="B43" i="3"/>
  <c r="B33" i="3"/>
  <c r="B23" i="3"/>
  <c r="B17" i="3"/>
  <c r="B82" i="3" l="1"/>
  <c r="B94" i="3" s="1"/>
  <c r="C77" i="3"/>
  <c r="K89" i="3" l="1"/>
  <c r="K88" i="3"/>
  <c r="K87" i="3"/>
  <c r="K86" i="3"/>
  <c r="K85" i="3"/>
  <c r="K84" i="3"/>
  <c r="K81" i="3"/>
  <c r="K80" i="3"/>
  <c r="K79" i="3"/>
  <c r="K78" i="3"/>
  <c r="J77" i="3"/>
  <c r="I77" i="3"/>
  <c r="H77" i="3"/>
  <c r="G77" i="3"/>
  <c r="F77" i="3"/>
  <c r="E77" i="3"/>
  <c r="K77" i="3" s="1"/>
  <c r="D77" i="3"/>
  <c r="K76" i="3"/>
  <c r="K75" i="3"/>
  <c r="J74" i="3"/>
  <c r="I74" i="3"/>
  <c r="H74" i="3"/>
  <c r="G74" i="3"/>
  <c r="F74" i="3"/>
  <c r="E74" i="3"/>
  <c r="K74" i="3" s="1"/>
  <c r="D74" i="3"/>
  <c r="C74" i="3"/>
  <c r="K73" i="3"/>
  <c r="K72" i="3"/>
  <c r="K71" i="3"/>
  <c r="K58" i="3"/>
  <c r="K57" i="3"/>
  <c r="K56" i="3"/>
  <c r="K55" i="3"/>
  <c r="K54" i="3"/>
  <c r="K53" i="3"/>
  <c r="K52" i="3"/>
  <c r="K50" i="3"/>
  <c r="K48" i="3"/>
  <c r="K47" i="3"/>
  <c r="K46" i="3"/>
  <c r="K45" i="3"/>
  <c r="K44" i="3"/>
  <c r="K92" i="3" l="1"/>
  <c r="K51" i="3"/>
  <c r="K64" i="3"/>
  <c r="K61" i="3"/>
  <c r="K60" i="3"/>
  <c r="K49" i="3"/>
  <c r="K42" i="3"/>
  <c r="K40" i="3"/>
  <c r="K39" i="3"/>
  <c r="K38" i="3"/>
  <c r="K36" i="3"/>
  <c r="K35" i="3"/>
  <c r="K34" i="3"/>
  <c r="K31" i="3"/>
  <c r="K30" i="3"/>
  <c r="K29" i="3"/>
  <c r="K28" i="3"/>
  <c r="K27" i="3"/>
  <c r="K26" i="3"/>
  <c r="K25" i="3"/>
  <c r="K24" i="3"/>
  <c r="K22" i="3"/>
  <c r="K19" i="3"/>
  <c r="K18" i="3"/>
  <c r="I59" i="3" l="1"/>
  <c r="I43" i="3"/>
  <c r="I33" i="3"/>
  <c r="I23" i="3"/>
  <c r="I17" i="3"/>
  <c r="J17" i="3"/>
  <c r="J23" i="3"/>
  <c r="J33" i="3"/>
  <c r="J43" i="3"/>
  <c r="J59" i="3"/>
  <c r="I16" i="3" l="1"/>
  <c r="I15" i="3" s="1"/>
  <c r="I82" i="3"/>
  <c r="I94" i="3" s="1"/>
  <c r="J82" i="3"/>
  <c r="J94" i="3" s="1"/>
  <c r="J16" i="3"/>
  <c r="H59" i="3"/>
  <c r="H43" i="3"/>
  <c r="H33" i="3"/>
  <c r="H23" i="3"/>
  <c r="H17" i="3"/>
  <c r="J15" i="3" l="1"/>
  <c r="H16" i="3"/>
  <c r="H15" i="3" s="1"/>
  <c r="H82" i="3"/>
  <c r="H94" i="3" s="1"/>
  <c r="G59" i="3"/>
  <c r="G43" i="3"/>
  <c r="G33" i="3"/>
  <c r="G23" i="3"/>
  <c r="G17" i="3"/>
  <c r="G16" i="3" l="1"/>
  <c r="G82" i="3"/>
  <c r="G94" i="3" s="1"/>
  <c r="F43" i="3"/>
  <c r="K43" i="3" s="1"/>
  <c r="F33" i="3"/>
  <c r="F23" i="3"/>
  <c r="F17" i="3"/>
  <c r="G15" i="3" l="1"/>
  <c r="F16" i="3"/>
  <c r="F15" i="3" s="1"/>
  <c r="F82" i="3"/>
  <c r="F94" i="3" s="1"/>
  <c r="E59" i="3" l="1"/>
  <c r="K59" i="3" s="1"/>
  <c r="E33" i="3"/>
  <c r="K33" i="3" s="1"/>
  <c r="E23" i="3"/>
  <c r="E17" i="3"/>
  <c r="E16" i="3" l="1"/>
  <c r="E15" i="3" s="1"/>
  <c r="E82" i="3"/>
  <c r="E94" i="3" s="1"/>
  <c r="D17" i="3" l="1"/>
  <c r="K17" i="3" s="1"/>
  <c r="B16" i="3" l="1"/>
  <c r="B15" i="3" s="1"/>
  <c r="D23" i="3"/>
  <c r="K23" i="3" s="1"/>
  <c r="K16" i="3" s="1"/>
  <c r="K82" i="3" l="1"/>
  <c r="K94" i="3" s="1"/>
  <c r="D16" i="3"/>
  <c r="D15" i="3" l="1"/>
  <c r="K15" i="3" s="1"/>
  <c r="D82" i="3" l="1"/>
  <c r="D94" i="3" s="1"/>
</calcChain>
</file>

<file path=xl/sharedStrings.xml><?xml version="1.0" encoding="utf-8"?>
<sst xmlns="http://schemas.openxmlformats.org/spreadsheetml/2006/main" count="107" uniqueCount="105">
  <si>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</si>
  <si>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</si>
  <si>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</si>
  <si>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</si>
  <si>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</si>
  <si>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</si>
  <si>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</si>
  <si>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</si>
  <si>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</si>
  <si>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</si>
  <si>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</si>
  <si>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</si>
  <si>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</si>
  <si>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</si>
  <si>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</si>
  <si>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</si>
  <si>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</si>
  <si>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</si>
  <si>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</si>
  <si>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</si>
  <si>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</si>
  <si>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</si>
  <si>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</si>
  <si>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</si>
  <si>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</si>
  <si>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</si>
  <si>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</si>
  <si>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</si>
  <si>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</si>
  <si>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</si>
  <si>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</si>
  <si>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</si>
  <si>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</si>
  <si>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</si>
  <si>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</si>
  <si>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</si>
  <si>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</si>
  <si>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</si>
  <si>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ING. FRANCISCO EMILIANO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</si>
  <si>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</si>
  <si>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</si>
  <si>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</si>
  <si>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</si>
  <si>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</si>
  <si>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</si>
  <si>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</si>
  <si>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</si>
  <si>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FEBRERO</t>
  </si>
  <si>
    <t>TOTAL      EJECUTADO</t>
  </si>
  <si>
    <t>DETALLE</t>
  </si>
  <si>
    <t>PREPARADO POR:</t>
  </si>
  <si>
    <t>REVISADO POR:</t>
  </si>
  <si>
    <t>APROBADO POR:</t>
  </si>
  <si>
    <t>LIC. MERCEDES DE LA CRUZ</t>
  </si>
  <si>
    <t>ING. GLORIA M. CEBALLOS G.</t>
  </si>
  <si>
    <t>Enc.  de Div. Contabilidad</t>
  </si>
  <si>
    <t xml:space="preserve"> Enc. de Dpto. Administrativo</t>
  </si>
  <si>
    <t>Directora Ejecutiva</t>
  </si>
  <si>
    <t>MARZO</t>
  </si>
  <si>
    <t>ABRIL</t>
  </si>
  <si>
    <t>MAYO</t>
  </si>
  <si>
    <t>JUNIO</t>
  </si>
  <si>
    <t>JULIO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</si>
  <si>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</si>
  <si>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</si>
  <si>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</si>
  <si>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</si>
  <si>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</si>
  <si>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</si>
  <si>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</si>
  <si>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</si>
  <si>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</si>
  <si>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</si>
  <si>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</si>
  <si>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</si>
  <si>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</si>
  <si>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</si>
  <si>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</si>
  <si>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</si>
  <si>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</si>
  <si>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</si>
  <si>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</si>
  <si>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</si>
  <si>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</si>
  <si>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</si>
  <si>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</si>
  <si>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</si>
  <si>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</si>
  <si>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</si>
  <si>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</si>
  <si>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</si>
  <si>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</si>
  <si>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</si>
  <si>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</si>
  <si>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</si>
  <si>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</si>
  <si>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</si>
  <si>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</si>
  <si>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</si>
  <si>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</si>
  <si>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</si>
  <si>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</si>
  <si>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</si>
  <si>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</si>
  <si>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r>
      <rPr>
        <b/>
        <sz val="12"/>
        <color theme="1"/>
        <rFont val="Calibri"/>
        <family val="2"/>
        <scheme val="minor"/>
      </rPr>
      <t xml:space="preserve">NOTA : </t>
    </r>
    <r>
      <rPr>
        <sz val="12"/>
        <color theme="1"/>
        <rFont val="Calibri"/>
        <family val="2"/>
        <scheme val="minor"/>
      </rPr>
      <t>Fuente, Sistema de Información de la Gestión Financiera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</si>
</sst>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4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5" fontId="22" fillId="0" borderId="0" xfId="3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43" fontId="2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3" fontId="0" fillId="0" borderId="0" xfId="3" applyFont="1" applyBorder="1"/>
    <xf numFmtId="0" fontId="1" fillId="0" borderId="0" xfId="0" applyFont="1" applyBorder="1" applyAlignment="1"/>
    <xf numFmtId="43" fontId="0" fillId="0" borderId="0" xfId="3" applyFont="1" applyBorder="1" applyAlignment="1"/>
    <xf numFmtId="43" fontId="0" fillId="0" borderId="0" xfId="3" applyFont="1"/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165" fontId="11" fillId="0" borderId="0" xfId="3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/>
    <xf numFmtId="49" fontId="22" fillId="0" borderId="0" xfId="0" applyNumberFormat="1" applyFont="1" applyFill="1" applyBorder="1" applyAlignment="1">
      <alignment horizontal="left" vertical="center" wrapText="1"/>
    </xf>
    <xf numFmtId="43" fontId="30" fillId="0" borderId="0" xfId="3" applyFont="1" applyFill="1" applyBorder="1" applyAlignment="1">
      <alignment horizontal="center" vertical="center" wrapText="1"/>
    </xf>
    <xf numFmtId="43" fontId="29" fillId="0" borderId="0" xfId="3" applyFont="1" applyFill="1" applyBorder="1" applyAlignment="1">
      <alignment horizontal="right" vertical="center"/>
    </xf>
    <xf numFmtId="164" fontId="22" fillId="0" borderId="0" xfId="1" applyNumberFormat="1" applyFont="1" applyFill="1" applyBorder="1" applyAlignment="1">
      <alignment horizontal="right" vertical="center"/>
    </xf>
    <xf numFmtId="43" fontId="31" fillId="0" borderId="0" xfId="3" applyFont="1" applyFill="1" applyBorder="1" applyAlignment="1">
      <alignment horizontal="right" vertical="center"/>
    </xf>
    <xf numFmtId="43" fontId="5" fillId="0" borderId="0" xfId="3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right" vertical="center"/>
    </xf>
    <xf numFmtId="43" fontId="12" fillId="0" borderId="0" xfId="3" applyFont="1" applyFill="1" applyBorder="1" applyAlignment="1">
      <alignment horizontal="right" vertical="center"/>
    </xf>
    <xf numFmtId="164" fontId="22" fillId="3" borderId="2" xfId="1" applyNumberFormat="1" applyFont="1" applyFill="1" applyBorder="1" applyAlignment="1">
      <alignment horizontal="right" vertical="center"/>
    </xf>
    <xf numFmtId="164" fontId="22" fillId="3" borderId="4" xfId="1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43" fontId="5" fillId="0" borderId="0" xfId="3" applyFont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/>
    </xf>
    <xf numFmtId="4" fontId="5" fillId="0" borderId="0" xfId="3" applyNumberFormat="1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/>
    </xf>
    <xf numFmtId="4" fontId="5" fillId="0" borderId="0" xfId="3" applyNumberFormat="1" applyFont="1" applyFill="1" applyBorder="1" applyAlignment="1">
      <alignment vertical="center"/>
    </xf>
    <xf numFmtId="4" fontId="30" fillId="0" borderId="0" xfId="3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 wrapText="1"/>
    </xf>
    <xf numFmtId="4" fontId="30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2" fillId="3" borderId="2" xfId="3" applyNumberFormat="1" applyFont="1" applyFill="1" applyBorder="1" applyAlignment="1">
      <alignment horizontal="right" vertical="center"/>
    </xf>
    <xf numFmtId="4" fontId="30" fillId="4" borderId="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indent="2"/>
    </xf>
    <xf numFmtId="0" fontId="5" fillId="0" borderId="0" xfId="0" applyFont="1" applyBorder="1" applyAlignment="1">
      <alignment horizontal="left" vertical="center" wrapText="1" indent="2"/>
    </xf>
    <xf numFmtId="4" fontId="30" fillId="4" borderId="6" xfId="0" applyNumberFormat="1" applyFont="1" applyFill="1" applyBorder="1" applyAlignment="1">
      <alignment vertical="center" wrapText="1"/>
    </xf>
    <xf numFmtId="166" fontId="25" fillId="2" borderId="6" xfId="0" applyNumberFormat="1" applyFont="1" applyFill="1" applyBorder="1" applyAlignment="1">
      <alignment horizontal="center" vertical="center" wrapText="1"/>
    </xf>
    <xf numFmtId="164" fontId="22" fillId="3" borderId="6" xfId="1" applyNumberFormat="1" applyFont="1" applyFill="1" applyBorder="1" applyAlignment="1">
      <alignment horizontal="right" vertical="center"/>
    </xf>
    <xf numFmtId="49" fontId="22" fillId="3" borderId="5" xfId="0" applyNumberFormat="1" applyFont="1" applyFill="1" applyBorder="1" applyAlignment="1">
      <alignment horizontal="left" vertical="center"/>
    </xf>
    <xf numFmtId="0" fontId="30" fillId="4" borderId="5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7</xdr:row>
      <xdr:rowOff>114300</xdr:rowOff>
    </xdr:from>
    <xdr:to>
      <xdr:col>17</xdr:col>
      <xdr:colOff>276486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657225</xdr:colOff>
      <xdr:row>1</xdr:row>
      <xdr:rowOff>28576</xdr:rowOff>
    </xdr:from>
    <xdr:to>
      <xdr:col>6</xdr:col>
      <xdr:colOff>9525</xdr:colOff>
      <xdr:row>6</xdr:row>
      <xdr:rowOff>9526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20135" r="36444" b="11650"/>
        <a:stretch/>
      </xdr:blipFill>
      <xdr:spPr bwMode="auto">
        <a:xfrm>
          <a:off x="4972050" y="219076"/>
          <a:ext cx="3000375" cy="1104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0"/>
  <sheetViews>
    <sheetView tabSelected="1" topLeftCell="A93" zoomScale="90" zoomScaleNormal="90" zoomScaleSheetLayoutView="50" workbookViewId="0">
      <selection activeCell="M70" sqref="M70"/>
    </sheetView>
  </sheetViews>
  <sheetFormatPr baseColWidth="10" defaultColWidth="9.140625" defaultRowHeight="15" x14ac:dyDescent="0.25"/>
  <cols>
    <col min="1" max="1" width="47.140625" customWidth="1"/>
    <col min="2" max="2" width="17.5703125" customWidth="1"/>
    <col min="3" max="3" width="13.42578125" customWidth="1"/>
    <col min="4" max="4" width="14" customWidth="1"/>
    <col min="5" max="5" width="14.140625" customWidth="1"/>
    <col min="6" max="6" width="13.140625" customWidth="1"/>
    <col min="7" max="7" width="13.85546875" customWidth="1"/>
    <col min="8" max="8" width="14.140625" customWidth="1"/>
    <col min="9" max="9" width="13.140625" customWidth="1"/>
    <col min="10" max="10" width="13.28515625" customWidth="1"/>
    <col min="11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46"/>
      <c r="G1" s="46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46"/>
      <c r="G2" s="46"/>
      <c r="H2" s="31"/>
      <c r="I2" s="47"/>
      <c r="J2" s="47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45"/>
      <c r="G3" s="46"/>
      <c r="H3" s="31"/>
      <c r="I3" s="47"/>
      <c r="J3" s="47"/>
      <c r="K3" s="16"/>
      <c r="L3" s="16"/>
      <c r="M3" s="16"/>
      <c r="N3" s="15"/>
      <c r="O3" s="15"/>
      <c r="P3" s="15"/>
    </row>
    <row r="4" spans="1:18" ht="22.5" customHeight="1" x14ac:dyDescent="0.25">
      <c r="B4" s="62"/>
      <c r="C4" s="62"/>
      <c r="D4" s="62"/>
      <c r="E4" s="62"/>
      <c r="F4" s="46"/>
      <c r="G4" s="46"/>
      <c r="H4" s="31"/>
      <c r="I4" s="48"/>
      <c r="J4" s="48"/>
      <c r="K4" s="35"/>
      <c r="L4" s="35"/>
      <c r="M4" s="35"/>
      <c r="N4" s="15"/>
      <c r="O4" s="15"/>
      <c r="P4" s="15"/>
    </row>
    <row r="5" spans="1:18" ht="21" customHeight="1" x14ac:dyDescent="0.25">
      <c r="B5" s="62"/>
      <c r="C5" s="62"/>
      <c r="D5" s="62"/>
      <c r="E5" s="62"/>
      <c r="F5" s="46"/>
      <c r="G5" s="46"/>
      <c r="H5" s="31"/>
      <c r="I5" s="49"/>
      <c r="J5" s="49"/>
      <c r="K5" s="36"/>
      <c r="L5" s="36"/>
      <c r="M5" s="36"/>
      <c r="N5" s="15"/>
      <c r="O5" s="15"/>
      <c r="P5" s="15"/>
    </row>
    <row r="6" spans="1:18" ht="13.5" customHeight="1" x14ac:dyDescent="0.25">
      <c r="B6" s="62"/>
      <c r="C6" s="62"/>
      <c r="D6" s="62"/>
      <c r="E6" s="62"/>
      <c r="F6" s="46"/>
      <c r="G6" s="46"/>
      <c r="H6" s="31"/>
      <c r="I6" s="49"/>
      <c r="J6" s="49"/>
      <c r="K6" s="36"/>
      <c r="L6" s="36"/>
      <c r="M6" s="36"/>
      <c r="N6" s="15"/>
      <c r="O6" s="15"/>
      <c r="P6" s="15"/>
    </row>
    <row r="7" spans="1:18" ht="21" customHeight="1" x14ac:dyDescent="0.25">
      <c r="A7" s="126" t="s">
        <v>102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63"/>
      <c r="M7" s="63"/>
      <c r="N7" s="15"/>
      <c r="O7" s="15"/>
      <c r="P7" s="15"/>
    </row>
    <row r="8" spans="1:18" ht="21" x14ac:dyDescent="0.25">
      <c r="A8" s="128" t="s">
        <v>45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37"/>
      <c r="M8" s="37"/>
      <c r="N8" s="17"/>
      <c r="O8" s="18"/>
      <c r="P8" s="15"/>
    </row>
    <row r="9" spans="1:18" ht="20.25" customHeight="1" x14ac:dyDescent="0.25">
      <c r="A9" s="129" t="s">
        <v>44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38"/>
      <c r="M9" s="38"/>
      <c r="N9" s="23"/>
      <c r="O9" s="18"/>
      <c r="P9" s="15"/>
    </row>
    <row r="10" spans="1:18" ht="18.75" customHeight="1" x14ac:dyDescent="0.25">
      <c r="A10" s="129" t="s">
        <v>46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23"/>
      <c r="M10" s="23"/>
      <c r="N10" s="22"/>
      <c r="O10" s="18"/>
      <c r="P10" s="15"/>
      <c r="Q10" s="11"/>
    </row>
    <row r="11" spans="1:18" ht="11.25" customHeight="1" x14ac:dyDescent="0.25">
      <c r="A11" s="130" t="s">
        <v>36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23"/>
      <c r="M11" s="23"/>
      <c r="N11" s="38"/>
      <c r="O11" s="18"/>
      <c r="P11" s="15"/>
    </row>
    <row r="12" spans="1:18" x14ac:dyDescent="0.25">
      <c r="A12" s="127" t="s">
        <v>103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85"/>
      <c r="M12" s="21"/>
      <c r="N12" s="21"/>
      <c r="O12" s="18"/>
      <c r="P12" s="15"/>
      <c r="R12" s="14"/>
    </row>
    <row r="13" spans="1:18" ht="10.5" customHeight="1" thickBot="1" x14ac:dyDescent="0.3">
      <c r="A13" s="39"/>
      <c r="B13" s="39"/>
      <c r="C13" s="39"/>
      <c r="D13" s="39"/>
      <c r="E13" s="39"/>
      <c r="F13" s="45"/>
      <c r="G13" s="52"/>
      <c r="H13" s="53"/>
      <c r="I13" s="23"/>
      <c r="J13" s="23"/>
      <c r="K13" s="39"/>
      <c r="L13" s="39"/>
      <c r="M13" s="28"/>
      <c r="N13" s="39"/>
      <c r="O13" s="18"/>
      <c r="P13" s="15"/>
    </row>
    <row r="14" spans="1:18" ht="33.75" customHeight="1" thickBot="1" x14ac:dyDescent="0.3">
      <c r="A14" s="107" t="s">
        <v>49</v>
      </c>
      <c r="B14" s="108" t="s">
        <v>40</v>
      </c>
      <c r="C14" s="108" t="s">
        <v>41</v>
      </c>
      <c r="D14" s="109" t="s">
        <v>39</v>
      </c>
      <c r="E14" s="109" t="s">
        <v>47</v>
      </c>
      <c r="F14" s="109" t="s">
        <v>58</v>
      </c>
      <c r="G14" s="109" t="s">
        <v>59</v>
      </c>
      <c r="H14" s="109" t="s">
        <v>60</v>
      </c>
      <c r="I14" s="109" t="s">
        <v>61</v>
      </c>
      <c r="J14" s="109" t="s">
        <v>62</v>
      </c>
      <c r="K14" s="110" t="s">
        <v>48</v>
      </c>
      <c r="L14" s="45"/>
      <c r="N14" s="31"/>
      <c r="O14" s="23"/>
      <c r="P14" s="23"/>
    </row>
    <row r="15" spans="1:18" x14ac:dyDescent="0.25">
      <c r="A15" s="75" t="s">
        <v>0</v>
      </c>
      <c r="B15" s="87">
        <f>+B16</f>
        <v>266985449</v>
      </c>
      <c r="C15" s="64">
        <v>0</v>
      </c>
      <c r="D15" s="90">
        <f t="shared" ref="D15:J15" si="0">+D16</f>
        <v>14560132.979999999</v>
      </c>
      <c r="E15" s="90">
        <f t="shared" si="0"/>
        <v>15240347.039999997</v>
      </c>
      <c r="F15" s="90">
        <f t="shared" si="0"/>
        <v>21982754.119999997</v>
      </c>
      <c r="G15" s="90">
        <f t="shared" si="0"/>
        <v>17734249.150000002</v>
      </c>
      <c r="H15" s="64">
        <f t="shared" si="0"/>
        <v>18576141.919999998</v>
      </c>
      <c r="I15" s="64">
        <f t="shared" ref="I15" si="1">+I16</f>
        <v>19308049.16</v>
      </c>
      <c r="J15" s="64">
        <f t="shared" si="0"/>
        <v>16458736.360000001</v>
      </c>
      <c r="K15" s="89">
        <f>+J15+I15+H15+G15+F15+E15+D15</f>
        <v>123860410.73</v>
      </c>
      <c r="L15" s="79"/>
      <c r="M15" s="46"/>
      <c r="N15" s="83"/>
      <c r="O15" s="50"/>
      <c r="P15" s="50"/>
    </row>
    <row r="16" spans="1:18" x14ac:dyDescent="0.25">
      <c r="A16" s="86" t="s">
        <v>1</v>
      </c>
      <c r="B16" s="87">
        <f>+B17+B23+B33+B43+B59+B69</f>
        <v>266985449</v>
      </c>
      <c r="C16" s="64">
        <v>0</v>
      </c>
      <c r="D16" s="90">
        <f t="shared" ref="D16:J16" si="2">+D17+D23+D33+D43+D59+D69</f>
        <v>14560132.979999999</v>
      </c>
      <c r="E16" s="90">
        <f t="shared" si="2"/>
        <v>15240347.039999997</v>
      </c>
      <c r="F16" s="90">
        <f t="shared" si="2"/>
        <v>21982754.119999997</v>
      </c>
      <c r="G16" s="90">
        <f t="shared" si="2"/>
        <v>17734249.150000002</v>
      </c>
      <c r="H16" s="64">
        <f t="shared" si="2"/>
        <v>18576141.919999998</v>
      </c>
      <c r="I16" s="64">
        <f t="shared" ref="I16" si="3">+I17+I23+I33+I43+I59+I69</f>
        <v>19308049.16</v>
      </c>
      <c r="J16" s="64">
        <f t="shared" si="2"/>
        <v>16458736.360000001</v>
      </c>
      <c r="K16" s="89">
        <f>+K17+K23+K33+K43+K51+K59+K69+K74+K77</f>
        <v>123860410.72999999</v>
      </c>
      <c r="L16" s="79"/>
      <c r="M16" s="46"/>
      <c r="N16" s="31"/>
      <c r="O16" s="31"/>
      <c r="P16" s="31"/>
    </row>
    <row r="17" spans="1:16" s="19" customFormat="1" ht="19.5" customHeight="1" x14ac:dyDescent="0.25">
      <c r="A17" s="86" t="s">
        <v>2</v>
      </c>
      <c r="B17" s="87">
        <f>+B18+B19+B20+B21+B22</f>
        <v>209298000</v>
      </c>
      <c r="C17" s="64">
        <v>0</v>
      </c>
      <c r="D17" s="90">
        <f t="shared" ref="D17:J17" si="4">+D18+D19+D20+D22</f>
        <v>13999512.289999999</v>
      </c>
      <c r="E17" s="90">
        <f t="shared" si="4"/>
        <v>14347285.129999999</v>
      </c>
      <c r="F17" s="90">
        <f t="shared" si="4"/>
        <v>14864081.49</v>
      </c>
      <c r="G17" s="90">
        <f t="shared" si="4"/>
        <v>14502367.060000001</v>
      </c>
      <c r="H17" s="64">
        <f t="shared" si="4"/>
        <v>14583402.1</v>
      </c>
      <c r="I17" s="64">
        <f t="shared" ref="I17" si="5">+I18+I19+I20+I22</f>
        <v>14491598.460000001</v>
      </c>
      <c r="J17" s="64">
        <f t="shared" si="4"/>
        <v>14779043.800000001</v>
      </c>
      <c r="K17" s="89">
        <f t="shared" ref="K17:K64" si="6">+J17+I17+H17+G17+F17+E17+D17</f>
        <v>101567290.32999998</v>
      </c>
      <c r="L17" s="79"/>
      <c r="M17" s="46"/>
      <c r="N17" s="31"/>
      <c r="O17" s="31"/>
      <c r="P17" s="31"/>
    </row>
    <row r="18" spans="1:16" x14ac:dyDescent="0.25">
      <c r="A18" s="118" t="s">
        <v>3</v>
      </c>
      <c r="B18" s="91">
        <v>156164000</v>
      </c>
      <c r="C18" s="92">
        <v>0</v>
      </c>
      <c r="D18" s="88">
        <v>11300254.91</v>
      </c>
      <c r="E18" s="88">
        <v>11645588.27</v>
      </c>
      <c r="F18" s="88">
        <v>11861425.24</v>
      </c>
      <c r="G18" s="88">
        <v>11684425.24</v>
      </c>
      <c r="H18" s="88">
        <v>11709425.24</v>
      </c>
      <c r="I18" s="88">
        <v>11610425.24</v>
      </c>
      <c r="J18" s="88">
        <v>11850243.9</v>
      </c>
      <c r="K18" s="100">
        <f t="shared" si="6"/>
        <v>81661788.040000007</v>
      </c>
      <c r="L18" s="79"/>
      <c r="M18" s="80"/>
      <c r="N18" s="31"/>
      <c r="O18" s="31"/>
      <c r="P18" s="31"/>
    </row>
    <row r="19" spans="1:16" ht="15" customHeight="1" x14ac:dyDescent="0.25">
      <c r="A19" s="118" t="s">
        <v>4</v>
      </c>
      <c r="B19" s="91">
        <v>27934000</v>
      </c>
      <c r="C19" s="92">
        <v>0</v>
      </c>
      <c r="D19" s="88">
        <v>980520</v>
      </c>
      <c r="E19" s="88">
        <v>963520</v>
      </c>
      <c r="F19" s="88">
        <v>1193020</v>
      </c>
      <c r="G19" s="88">
        <v>1088020</v>
      </c>
      <c r="H19" s="88">
        <v>1103020</v>
      </c>
      <c r="I19" s="88">
        <v>1125020</v>
      </c>
      <c r="J19" s="88">
        <v>1165020</v>
      </c>
      <c r="K19" s="100">
        <f t="shared" si="6"/>
        <v>7618140</v>
      </c>
      <c r="L19" s="79"/>
      <c r="M19" s="80"/>
      <c r="N19" s="51"/>
      <c r="O19" s="51"/>
      <c r="P19" s="31"/>
    </row>
    <row r="20" spans="1:16" ht="15" customHeight="1" x14ac:dyDescent="0.25">
      <c r="A20" s="118" t="s">
        <v>63</v>
      </c>
      <c r="B20" s="92">
        <v>0</v>
      </c>
      <c r="C20" s="92">
        <v>0</v>
      </c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79"/>
      <c r="M20" s="80"/>
      <c r="N20" s="51"/>
      <c r="O20" s="51"/>
      <c r="P20" s="31"/>
    </row>
    <row r="21" spans="1:16" ht="15" customHeight="1" x14ac:dyDescent="0.25">
      <c r="A21" s="118" t="s">
        <v>43</v>
      </c>
      <c r="B21" s="91">
        <v>600000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79"/>
      <c r="M21" s="80"/>
      <c r="N21" s="51"/>
      <c r="O21" s="51"/>
      <c r="P21" s="31"/>
    </row>
    <row r="22" spans="1:16" ht="21.75" customHeight="1" x14ac:dyDescent="0.25">
      <c r="A22" s="118" t="s">
        <v>5</v>
      </c>
      <c r="B22" s="91">
        <v>24600000</v>
      </c>
      <c r="C22" s="92">
        <v>0</v>
      </c>
      <c r="D22" s="88">
        <v>1718737.38</v>
      </c>
      <c r="E22" s="88">
        <v>1738176.86</v>
      </c>
      <c r="F22" s="88">
        <v>1809636.25</v>
      </c>
      <c r="G22" s="88">
        <v>1729921.82</v>
      </c>
      <c r="H22" s="88">
        <v>1770956.86</v>
      </c>
      <c r="I22" s="88">
        <v>1756153.22</v>
      </c>
      <c r="J22" s="88">
        <v>1763779.9</v>
      </c>
      <c r="K22" s="100">
        <f t="shared" si="6"/>
        <v>12287362.289999999</v>
      </c>
      <c r="L22" s="79"/>
      <c r="M22" s="80"/>
      <c r="N22" s="51"/>
      <c r="O22" s="31"/>
      <c r="P22" s="51"/>
    </row>
    <row r="23" spans="1:16" s="19" customFormat="1" ht="19.5" customHeight="1" x14ac:dyDescent="0.25">
      <c r="A23" s="86" t="s">
        <v>6</v>
      </c>
      <c r="B23" s="87">
        <f>+B24+B25+B26+B27+B28+B29+B30+B31+B32</f>
        <v>22902000</v>
      </c>
      <c r="C23" s="64">
        <v>0</v>
      </c>
      <c r="D23" s="90">
        <f>+D24+D25+D26+D27+D28+D29+D31+D32</f>
        <v>560620.68999999994</v>
      </c>
      <c r="E23" s="90">
        <f t="shared" ref="E23:J23" si="7">+E24+E25+E26+E27+E28+E29+E30+E31+E32</f>
        <v>363092.62</v>
      </c>
      <c r="F23" s="90">
        <f t="shared" si="7"/>
        <v>3034487.05</v>
      </c>
      <c r="G23" s="90">
        <f t="shared" si="7"/>
        <v>1126859.79</v>
      </c>
      <c r="H23" s="64">
        <f t="shared" si="7"/>
        <v>1414685.75</v>
      </c>
      <c r="I23" s="64">
        <f t="shared" si="7"/>
        <v>2102409.56</v>
      </c>
      <c r="J23" s="64">
        <f t="shared" si="7"/>
        <v>1064699.4700000002</v>
      </c>
      <c r="K23" s="89">
        <f t="shared" si="6"/>
        <v>9666854.9299999997</v>
      </c>
      <c r="L23" s="79"/>
      <c r="M23" s="80"/>
      <c r="N23" s="31"/>
      <c r="O23" s="31"/>
      <c r="P23" s="31"/>
    </row>
    <row r="24" spans="1:16" s="25" customFormat="1" x14ac:dyDescent="0.25">
      <c r="A24" s="119" t="s">
        <v>7</v>
      </c>
      <c r="B24" s="91">
        <v>8360000</v>
      </c>
      <c r="C24" s="92">
        <v>0</v>
      </c>
      <c r="D24" s="88">
        <v>560620.68999999994</v>
      </c>
      <c r="E24" s="88">
        <v>255712.62</v>
      </c>
      <c r="F24" s="88">
        <v>368384.55</v>
      </c>
      <c r="G24" s="88">
        <v>715369.04</v>
      </c>
      <c r="H24" s="88">
        <v>312405.75</v>
      </c>
      <c r="I24" s="88">
        <v>735091.46</v>
      </c>
      <c r="J24" s="88">
        <v>754578.41</v>
      </c>
      <c r="K24" s="100">
        <f t="shared" si="6"/>
        <v>3702162.52</v>
      </c>
      <c r="L24" s="79"/>
      <c r="M24" s="80"/>
      <c r="N24" s="31"/>
      <c r="O24" s="31"/>
      <c r="P24" s="31"/>
    </row>
    <row r="25" spans="1:16" ht="16.5" customHeight="1" x14ac:dyDescent="0.25">
      <c r="A25" s="119" t="s">
        <v>32</v>
      </c>
      <c r="B25" s="91">
        <v>448000</v>
      </c>
      <c r="C25" s="92">
        <v>0</v>
      </c>
      <c r="D25" s="92">
        <v>0</v>
      </c>
      <c r="E25" s="88">
        <v>23600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100">
        <f t="shared" si="6"/>
        <v>23600</v>
      </c>
      <c r="L25" s="79"/>
      <c r="M25" s="80"/>
      <c r="N25" s="31"/>
      <c r="O25" s="51"/>
      <c r="P25" s="31"/>
    </row>
    <row r="26" spans="1:16" ht="18" customHeight="1" x14ac:dyDescent="0.25">
      <c r="A26" s="119" t="s">
        <v>8</v>
      </c>
      <c r="B26" s="91">
        <v>4320000</v>
      </c>
      <c r="C26" s="92">
        <v>0</v>
      </c>
      <c r="D26" s="92">
        <v>0</v>
      </c>
      <c r="E26" s="92">
        <v>0</v>
      </c>
      <c r="F26" s="92">
        <v>681050</v>
      </c>
      <c r="G26" s="92">
        <v>349850</v>
      </c>
      <c r="H26" s="92">
        <v>262700</v>
      </c>
      <c r="I26" s="92">
        <v>452750</v>
      </c>
      <c r="J26" s="92">
        <v>211200</v>
      </c>
      <c r="K26" s="100">
        <f t="shared" si="6"/>
        <v>1957550</v>
      </c>
      <c r="L26" s="79"/>
      <c r="M26" s="80"/>
      <c r="N26" s="31"/>
      <c r="O26" s="53"/>
      <c r="P26" s="51"/>
    </row>
    <row r="27" spans="1:16" ht="16.5" customHeight="1" x14ac:dyDescent="0.25">
      <c r="A27" s="119" t="s">
        <v>33</v>
      </c>
      <c r="B27" s="91">
        <v>456000</v>
      </c>
      <c r="C27" s="92">
        <v>0</v>
      </c>
      <c r="D27" s="92">
        <v>0</v>
      </c>
      <c r="E27" s="92">
        <v>0</v>
      </c>
      <c r="F27" s="92">
        <v>0</v>
      </c>
      <c r="G27" s="92">
        <v>42000</v>
      </c>
      <c r="H27" s="92">
        <v>18600</v>
      </c>
      <c r="I27" s="92">
        <v>18500</v>
      </c>
      <c r="J27" s="92">
        <v>4800</v>
      </c>
      <c r="K27" s="100">
        <f t="shared" si="6"/>
        <v>83900</v>
      </c>
      <c r="L27" s="79"/>
      <c r="M27" s="80"/>
      <c r="N27" s="31"/>
      <c r="O27" s="31"/>
      <c r="P27" s="53"/>
    </row>
    <row r="28" spans="1:16" x14ac:dyDescent="0.25">
      <c r="A28" s="119" t="s">
        <v>34</v>
      </c>
      <c r="B28" s="91">
        <v>200000</v>
      </c>
      <c r="C28" s="92">
        <v>0</v>
      </c>
      <c r="D28" s="92">
        <v>0</v>
      </c>
      <c r="E28" s="92">
        <v>0</v>
      </c>
      <c r="F28" s="92">
        <v>168000</v>
      </c>
      <c r="G28" s="92">
        <v>0</v>
      </c>
      <c r="H28" s="92">
        <v>0</v>
      </c>
      <c r="I28" s="92">
        <v>50000</v>
      </c>
      <c r="J28" s="92">
        <v>0</v>
      </c>
      <c r="K28" s="100">
        <f t="shared" si="6"/>
        <v>218000</v>
      </c>
      <c r="L28" s="79"/>
      <c r="M28" s="80"/>
      <c r="N28" s="31"/>
      <c r="O28" s="31"/>
      <c r="P28" s="31"/>
    </row>
    <row r="29" spans="1:16" x14ac:dyDescent="0.25">
      <c r="A29" s="119" t="s">
        <v>22</v>
      </c>
      <c r="B29" s="91">
        <v>1090000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821819.1</v>
      </c>
      <c r="J29" s="92">
        <v>0</v>
      </c>
      <c r="K29" s="100">
        <f t="shared" si="6"/>
        <v>821819.1</v>
      </c>
      <c r="L29" s="79"/>
      <c r="M29" s="80"/>
      <c r="N29" s="31"/>
      <c r="O29" s="31"/>
      <c r="P29" s="31"/>
    </row>
    <row r="30" spans="1:16" ht="27" customHeight="1" x14ac:dyDescent="0.25">
      <c r="A30" s="119" t="s">
        <v>9</v>
      </c>
      <c r="B30" s="91">
        <v>2080000</v>
      </c>
      <c r="C30" s="92">
        <v>0</v>
      </c>
      <c r="D30" s="92">
        <v>0</v>
      </c>
      <c r="E30" s="88">
        <v>83780</v>
      </c>
      <c r="F30" s="88">
        <v>308570</v>
      </c>
      <c r="G30" s="92">
        <v>0</v>
      </c>
      <c r="H30" s="92">
        <v>23010</v>
      </c>
      <c r="I30" s="92">
        <v>24249</v>
      </c>
      <c r="J30" s="92">
        <v>14121.06</v>
      </c>
      <c r="K30" s="100">
        <f t="shared" si="6"/>
        <v>453730.06</v>
      </c>
      <c r="L30" s="79"/>
      <c r="M30" s="80"/>
      <c r="N30" s="51"/>
      <c r="O30" s="31"/>
      <c r="P30" s="31"/>
    </row>
    <row r="31" spans="1:16" ht="24" x14ac:dyDescent="0.25">
      <c r="A31" s="119" t="s">
        <v>10</v>
      </c>
      <c r="B31" s="91">
        <v>3008000</v>
      </c>
      <c r="C31" s="92">
        <v>0</v>
      </c>
      <c r="D31" s="92">
        <v>0</v>
      </c>
      <c r="E31" s="92">
        <v>0</v>
      </c>
      <c r="F31" s="92">
        <v>1508482.5</v>
      </c>
      <c r="G31" s="92">
        <v>19640.75</v>
      </c>
      <c r="H31" s="92">
        <v>797970</v>
      </c>
      <c r="I31" s="92">
        <v>0</v>
      </c>
      <c r="J31" s="92">
        <v>80000</v>
      </c>
      <c r="K31" s="100">
        <f t="shared" si="6"/>
        <v>2406093.25</v>
      </c>
      <c r="L31" s="79"/>
      <c r="M31" s="80"/>
      <c r="N31" s="55"/>
      <c r="O31" s="31"/>
      <c r="P31" s="31"/>
    </row>
    <row r="32" spans="1:16" x14ac:dyDescent="0.25">
      <c r="A32" s="119" t="s">
        <v>31</v>
      </c>
      <c r="B32" s="91">
        <v>2940000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79"/>
      <c r="M32" s="80"/>
      <c r="N32" s="56"/>
      <c r="O32" s="31"/>
      <c r="P32" s="31"/>
    </row>
    <row r="33" spans="1:16" s="19" customFormat="1" ht="17.25" customHeight="1" x14ac:dyDescent="0.25">
      <c r="A33" s="86" t="s">
        <v>11</v>
      </c>
      <c r="B33" s="87">
        <f>+B34+B35+B36+B37+B38+B39+B40+B41+B42</f>
        <v>20545449</v>
      </c>
      <c r="C33" s="64">
        <v>0</v>
      </c>
      <c r="D33" s="64">
        <v>0</v>
      </c>
      <c r="E33" s="90">
        <f t="shared" ref="E33:J33" si="8">+E34+E35+E36+E37+E38+E39+E40+E42</f>
        <v>445855.26</v>
      </c>
      <c r="F33" s="64">
        <f t="shared" si="8"/>
        <v>384185.58</v>
      </c>
      <c r="G33" s="64">
        <f t="shared" si="8"/>
        <v>1472975.32</v>
      </c>
      <c r="H33" s="64">
        <f t="shared" si="8"/>
        <v>1896068.55</v>
      </c>
      <c r="I33" s="64">
        <f t="shared" si="8"/>
        <v>2378458.58</v>
      </c>
      <c r="J33" s="64">
        <f t="shared" si="8"/>
        <v>249155.09</v>
      </c>
      <c r="K33" s="89">
        <f t="shared" si="6"/>
        <v>6826698.3799999999</v>
      </c>
      <c r="L33" s="79"/>
      <c r="M33" s="80"/>
      <c r="N33" s="55"/>
      <c r="O33" s="31"/>
      <c r="P33" s="31"/>
    </row>
    <row r="34" spans="1:16" s="19" customFormat="1" ht="18.75" customHeight="1" x14ac:dyDescent="0.25">
      <c r="A34" s="119" t="s">
        <v>12</v>
      </c>
      <c r="B34" s="91">
        <v>1020000</v>
      </c>
      <c r="C34" s="92">
        <v>0</v>
      </c>
      <c r="D34" s="92">
        <v>0</v>
      </c>
      <c r="E34" s="88">
        <v>25674</v>
      </c>
      <c r="F34" s="92">
        <v>0</v>
      </c>
      <c r="G34" s="92">
        <v>245807.76</v>
      </c>
      <c r="H34" s="92">
        <v>0</v>
      </c>
      <c r="I34" s="92">
        <v>9512</v>
      </c>
      <c r="J34" s="92">
        <v>0</v>
      </c>
      <c r="K34" s="100">
        <f t="shared" si="6"/>
        <v>280993.76</v>
      </c>
      <c r="L34" s="79"/>
      <c r="M34" s="80"/>
      <c r="N34" s="56"/>
      <c r="O34" s="31"/>
      <c r="P34" s="31"/>
    </row>
    <row r="35" spans="1:16" ht="18" customHeight="1" x14ac:dyDescent="0.25">
      <c r="A35" s="119" t="s">
        <v>13</v>
      </c>
      <c r="B35" s="91">
        <v>676000</v>
      </c>
      <c r="C35" s="92">
        <v>0</v>
      </c>
      <c r="D35" s="92">
        <v>0</v>
      </c>
      <c r="E35" s="92">
        <v>0</v>
      </c>
      <c r="F35" s="92">
        <v>0</v>
      </c>
      <c r="G35" s="92">
        <v>7268.8</v>
      </c>
      <c r="H35" s="92">
        <v>49560</v>
      </c>
      <c r="I35" s="92">
        <v>0</v>
      </c>
      <c r="J35" s="92">
        <v>0</v>
      </c>
      <c r="K35" s="100">
        <f t="shared" si="6"/>
        <v>56828.800000000003</v>
      </c>
      <c r="L35" s="79"/>
      <c r="M35" s="80"/>
      <c r="N35" s="56"/>
      <c r="O35" s="51"/>
      <c r="P35" s="31"/>
    </row>
    <row r="36" spans="1:16" x14ac:dyDescent="0.25">
      <c r="A36" s="119" t="s">
        <v>14</v>
      </c>
      <c r="B36" s="91">
        <v>920249</v>
      </c>
      <c r="C36" s="92">
        <v>0</v>
      </c>
      <c r="D36" s="92">
        <v>0</v>
      </c>
      <c r="E36" s="88">
        <v>182120</v>
      </c>
      <c r="F36" s="92">
        <v>0</v>
      </c>
      <c r="G36" s="92">
        <v>156507</v>
      </c>
      <c r="H36" s="92">
        <v>0</v>
      </c>
      <c r="I36" s="92">
        <v>86577.96</v>
      </c>
      <c r="J36" s="92">
        <v>0</v>
      </c>
      <c r="K36" s="100">
        <f t="shared" si="6"/>
        <v>425204.96</v>
      </c>
      <c r="L36" s="79"/>
      <c r="M36" s="80"/>
      <c r="N36" s="56"/>
      <c r="O36" s="51"/>
      <c r="P36" s="51"/>
    </row>
    <row r="37" spans="1:16" x14ac:dyDescent="0.25">
      <c r="A37" s="119" t="s">
        <v>28</v>
      </c>
      <c r="B37" s="91">
        <v>100000</v>
      </c>
      <c r="C37" s="92">
        <v>0</v>
      </c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82"/>
      <c r="M37" s="80"/>
      <c r="N37" s="56"/>
      <c r="O37" s="31"/>
      <c r="P37" s="51"/>
    </row>
    <row r="38" spans="1:16" x14ac:dyDescent="0.25">
      <c r="A38" s="119" t="s">
        <v>15</v>
      </c>
      <c r="B38" s="91">
        <v>1020000</v>
      </c>
      <c r="C38" s="92">
        <v>0</v>
      </c>
      <c r="D38" s="92">
        <v>0</v>
      </c>
      <c r="E38" s="88">
        <v>516.84</v>
      </c>
      <c r="F38" s="92">
        <v>0</v>
      </c>
      <c r="G38" s="92">
        <v>288038</v>
      </c>
      <c r="H38" s="92">
        <v>0</v>
      </c>
      <c r="I38" s="92">
        <v>0</v>
      </c>
      <c r="J38" s="92">
        <v>0</v>
      </c>
      <c r="K38" s="100">
        <f t="shared" si="6"/>
        <v>288554.84000000003</v>
      </c>
      <c r="L38" s="79"/>
      <c r="M38" s="80"/>
      <c r="N38" s="56"/>
      <c r="O38" s="31"/>
      <c r="P38" s="31"/>
    </row>
    <row r="39" spans="1:16" ht="20.25" customHeight="1" x14ac:dyDescent="0.25">
      <c r="A39" s="119" t="s">
        <v>16</v>
      </c>
      <c r="B39" s="91">
        <v>3240000</v>
      </c>
      <c r="C39" s="92">
        <v>0</v>
      </c>
      <c r="D39" s="92">
        <v>0</v>
      </c>
      <c r="E39" s="88">
        <v>186732.2</v>
      </c>
      <c r="F39" s="92">
        <v>0</v>
      </c>
      <c r="G39" s="92">
        <v>944</v>
      </c>
      <c r="H39" s="92">
        <v>15877.4</v>
      </c>
      <c r="I39" s="92">
        <v>0</v>
      </c>
      <c r="J39" s="92">
        <v>0</v>
      </c>
      <c r="K39" s="100">
        <f t="shared" si="6"/>
        <v>203553.6</v>
      </c>
      <c r="L39" s="79"/>
      <c r="M39" s="80"/>
      <c r="N39" s="31"/>
      <c r="O39" s="31"/>
      <c r="P39" s="31"/>
    </row>
    <row r="40" spans="1:16" ht="27.75" customHeight="1" x14ac:dyDescent="0.25">
      <c r="A40" s="119" t="s">
        <v>17</v>
      </c>
      <c r="B40" s="91">
        <v>9041200</v>
      </c>
      <c r="C40" s="92">
        <v>0</v>
      </c>
      <c r="D40" s="92">
        <v>0</v>
      </c>
      <c r="E40" s="88">
        <v>7275.88</v>
      </c>
      <c r="F40" s="92">
        <v>384185.58</v>
      </c>
      <c r="G40" s="92">
        <v>164672.12</v>
      </c>
      <c r="H40" s="92">
        <v>71552.84</v>
      </c>
      <c r="I40" s="92">
        <v>1666245</v>
      </c>
      <c r="J40" s="92">
        <v>0</v>
      </c>
      <c r="K40" s="100">
        <f t="shared" si="6"/>
        <v>2293931.42</v>
      </c>
      <c r="L40" s="79"/>
      <c r="M40" s="80"/>
      <c r="N40" s="31"/>
      <c r="O40" s="31"/>
      <c r="P40" s="31"/>
    </row>
    <row r="41" spans="1:16" ht="21.75" customHeight="1" x14ac:dyDescent="0.25">
      <c r="A41" s="119" t="s">
        <v>64</v>
      </c>
      <c r="B41" s="92">
        <v>0</v>
      </c>
      <c r="C41" s="92">
        <v>0</v>
      </c>
      <c r="D41" s="92">
        <v>0</v>
      </c>
      <c r="E41" s="92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82"/>
      <c r="M41" s="80"/>
      <c r="N41" s="56"/>
      <c r="O41" s="31"/>
      <c r="P41" s="51"/>
    </row>
    <row r="42" spans="1:16" x14ac:dyDescent="0.25">
      <c r="A42" s="119" t="s">
        <v>18</v>
      </c>
      <c r="B42" s="91">
        <v>4528000</v>
      </c>
      <c r="C42" s="92">
        <v>0</v>
      </c>
      <c r="D42" s="92">
        <v>0</v>
      </c>
      <c r="E42" s="88">
        <v>43536.34</v>
      </c>
      <c r="F42" s="92">
        <v>0</v>
      </c>
      <c r="G42" s="92">
        <v>609737.64</v>
      </c>
      <c r="H42" s="92">
        <v>1759078.31</v>
      </c>
      <c r="I42" s="92">
        <v>616123.62</v>
      </c>
      <c r="J42" s="92">
        <v>249155.09</v>
      </c>
      <c r="K42" s="100">
        <f t="shared" si="6"/>
        <v>3277631</v>
      </c>
      <c r="L42" s="79"/>
      <c r="M42" s="80"/>
      <c r="N42" s="31"/>
      <c r="O42" s="31"/>
      <c r="P42" s="31"/>
    </row>
    <row r="43" spans="1:16" s="19" customFormat="1" ht="18.75" customHeight="1" x14ac:dyDescent="0.25">
      <c r="A43" s="86" t="s">
        <v>29</v>
      </c>
      <c r="B43" s="87">
        <f>+B44+B45+B46+B47+B48+B49+B50</f>
        <v>3500000</v>
      </c>
      <c r="C43" s="64">
        <v>0</v>
      </c>
      <c r="D43" s="64">
        <v>0</v>
      </c>
      <c r="E43" s="64">
        <v>0</v>
      </c>
      <c r="F43" s="64">
        <f>+F49</f>
        <v>3700000</v>
      </c>
      <c r="G43" s="64">
        <f>+G49</f>
        <v>0</v>
      </c>
      <c r="H43" s="64">
        <f>+H49</f>
        <v>0</v>
      </c>
      <c r="I43" s="64">
        <f>+I49</f>
        <v>0</v>
      </c>
      <c r="J43" s="64">
        <f>+J49</f>
        <v>0</v>
      </c>
      <c r="K43" s="89">
        <f t="shared" si="6"/>
        <v>3700000</v>
      </c>
      <c r="L43" s="79"/>
      <c r="M43" s="80"/>
      <c r="N43" s="31"/>
      <c r="O43" s="31"/>
      <c r="P43" s="31"/>
    </row>
    <row r="44" spans="1:16" ht="19.5" customHeight="1" x14ac:dyDescent="0.25">
      <c r="A44" s="119" t="s">
        <v>65</v>
      </c>
      <c r="B44" s="92">
        <v>0</v>
      </c>
      <c r="C44" s="92">
        <v>0</v>
      </c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92">
        <v>0</v>
      </c>
      <c r="J44" s="97">
        <v>0</v>
      </c>
      <c r="K44" s="103">
        <f t="shared" ref="K44:K48" si="9">SUM(E44:J44)</f>
        <v>0</v>
      </c>
    </row>
    <row r="45" spans="1:16" ht="24" x14ac:dyDescent="0.25">
      <c r="A45" s="119" t="s">
        <v>66</v>
      </c>
      <c r="B45" s="92">
        <v>0</v>
      </c>
      <c r="C45" s="92">
        <v>0</v>
      </c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97">
        <v>0</v>
      </c>
      <c r="K45" s="103">
        <f t="shared" si="9"/>
        <v>0</v>
      </c>
    </row>
    <row r="46" spans="1:16" ht="24" x14ac:dyDescent="0.25">
      <c r="A46" s="119" t="s">
        <v>67</v>
      </c>
      <c r="B46" s="92">
        <v>0</v>
      </c>
      <c r="C46" s="92">
        <v>0</v>
      </c>
      <c r="D46" s="92">
        <v>0</v>
      </c>
      <c r="E46" s="92">
        <v>0</v>
      </c>
      <c r="F46" s="92">
        <v>0</v>
      </c>
      <c r="G46" s="92">
        <v>0</v>
      </c>
      <c r="H46" s="92">
        <v>0</v>
      </c>
      <c r="I46" s="92">
        <v>0</v>
      </c>
      <c r="J46" s="97">
        <v>0</v>
      </c>
      <c r="K46" s="103">
        <f t="shared" si="9"/>
        <v>0</v>
      </c>
    </row>
    <row r="47" spans="1:16" ht="24" x14ac:dyDescent="0.25">
      <c r="A47" s="119" t="s">
        <v>68</v>
      </c>
      <c r="B47" s="92">
        <v>0</v>
      </c>
      <c r="C47" s="92">
        <v>0</v>
      </c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92">
        <v>0</v>
      </c>
      <c r="J47" s="97">
        <v>0</v>
      </c>
      <c r="K47" s="103">
        <f t="shared" si="9"/>
        <v>0</v>
      </c>
    </row>
    <row r="48" spans="1:16" ht="24" x14ac:dyDescent="0.25">
      <c r="A48" s="119" t="s">
        <v>69</v>
      </c>
      <c r="B48" s="92">
        <v>0</v>
      </c>
      <c r="C48" s="92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7">
        <v>0</v>
      </c>
      <c r="K48" s="103">
        <f t="shared" si="9"/>
        <v>0</v>
      </c>
    </row>
    <row r="49" spans="1:16" s="20" customFormat="1" x14ac:dyDescent="0.25">
      <c r="A49" s="119" t="s">
        <v>30</v>
      </c>
      <c r="B49" s="91">
        <v>3500000</v>
      </c>
      <c r="C49" s="92">
        <v>0</v>
      </c>
      <c r="D49" s="92">
        <v>0</v>
      </c>
      <c r="E49" s="92">
        <v>0</v>
      </c>
      <c r="F49" s="92">
        <v>3700000</v>
      </c>
      <c r="G49" s="92">
        <v>0</v>
      </c>
      <c r="H49" s="92">
        <v>0</v>
      </c>
      <c r="I49" s="92">
        <v>0</v>
      </c>
      <c r="J49" s="92">
        <v>0</v>
      </c>
      <c r="K49" s="103">
        <f t="shared" si="6"/>
        <v>3700000</v>
      </c>
      <c r="L49" s="79"/>
      <c r="M49" s="80"/>
      <c r="N49" s="51"/>
      <c r="O49" s="31"/>
      <c r="P49" s="31"/>
    </row>
    <row r="50" spans="1:16" ht="24" x14ac:dyDescent="0.25">
      <c r="A50" s="119" t="s">
        <v>70</v>
      </c>
      <c r="B50" s="92">
        <v>0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103">
        <f t="shared" ref="K50" si="10">SUM(E50:J50)</f>
        <v>0</v>
      </c>
    </row>
    <row r="51" spans="1:16" x14ac:dyDescent="0.25">
      <c r="A51" s="105" t="s">
        <v>71</v>
      </c>
      <c r="B51" s="64">
        <f>+B52+B53+B54+B55+B56+B57+B58</f>
        <v>0</v>
      </c>
      <c r="C51" s="64">
        <f t="shared" ref="C51:K51" si="11">+C52+C53+C54+C55+C56+C57+C58</f>
        <v>0</v>
      </c>
      <c r="D51" s="64">
        <f t="shared" si="11"/>
        <v>0</v>
      </c>
      <c r="E51" s="64">
        <f t="shared" si="11"/>
        <v>0</v>
      </c>
      <c r="F51" s="64">
        <f t="shared" si="11"/>
        <v>0</v>
      </c>
      <c r="G51" s="64">
        <f t="shared" si="11"/>
        <v>0</v>
      </c>
      <c r="H51" s="64">
        <f t="shared" si="11"/>
        <v>0</v>
      </c>
      <c r="I51" s="64">
        <f t="shared" si="11"/>
        <v>0</v>
      </c>
      <c r="J51" s="64">
        <f t="shared" si="11"/>
        <v>0</v>
      </c>
      <c r="K51" s="64">
        <f t="shared" si="11"/>
        <v>0</v>
      </c>
    </row>
    <row r="52" spans="1:16" x14ac:dyDescent="0.25">
      <c r="A52" s="119" t="s">
        <v>72</v>
      </c>
      <c r="B52" s="92">
        <v>0</v>
      </c>
      <c r="C52" s="97">
        <v>0</v>
      </c>
      <c r="D52" s="97">
        <v>0</v>
      </c>
      <c r="E52" s="97"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103">
        <f t="shared" ref="K52:K58" si="12">SUM(E52:E52)</f>
        <v>0</v>
      </c>
    </row>
    <row r="53" spans="1:16" ht="24" x14ac:dyDescent="0.25">
      <c r="A53" s="119" t="s">
        <v>73</v>
      </c>
      <c r="B53" s="92">
        <v>0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103">
        <f t="shared" si="12"/>
        <v>0</v>
      </c>
    </row>
    <row r="54" spans="1:16" ht="24" x14ac:dyDescent="0.25">
      <c r="A54" s="119" t="s">
        <v>74</v>
      </c>
      <c r="B54" s="92">
        <v>0</v>
      </c>
      <c r="C54" s="97">
        <v>0</v>
      </c>
      <c r="D54" s="97">
        <v>0</v>
      </c>
      <c r="E54" s="97">
        <v>0</v>
      </c>
      <c r="F54" s="97">
        <v>0</v>
      </c>
      <c r="G54" s="97">
        <v>0</v>
      </c>
      <c r="H54" s="97">
        <v>0</v>
      </c>
      <c r="I54" s="97">
        <v>0</v>
      </c>
      <c r="J54" s="97">
        <v>0</v>
      </c>
      <c r="K54" s="103">
        <f t="shared" si="12"/>
        <v>0</v>
      </c>
    </row>
    <row r="55" spans="1:16" ht="24" x14ac:dyDescent="0.25">
      <c r="A55" s="119" t="s">
        <v>75</v>
      </c>
      <c r="B55" s="92">
        <v>0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103">
        <f t="shared" si="12"/>
        <v>0</v>
      </c>
    </row>
    <row r="56" spans="1:16" ht="24" x14ac:dyDescent="0.25">
      <c r="A56" s="119" t="s">
        <v>76</v>
      </c>
      <c r="B56" s="92">
        <v>0</v>
      </c>
      <c r="C56" s="97">
        <v>0</v>
      </c>
      <c r="D56" s="97">
        <v>0</v>
      </c>
      <c r="E56" s="97">
        <v>0</v>
      </c>
      <c r="F56" s="97">
        <v>0</v>
      </c>
      <c r="G56" s="97">
        <v>0</v>
      </c>
      <c r="H56" s="97">
        <v>0</v>
      </c>
      <c r="I56" s="97">
        <v>0</v>
      </c>
      <c r="J56" s="97">
        <v>0</v>
      </c>
      <c r="K56" s="103">
        <f t="shared" si="12"/>
        <v>0</v>
      </c>
    </row>
    <row r="57" spans="1:16" x14ac:dyDescent="0.25">
      <c r="A57" s="119" t="s">
        <v>77</v>
      </c>
      <c r="B57" s="92">
        <v>0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103">
        <f t="shared" si="12"/>
        <v>0</v>
      </c>
    </row>
    <row r="58" spans="1:16" ht="24" x14ac:dyDescent="0.25">
      <c r="A58" s="119" t="s">
        <v>78</v>
      </c>
      <c r="B58" s="92">
        <v>0</v>
      </c>
      <c r="C58" s="97">
        <v>0</v>
      </c>
      <c r="D58" s="97">
        <v>0</v>
      </c>
      <c r="E58" s="97">
        <v>0</v>
      </c>
      <c r="F58" s="97">
        <v>0</v>
      </c>
      <c r="G58" s="97">
        <v>0</v>
      </c>
      <c r="H58" s="97">
        <v>0</v>
      </c>
      <c r="I58" s="97">
        <v>0</v>
      </c>
      <c r="J58" s="97">
        <v>0</v>
      </c>
      <c r="K58" s="103">
        <f t="shared" si="12"/>
        <v>0</v>
      </c>
    </row>
    <row r="59" spans="1:16" s="12" customFormat="1" x14ac:dyDescent="0.25">
      <c r="A59" s="86" t="s">
        <v>19</v>
      </c>
      <c r="B59" s="87">
        <f>+B60+B61+B62+B63+B64+B65+B66+B67+B68</f>
        <v>9960000</v>
      </c>
      <c r="C59" s="64">
        <v>0</v>
      </c>
      <c r="D59" s="64">
        <v>0</v>
      </c>
      <c r="E59" s="90">
        <f>+E60+E61+E62+E63+E64+E65+E67+E68</f>
        <v>84114.03</v>
      </c>
      <c r="F59" s="64">
        <v>0</v>
      </c>
      <c r="G59" s="64">
        <f>+G60+G61+G62+G63+G64+G65+G67+G68</f>
        <v>632046.98</v>
      </c>
      <c r="H59" s="64">
        <f>+H60+H61+H62+H63+H64+H65+H67+H68</f>
        <v>681985.52</v>
      </c>
      <c r="I59" s="64">
        <f>+I60+I61+I62+I63+I64+I65+I67+I68</f>
        <v>335582.56</v>
      </c>
      <c r="J59" s="64">
        <f>+J60+J61+J62+J63+J64+J65+J67+J68</f>
        <v>365838</v>
      </c>
      <c r="K59" s="89">
        <f t="shared" si="6"/>
        <v>2099567.09</v>
      </c>
      <c r="L59" s="79"/>
      <c r="M59" s="80"/>
      <c r="N59" s="9"/>
      <c r="O59" s="51"/>
      <c r="P59" s="31"/>
    </row>
    <row r="60" spans="1:16" s="20" customFormat="1" x14ac:dyDescent="0.25">
      <c r="A60" s="119" t="s">
        <v>20</v>
      </c>
      <c r="B60" s="91">
        <v>1068000</v>
      </c>
      <c r="C60" s="92">
        <v>0</v>
      </c>
      <c r="D60" s="92">
        <v>0</v>
      </c>
      <c r="E60" s="88">
        <v>57973.4</v>
      </c>
      <c r="F60" s="92">
        <v>0</v>
      </c>
      <c r="G60" s="92">
        <v>307639.02</v>
      </c>
      <c r="H60" s="92">
        <v>558359.72</v>
      </c>
      <c r="I60" s="92">
        <v>335582.56</v>
      </c>
      <c r="J60" s="92">
        <v>244831</v>
      </c>
      <c r="K60" s="92">
        <f t="shared" si="6"/>
        <v>1504385.7</v>
      </c>
      <c r="L60" s="79"/>
      <c r="M60" s="80"/>
      <c r="N60" s="9"/>
      <c r="O60" s="55"/>
      <c r="P60" s="51"/>
    </row>
    <row r="61" spans="1:16" s="12" customFormat="1" ht="24" x14ac:dyDescent="0.25">
      <c r="A61" s="119" t="s">
        <v>42</v>
      </c>
      <c r="B61" s="91">
        <v>600000</v>
      </c>
      <c r="C61" s="92">
        <v>0</v>
      </c>
      <c r="D61" s="92">
        <v>0</v>
      </c>
      <c r="E61" s="88">
        <v>20488.43</v>
      </c>
      <c r="F61" s="92">
        <v>0</v>
      </c>
      <c r="G61" s="92">
        <v>0</v>
      </c>
      <c r="H61" s="92">
        <v>0</v>
      </c>
      <c r="I61" s="92">
        <v>0</v>
      </c>
      <c r="J61" s="92">
        <v>115560</v>
      </c>
      <c r="K61" s="92">
        <f t="shared" si="6"/>
        <v>136048.43</v>
      </c>
      <c r="L61" s="79"/>
      <c r="M61" s="80"/>
      <c r="N61" s="9"/>
      <c r="O61" s="56"/>
      <c r="P61" s="55"/>
    </row>
    <row r="62" spans="1:16" s="12" customFormat="1" ht="29.25" customHeight="1" x14ac:dyDescent="0.25">
      <c r="A62" s="119" t="s">
        <v>21</v>
      </c>
      <c r="B62" s="91">
        <v>5000000</v>
      </c>
      <c r="C62" s="92">
        <v>0</v>
      </c>
      <c r="D62" s="92">
        <v>0</v>
      </c>
      <c r="E62" s="92">
        <v>0</v>
      </c>
      <c r="F62" s="92"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79"/>
      <c r="M62" s="80"/>
      <c r="N62" s="9"/>
      <c r="O62" s="55"/>
      <c r="P62" s="56"/>
    </row>
    <row r="63" spans="1:16" s="12" customFormat="1" ht="27.75" customHeight="1" x14ac:dyDescent="0.25">
      <c r="A63" s="119" t="s">
        <v>23</v>
      </c>
      <c r="B63" s="91">
        <v>400000</v>
      </c>
      <c r="C63" s="92">
        <v>0</v>
      </c>
      <c r="D63" s="92">
        <v>0</v>
      </c>
      <c r="E63" s="92">
        <v>0</v>
      </c>
      <c r="F63" s="92">
        <v>0</v>
      </c>
      <c r="G63" s="92">
        <v>0</v>
      </c>
      <c r="H63" s="92">
        <v>0</v>
      </c>
      <c r="I63" s="92">
        <v>0</v>
      </c>
      <c r="J63" s="92">
        <v>0</v>
      </c>
      <c r="K63" s="92">
        <v>0</v>
      </c>
      <c r="L63" s="79"/>
      <c r="M63" s="9"/>
      <c r="N63" s="9"/>
      <c r="O63" s="56"/>
      <c r="P63" s="55"/>
    </row>
    <row r="64" spans="1:16" s="12" customFormat="1" ht="19.5" customHeight="1" x14ac:dyDescent="0.25">
      <c r="A64" s="119" t="s">
        <v>35</v>
      </c>
      <c r="B64" s="91">
        <v>2280000</v>
      </c>
      <c r="C64" s="92">
        <v>0</v>
      </c>
      <c r="D64" s="92">
        <v>0</v>
      </c>
      <c r="E64" s="93">
        <v>5652.2</v>
      </c>
      <c r="F64" s="92">
        <v>0</v>
      </c>
      <c r="G64" s="92">
        <v>324407.96000000002</v>
      </c>
      <c r="H64" s="92">
        <v>123625.8</v>
      </c>
      <c r="I64" s="92">
        <v>0</v>
      </c>
      <c r="J64" s="92">
        <v>5447</v>
      </c>
      <c r="K64" s="92">
        <f t="shared" si="6"/>
        <v>459132.96</v>
      </c>
      <c r="L64" s="79"/>
      <c r="M64" s="80"/>
      <c r="N64" s="9"/>
      <c r="O64" s="56"/>
      <c r="P64" s="56"/>
    </row>
    <row r="65" spans="1:16" s="12" customFormat="1" x14ac:dyDescent="0.25">
      <c r="A65" s="119" t="s">
        <v>37</v>
      </c>
      <c r="B65" s="91">
        <v>200000</v>
      </c>
      <c r="C65" s="92">
        <v>0</v>
      </c>
      <c r="D65" s="92">
        <v>0</v>
      </c>
      <c r="E65" s="92">
        <v>0</v>
      </c>
      <c r="F65" s="92">
        <v>0</v>
      </c>
      <c r="G65" s="92">
        <v>0</v>
      </c>
      <c r="H65" s="92">
        <v>0</v>
      </c>
      <c r="I65" s="92">
        <v>0</v>
      </c>
      <c r="J65" s="92">
        <v>0</v>
      </c>
      <c r="K65" s="92">
        <v>0</v>
      </c>
      <c r="L65" s="79"/>
      <c r="M65" s="80"/>
      <c r="N65" s="31"/>
      <c r="O65" s="56"/>
      <c r="P65" s="56"/>
    </row>
    <row r="66" spans="1:16" x14ac:dyDescent="0.25">
      <c r="A66" s="119" t="s">
        <v>79</v>
      </c>
      <c r="B66" s="92">
        <v>0</v>
      </c>
      <c r="C66" s="92">
        <v>0</v>
      </c>
      <c r="D66" s="92">
        <v>0</v>
      </c>
      <c r="E66" s="92">
        <v>0</v>
      </c>
      <c r="F66" s="92">
        <v>0</v>
      </c>
      <c r="G66" s="92">
        <v>0</v>
      </c>
      <c r="H66" s="92">
        <v>0</v>
      </c>
      <c r="I66" s="92">
        <v>0</v>
      </c>
      <c r="J66" s="92">
        <v>0</v>
      </c>
      <c r="K66" s="92">
        <v>0</v>
      </c>
    </row>
    <row r="67" spans="1:16" ht="14.25" customHeight="1" x14ac:dyDescent="0.25">
      <c r="A67" s="119" t="s">
        <v>24</v>
      </c>
      <c r="B67" s="91">
        <v>200000</v>
      </c>
      <c r="C67" s="92">
        <v>0</v>
      </c>
      <c r="D67" s="92">
        <v>0</v>
      </c>
      <c r="E67" s="92">
        <v>0</v>
      </c>
      <c r="F67" s="92">
        <v>0</v>
      </c>
      <c r="G67" s="92">
        <v>0</v>
      </c>
      <c r="H67" s="92">
        <v>0</v>
      </c>
      <c r="I67" s="92">
        <v>0</v>
      </c>
      <c r="J67" s="92">
        <v>0</v>
      </c>
      <c r="K67" s="92">
        <v>0</v>
      </c>
      <c r="L67" s="80"/>
      <c r="M67" s="31"/>
      <c r="N67" s="56"/>
      <c r="O67" s="56"/>
    </row>
    <row r="68" spans="1:16" ht="27.75" customHeight="1" x14ac:dyDescent="0.25">
      <c r="A68" s="119" t="s">
        <v>25</v>
      </c>
      <c r="B68" s="91">
        <v>212000</v>
      </c>
      <c r="C68" s="92">
        <v>0</v>
      </c>
      <c r="D68" s="92">
        <v>0</v>
      </c>
      <c r="E68" s="92">
        <v>0</v>
      </c>
      <c r="F68" s="92"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79"/>
      <c r="M68" s="80"/>
      <c r="N68" s="31"/>
      <c r="O68" s="56"/>
      <c r="P68" s="56"/>
    </row>
    <row r="69" spans="1:16" ht="15" customHeight="1" x14ac:dyDescent="0.25">
      <c r="A69" s="86" t="s">
        <v>26</v>
      </c>
      <c r="B69" s="87">
        <f>+B70+B71+B72+B73</f>
        <v>780000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79"/>
      <c r="M69" s="80"/>
      <c r="N69" s="9"/>
      <c r="O69" s="31"/>
      <c r="P69" s="56"/>
    </row>
    <row r="70" spans="1:16" x14ac:dyDescent="0.25">
      <c r="A70" s="119" t="s">
        <v>27</v>
      </c>
      <c r="B70" s="92">
        <v>780000</v>
      </c>
      <c r="C70" s="92">
        <v>0</v>
      </c>
      <c r="D70" s="92">
        <v>0</v>
      </c>
      <c r="E70" s="92">
        <v>0</v>
      </c>
      <c r="F70" s="92">
        <v>0</v>
      </c>
      <c r="G70" s="92">
        <v>0</v>
      </c>
      <c r="H70" s="92">
        <v>0</v>
      </c>
      <c r="I70" s="92">
        <v>0</v>
      </c>
      <c r="J70" s="92">
        <v>0</v>
      </c>
      <c r="K70" s="92">
        <v>0</v>
      </c>
      <c r="L70" s="92"/>
      <c r="M70" s="80"/>
      <c r="N70" s="31"/>
      <c r="O70" s="31"/>
      <c r="P70" s="31"/>
    </row>
    <row r="71" spans="1:16" x14ac:dyDescent="0.25">
      <c r="A71" s="119" t="s">
        <v>80</v>
      </c>
      <c r="B71" s="92">
        <v>0</v>
      </c>
      <c r="C71" s="92">
        <v>0</v>
      </c>
      <c r="D71" s="92">
        <v>0</v>
      </c>
      <c r="E71" s="92">
        <v>0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f t="shared" ref="K71:K80" si="13">SUM(E71:E71)</f>
        <v>0</v>
      </c>
      <c r="L71" s="92"/>
    </row>
    <row r="72" spans="1:16" x14ac:dyDescent="0.25">
      <c r="A72" s="119" t="s">
        <v>81</v>
      </c>
      <c r="B72" s="92">
        <v>0</v>
      </c>
      <c r="C72" s="92">
        <v>0</v>
      </c>
      <c r="D72" s="92">
        <v>0</v>
      </c>
      <c r="E72" s="92">
        <v>0</v>
      </c>
      <c r="F72" s="92">
        <v>0</v>
      </c>
      <c r="G72" s="92">
        <v>0</v>
      </c>
      <c r="H72" s="92">
        <v>0</v>
      </c>
      <c r="I72" s="92">
        <v>0</v>
      </c>
      <c r="J72" s="92">
        <v>0</v>
      </c>
      <c r="K72" s="92">
        <f t="shared" si="13"/>
        <v>0</v>
      </c>
      <c r="L72" s="92"/>
      <c r="M72" s="28"/>
    </row>
    <row r="73" spans="1:16" ht="32.25" customHeight="1" x14ac:dyDescent="0.25">
      <c r="A73" s="119" t="s">
        <v>82</v>
      </c>
      <c r="B73" s="92">
        <v>0</v>
      </c>
      <c r="C73" s="92">
        <v>0</v>
      </c>
      <c r="D73" s="92">
        <v>0</v>
      </c>
      <c r="E73" s="92">
        <v>0</v>
      </c>
      <c r="F73" s="92">
        <v>0</v>
      </c>
      <c r="G73" s="92">
        <v>0</v>
      </c>
      <c r="H73" s="92">
        <v>0</v>
      </c>
      <c r="I73" s="92">
        <v>0</v>
      </c>
      <c r="J73" s="92">
        <v>0</v>
      </c>
      <c r="K73" s="92">
        <f t="shared" si="13"/>
        <v>0</v>
      </c>
      <c r="L73" s="92"/>
    </row>
    <row r="74" spans="1:16" ht="24" x14ac:dyDescent="0.25">
      <c r="A74" s="105" t="s">
        <v>83</v>
      </c>
      <c r="B74" s="64">
        <f>+B75+B76+B77+B78+B79+B80+B81</f>
        <v>0</v>
      </c>
      <c r="C74" s="106">
        <f t="shared" ref="C74:J74" si="14">SUM(C75:C76)</f>
        <v>0</v>
      </c>
      <c r="D74" s="106">
        <f t="shared" si="14"/>
        <v>0</v>
      </c>
      <c r="E74" s="106">
        <f t="shared" si="14"/>
        <v>0</v>
      </c>
      <c r="F74" s="106">
        <f t="shared" si="14"/>
        <v>0</v>
      </c>
      <c r="G74" s="106">
        <f t="shared" si="14"/>
        <v>0</v>
      </c>
      <c r="H74" s="106">
        <f t="shared" si="14"/>
        <v>0</v>
      </c>
      <c r="I74" s="106">
        <f t="shared" si="14"/>
        <v>0</v>
      </c>
      <c r="J74" s="106">
        <f t="shared" si="14"/>
        <v>0</v>
      </c>
      <c r="K74" s="106">
        <f t="shared" si="13"/>
        <v>0</v>
      </c>
    </row>
    <row r="75" spans="1:16" x14ac:dyDescent="0.25">
      <c r="A75" s="119" t="s">
        <v>84</v>
      </c>
      <c r="B75" s="92">
        <v>0</v>
      </c>
      <c r="C75" s="97">
        <v>0</v>
      </c>
      <c r="D75" s="97">
        <v>0</v>
      </c>
      <c r="E75" s="97">
        <v>0</v>
      </c>
      <c r="F75" s="97">
        <v>0</v>
      </c>
      <c r="G75" s="97">
        <v>0</v>
      </c>
      <c r="H75" s="97">
        <v>0</v>
      </c>
      <c r="I75" s="97">
        <v>0</v>
      </c>
      <c r="J75" s="97">
        <v>0</v>
      </c>
      <c r="K75" s="103">
        <f t="shared" si="13"/>
        <v>0</v>
      </c>
    </row>
    <row r="76" spans="1:16" ht="24" x14ac:dyDescent="0.25">
      <c r="A76" s="119" t="s">
        <v>85</v>
      </c>
      <c r="B76" s="92">
        <v>0</v>
      </c>
      <c r="C76" s="97">
        <v>0</v>
      </c>
      <c r="D76" s="97"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103">
        <f t="shared" si="13"/>
        <v>0</v>
      </c>
    </row>
    <row r="77" spans="1:16" x14ac:dyDescent="0.25">
      <c r="A77" s="105" t="s">
        <v>86</v>
      </c>
      <c r="B77" s="64">
        <v>0</v>
      </c>
      <c r="C77" s="106">
        <f>+C78+C79+C80+C81</f>
        <v>0</v>
      </c>
      <c r="D77" s="106">
        <f>SUM(D78:D81)</f>
        <v>0</v>
      </c>
      <c r="E77" s="106">
        <f t="shared" ref="E77" si="15">SUM(E78:E80)</f>
        <v>0</v>
      </c>
      <c r="F77" s="106">
        <f t="shared" ref="F77:J77" si="16">+F81</f>
        <v>0</v>
      </c>
      <c r="G77" s="106">
        <f t="shared" si="16"/>
        <v>0</v>
      </c>
      <c r="H77" s="106">
        <f t="shared" si="16"/>
        <v>0</v>
      </c>
      <c r="I77" s="106">
        <f t="shared" si="16"/>
        <v>0</v>
      </c>
      <c r="J77" s="106">
        <f t="shared" si="16"/>
        <v>0</v>
      </c>
      <c r="K77" s="106">
        <f t="shared" si="13"/>
        <v>0</v>
      </c>
    </row>
    <row r="78" spans="1:16" x14ac:dyDescent="0.25">
      <c r="A78" s="119" t="s">
        <v>87</v>
      </c>
      <c r="B78" s="92">
        <v>0</v>
      </c>
      <c r="C78" s="97">
        <v>0</v>
      </c>
      <c r="D78" s="97">
        <v>0</v>
      </c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103">
        <f t="shared" si="13"/>
        <v>0</v>
      </c>
    </row>
    <row r="79" spans="1:16" x14ac:dyDescent="0.25">
      <c r="A79" s="119" t="s">
        <v>88</v>
      </c>
      <c r="B79" s="92">
        <v>0</v>
      </c>
      <c r="C79" s="97">
        <v>0</v>
      </c>
      <c r="D79" s="97"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104">
        <f t="shared" si="13"/>
        <v>0</v>
      </c>
      <c r="M79" s="28"/>
      <c r="N79" s="28"/>
    </row>
    <row r="80" spans="1:16" ht="24" x14ac:dyDescent="0.25">
      <c r="A80" s="119" t="s">
        <v>89</v>
      </c>
      <c r="B80" s="92">
        <v>0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103">
        <f t="shared" si="13"/>
        <v>0</v>
      </c>
    </row>
    <row r="81" spans="1:17" ht="24.75" thickBot="1" x14ac:dyDescent="0.3">
      <c r="A81" s="119" t="s">
        <v>90</v>
      </c>
      <c r="B81" s="92">
        <v>0</v>
      </c>
      <c r="C81" s="92">
        <v>0</v>
      </c>
      <c r="D81" s="92">
        <v>0</v>
      </c>
      <c r="E81" s="92">
        <v>0</v>
      </c>
      <c r="F81" s="92">
        <v>0</v>
      </c>
      <c r="G81" s="92">
        <v>0</v>
      </c>
      <c r="H81" s="92">
        <v>0</v>
      </c>
      <c r="I81" s="97">
        <v>0</v>
      </c>
      <c r="J81" s="97">
        <v>0</v>
      </c>
      <c r="K81" s="103">
        <f>SUM(E81:F81)</f>
        <v>0</v>
      </c>
    </row>
    <row r="82" spans="1:17" s="19" customFormat="1" ht="18" customHeight="1" thickBot="1" x14ac:dyDescent="0.3">
      <c r="A82" s="123" t="s">
        <v>0</v>
      </c>
      <c r="B82" s="122">
        <f>+B17+B23+B33+B43+B51+B59+B69+B74+B77</f>
        <v>266985449</v>
      </c>
      <c r="C82" s="111">
        <v>0</v>
      </c>
      <c r="D82" s="94">
        <f t="shared" ref="D82:E82" si="17">+D69+D59+D33+D23+D17+D43</f>
        <v>14560132.979999999</v>
      </c>
      <c r="E82" s="94">
        <f t="shared" si="17"/>
        <v>15240347.039999999</v>
      </c>
      <c r="F82" s="94">
        <f>+F69+F59+F33+F23+F17+F43</f>
        <v>21982754.120000001</v>
      </c>
      <c r="G82" s="94">
        <f>+G69+G59+G33+G23+G17+G43</f>
        <v>17734249.149999999</v>
      </c>
      <c r="H82" s="94">
        <f>+H69+H59+H33+H23+H17+H43</f>
        <v>18576141.920000002</v>
      </c>
      <c r="I82" s="94">
        <f t="shared" ref="I82" si="18">+I69+I59+I33+I23+I17+I43</f>
        <v>19308049.16</v>
      </c>
      <c r="J82" s="94">
        <f>+J69+J59+J33+J23+J17+J43</f>
        <v>16458736.360000001</v>
      </c>
      <c r="K82" s="95">
        <f>+K69+K59+K43+K33+K23+K17</f>
        <v>123860410.72999999</v>
      </c>
      <c r="L82" s="80"/>
      <c r="M82" s="80"/>
      <c r="N82" s="31"/>
      <c r="O82" s="31"/>
      <c r="P82" s="31"/>
    </row>
    <row r="83" spans="1:17" x14ac:dyDescent="0.25">
      <c r="A83" s="105" t="s">
        <v>91</v>
      </c>
      <c r="B83" s="64"/>
      <c r="C83" s="64"/>
      <c r="D83" s="116"/>
      <c r="E83" s="116"/>
      <c r="F83" s="116"/>
      <c r="G83" s="116"/>
      <c r="H83" s="116"/>
      <c r="I83" s="116"/>
      <c r="J83" s="116"/>
      <c r="K83" s="116"/>
    </row>
    <row r="84" spans="1:17" x14ac:dyDescent="0.25">
      <c r="A84" s="105" t="s">
        <v>92</v>
      </c>
      <c r="B84" s="92">
        <v>0</v>
      </c>
      <c r="C84" s="92">
        <v>0</v>
      </c>
      <c r="D84" s="92">
        <v>0</v>
      </c>
      <c r="E84" s="96">
        <v>0</v>
      </c>
      <c r="F84" s="96">
        <v>0</v>
      </c>
      <c r="G84" s="96">
        <v>0</v>
      </c>
      <c r="H84" s="96">
        <v>0</v>
      </c>
      <c r="I84" s="96">
        <v>0</v>
      </c>
      <c r="J84" s="96">
        <v>0</v>
      </c>
      <c r="K84" s="101">
        <f t="shared" ref="K84:K89" si="19">SUM(E84:E84)</f>
        <v>0</v>
      </c>
    </row>
    <row r="85" spans="1:17" ht="24" x14ac:dyDescent="0.25">
      <c r="A85" s="119" t="s">
        <v>93</v>
      </c>
      <c r="B85" s="92">
        <v>0</v>
      </c>
      <c r="C85" s="92">
        <v>0</v>
      </c>
      <c r="D85" s="92">
        <v>0</v>
      </c>
      <c r="E85" s="96">
        <v>0</v>
      </c>
      <c r="F85" s="96">
        <v>0</v>
      </c>
      <c r="G85" s="96">
        <v>0</v>
      </c>
      <c r="H85" s="96">
        <v>0</v>
      </c>
      <c r="I85" s="96">
        <v>0</v>
      </c>
      <c r="J85" s="96">
        <v>0</v>
      </c>
      <c r="K85" s="101">
        <f t="shared" si="19"/>
        <v>0</v>
      </c>
    </row>
    <row r="86" spans="1:17" ht="24" x14ac:dyDescent="0.25">
      <c r="A86" s="119" t="s">
        <v>94</v>
      </c>
      <c r="B86" s="92">
        <v>0</v>
      </c>
      <c r="C86" s="92">
        <v>0</v>
      </c>
      <c r="D86" s="92">
        <v>0</v>
      </c>
      <c r="E86" s="96">
        <v>0</v>
      </c>
      <c r="F86" s="96">
        <v>0</v>
      </c>
      <c r="G86" s="96">
        <v>0</v>
      </c>
      <c r="H86" s="96">
        <v>0</v>
      </c>
      <c r="I86" s="96">
        <v>0</v>
      </c>
      <c r="J86" s="96">
        <v>0</v>
      </c>
      <c r="K86" s="101">
        <f t="shared" si="19"/>
        <v>0</v>
      </c>
      <c r="M86" s="28"/>
    </row>
    <row r="87" spans="1:17" x14ac:dyDescent="0.25">
      <c r="A87" s="102" t="s">
        <v>95</v>
      </c>
      <c r="B87" s="92">
        <v>0</v>
      </c>
      <c r="C87" s="92">
        <v>0</v>
      </c>
      <c r="D87" s="92">
        <v>0</v>
      </c>
      <c r="E87" s="96">
        <v>0</v>
      </c>
      <c r="F87" s="96">
        <v>0</v>
      </c>
      <c r="G87" s="96">
        <v>0</v>
      </c>
      <c r="H87" s="96">
        <v>0</v>
      </c>
      <c r="I87" s="96">
        <v>0</v>
      </c>
      <c r="J87" s="96">
        <v>0</v>
      </c>
      <c r="K87" s="101">
        <f t="shared" si="19"/>
        <v>0</v>
      </c>
    </row>
    <row r="88" spans="1:17" x14ac:dyDescent="0.25">
      <c r="A88" s="119" t="s">
        <v>96</v>
      </c>
      <c r="B88" s="92">
        <v>0</v>
      </c>
      <c r="C88" s="92">
        <v>0</v>
      </c>
      <c r="D88" s="92">
        <v>0</v>
      </c>
      <c r="E88" s="96">
        <v>0</v>
      </c>
      <c r="F88" s="96">
        <v>0</v>
      </c>
      <c r="G88" s="96">
        <v>0</v>
      </c>
      <c r="H88" s="96">
        <v>0</v>
      </c>
      <c r="I88" s="96">
        <v>0</v>
      </c>
      <c r="J88" s="96">
        <v>0</v>
      </c>
      <c r="K88" s="101">
        <f t="shared" si="19"/>
        <v>0</v>
      </c>
    </row>
    <row r="89" spans="1:17" x14ac:dyDescent="0.25">
      <c r="A89" s="119" t="s">
        <v>97</v>
      </c>
      <c r="B89" s="92">
        <v>0</v>
      </c>
      <c r="C89" s="92">
        <v>0</v>
      </c>
      <c r="D89" s="92">
        <v>0</v>
      </c>
      <c r="E89" s="96">
        <v>0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101">
        <f t="shared" si="19"/>
        <v>0</v>
      </c>
    </row>
    <row r="90" spans="1:17" x14ac:dyDescent="0.25">
      <c r="A90" s="117" t="s">
        <v>98</v>
      </c>
      <c r="B90" s="64">
        <v>0</v>
      </c>
      <c r="C90" s="64">
        <v>0</v>
      </c>
      <c r="D90" s="64">
        <v>0</v>
      </c>
      <c r="E90" s="96">
        <v>0</v>
      </c>
      <c r="F90" s="96">
        <v>0</v>
      </c>
      <c r="G90" s="96">
        <v>0</v>
      </c>
      <c r="H90" s="96">
        <v>0</v>
      </c>
      <c r="I90" s="96">
        <v>0</v>
      </c>
      <c r="J90" s="96"/>
      <c r="K90" s="96">
        <v>0</v>
      </c>
    </row>
    <row r="91" spans="1:17" ht="15.75" thickBot="1" x14ac:dyDescent="0.3">
      <c r="A91" s="119" t="s">
        <v>99</v>
      </c>
      <c r="B91" s="96">
        <v>0</v>
      </c>
      <c r="C91" s="96">
        <v>0</v>
      </c>
      <c r="D91" s="96">
        <v>0</v>
      </c>
      <c r="E91" s="96">
        <v>0</v>
      </c>
      <c r="F91" s="96"/>
      <c r="G91" s="96"/>
      <c r="H91" s="96"/>
      <c r="I91" s="96"/>
      <c r="J91" s="96"/>
      <c r="K91" s="96">
        <v>0</v>
      </c>
      <c r="M91" s="28"/>
    </row>
    <row r="92" spans="1:17" ht="15.75" thickBot="1" x14ac:dyDescent="0.3">
      <c r="A92" s="124" t="s">
        <v>100</v>
      </c>
      <c r="B92" s="120">
        <v>0</v>
      </c>
      <c r="C92" s="112">
        <f t="shared" ref="C92:J92" si="20">+C91+C90+C89+C88+C87+C86+C85+C84</f>
        <v>0</v>
      </c>
      <c r="D92" s="112">
        <f t="shared" si="20"/>
        <v>0</v>
      </c>
      <c r="E92" s="112">
        <f t="shared" si="20"/>
        <v>0</v>
      </c>
      <c r="F92" s="112">
        <f t="shared" si="20"/>
        <v>0</v>
      </c>
      <c r="G92" s="112">
        <f t="shared" si="20"/>
        <v>0</v>
      </c>
      <c r="H92" s="112">
        <f t="shared" si="20"/>
        <v>0</v>
      </c>
      <c r="I92" s="112">
        <f t="shared" si="20"/>
        <v>0</v>
      </c>
      <c r="J92" s="112">
        <f t="shared" si="20"/>
        <v>0</v>
      </c>
      <c r="K92" s="112">
        <f>+K91+K90+K89+K88+K87+K86+K85+K84</f>
        <v>0</v>
      </c>
      <c r="M92" s="28"/>
    </row>
    <row r="93" spans="1:17" ht="8.25" customHeight="1" thickBot="1" x14ac:dyDescent="0.3">
      <c r="A93" s="98"/>
      <c r="B93" s="98"/>
      <c r="C93" s="99"/>
      <c r="D93" s="99"/>
      <c r="E93" s="96"/>
      <c r="F93" s="96"/>
      <c r="G93" s="96"/>
      <c r="H93" s="96"/>
      <c r="I93" s="96"/>
      <c r="J93" s="96"/>
      <c r="K93" s="96"/>
      <c r="M93" s="28"/>
    </row>
    <row r="94" spans="1:17" ht="21" customHeight="1" thickBot="1" x14ac:dyDescent="0.3">
      <c r="A94" s="125" t="s">
        <v>101</v>
      </c>
      <c r="B94" s="121">
        <f t="shared" ref="B94:K94" si="21">+B82+B92</f>
        <v>266985449</v>
      </c>
      <c r="C94" s="113">
        <f t="shared" si="21"/>
        <v>0</v>
      </c>
      <c r="D94" s="113">
        <f t="shared" si="21"/>
        <v>14560132.979999999</v>
      </c>
      <c r="E94" s="113">
        <f t="shared" si="21"/>
        <v>15240347.039999999</v>
      </c>
      <c r="F94" s="113">
        <f t="shared" si="21"/>
        <v>21982754.120000001</v>
      </c>
      <c r="G94" s="113">
        <f t="shared" si="21"/>
        <v>17734249.149999999</v>
      </c>
      <c r="H94" s="113">
        <f t="shared" si="21"/>
        <v>18576141.920000002</v>
      </c>
      <c r="I94" s="113">
        <f t="shared" si="21"/>
        <v>19308049.16</v>
      </c>
      <c r="J94" s="113">
        <f t="shared" si="21"/>
        <v>16458736.360000001</v>
      </c>
      <c r="K94" s="114">
        <f t="shared" si="21"/>
        <v>123860410.72999999</v>
      </c>
      <c r="M94" s="28"/>
    </row>
    <row r="95" spans="1:17" x14ac:dyDescent="0.25">
      <c r="A95" s="8"/>
      <c r="B95" s="8"/>
      <c r="C95" s="9"/>
      <c r="D95" s="9"/>
      <c r="E95" s="9"/>
      <c r="F95" s="9"/>
      <c r="G95" s="9"/>
      <c r="H95" s="9"/>
      <c r="I95" s="9"/>
      <c r="J95" s="9"/>
      <c r="K95" s="9"/>
      <c r="L95" s="31"/>
      <c r="M95" s="31"/>
      <c r="N95" s="9"/>
      <c r="O95" s="9"/>
      <c r="P95" s="9"/>
      <c r="Q95" s="7"/>
    </row>
    <row r="96" spans="1:17" ht="15.75" x14ac:dyDescent="0.25">
      <c r="A96" s="115" t="s">
        <v>104</v>
      </c>
      <c r="B96" s="8"/>
      <c r="C96" s="9"/>
      <c r="D96" s="9"/>
      <c r="E96" s="9"/>
      <c r="F96" s="9"/>
      <c r="G96" s="9"/>
      <c r="H96" s="9"/>
      <c r="I96" s="9"/>
      <c r="J96" s="9"/>
      <c r="K96" s="31"/>
      <c r="L96" s="31"/>
      <c r="M96" s="9"/>
      <c r="N96" s="9"/>
      <c r="O96" s="9"/>
      <c r="P96" s="7"/>
    </row>
    <row r="97" spans="1:18" x14ac:dyDescent="0.25">
      <c r="A97" s="84"/>
      <c r="B97" s="8"/>
      <c r="C97" s="9"/>
      <c r="D97" s="9"/>
      <c r="E97" s="9"/>
      <c r="F97" s="9"/>
      <c r="G97" s="9"/>
      <c r="H97" s="9"/>
      <c r="I97" s="9"/>
      <c r="J97" s="9"/>
      <c r="K97" s="31"/>
      <c r="L97" s="31"/>
      <c r="M97" s="9"/>
      <c r="N97" s="9"/>
      <c r="O97" s="9"/>
      <c r="P97" s="7"/>
    </row>
    <row r="98" spans="1:18" ht="15.75" x14ac:dyDescent="0.25">
      <c r="A98" s="73" t="s">
        <v>50</v>
      </c>
      <c r="B98" s="73"/>
      <c r="D98" s="65" t="s">
        <v>51</v>
      </c>
      <c r="E98" s="66"/>
      <c r="F98" s="66"/>
      <c r="G98" s="66"/>
      <c r="I98" s="73" t="s">
        <v>52</v>
      </c>
      <c r="J98" s="67"/>
      <c r="K98" s="31"/>
      <c r="L98" s="31"/>
      <c r="M98" s="9"/>
      <c r="N98" s="9"/>
      <c r="O98" s="9"/>
      <c r="P98" s="7"/>
    </row>
    <row r="99" spans="1:18" ht="15.75" x14ac:dyDescent="0.25">
      <c r="A99" s="73"/>
      <c r="B99" s="73"/>
      <c r="D99" s="67"/>
      <c r="E99" s="66"/>
      <c r="F99" s="66"/>
      <c r="G99" s="66"/>
      <c r="I99" s="73"/>
      <c r="J99" s="67"/>
      <c r="K99" s="31"/>
      <c r="L99" s="31"/>
      <c r="M99" s="9"/>
      <c r="N99" s="9"/>
      <c r="O99" s="9"/>
      <c r="P99" s="7"/>
    </row>
    <row r="100" spans="1:18" ht="15.75" x14ac:dyDescent="0.25">
      <c r="A100" s="73"/>
      <c r="B100" s="73"/>
      <c r="D100" s="67"/>
      <c r="E100" s="66"/>
      <c r="F100" s="66"/>
      <c r="G100" s="66"/>
      <c r="I100" s="73"/>
      <c r="J100" s="67"/>
      <c r="K100" s="31"/>
      <c r="L100" s="31"/>
      <c r="M100" s="9"/>
      <c r="N100" s="9"/>
      <c r="O100" s="9"/>
      <c r="P100" s="7"/>
    </row>
    <row r="101" spans="1:18" x14ac:dyDescent="0.25">
      <c r="A101" s="84"/>
      <c r="B101" s="67"/>
      <c r="D101" s="67"/>
      <c r="E101" s="68"/>
      <c r="F101" s="68"/>
      <c r="G101" s="68"/>
      <c r="I101" s="69"/>
      <c r="J101" s="67"/>
      <c r="K101" s="31"/>
      <c r="L101" s="81"/>
      <c r="M101" s="9"/>
      <c r="N101" s="9"/>
      <c r="O101" s="9"/>
      <c r="P101" s="7"/>
    </row>
    <row r="102" spans="1:18" x14ac:dyDescent="0.25">
      <c r="A102" s="74" t="s">
        <v>53</v>
      </c>
      <c r="B102" s="74"/>
      <c r="C102" s="70"/>
      <c r="D102" s="74" t="s">
        <v>38</v>
      </c>
      <c r="E102" s="50"/>
      <c r="F102" s="50"/>
      <c r="G102" s="50"/>
      <c r="I102" s="74" t="s">
        <v>54</v>
      </c>
      <c r="J102" s="54"/>
      <c r="K102" s="31"/>
      <c r="L102" s="31"/>
      <c r="M102" s="9"/>
      <c r="N102" s="9"/>
      <c r="O102" s="9"/>
      <c r="P102" s="7"/>
    </row>
    <row r="103" spans="1:18" x14ac:dyDescent="0.25">
      <c r="A103" s="74"/>
      <c r="B103" s="74"/>
      <c r="C103" s="70"/>
      <c r="D103" s="74"/>
      <c r="E103" s="50"/>
      <c r="F103" s="50"/>
      <c r="G103" s="50"/>
      <c r="I103" s="74"/>
      <c r="J103" s="54"/>
      <c r="K103" s="31"/>
      <c r="L103" s="31"/>
      <c r="M103" s="9"/>
      <c r="N103" s="9"/>
      <c r="O103" s="9"/>
      <c r="P103" s="7"/>
    </row>
    <row r="104" spans="1:18" ht="14.25" customHeight="1" x14ac:dyDescent="0.25">
      <c r="A104" s="73" t="s">
        <v>55</v>
      </c>
      <c r="B104" s="73"/>
      <c r="C104" s="68"/>
      <c r="D104" s="78" t="s">
        <v>56</v>
      </c>
      <c r="E104" s="71"/>
      <c r="F104" s="71"/>
      <c r="G104" s="71"/>
      <c r="I104" s="73" t="s">
        <v>57</v>
      </c>
      <c r="J104" s="67"/>
      <c r="K104" s="51"/>
      <c r="L104" s="31"/>
      <c r="M104" s="9"/>
      <c r="N104" s="9"/>
      <c r="O104" s="9"/>
      <c r="P104" s="7"/>
    </row>
    <row r="105" spans="1:18" x14ac:dyDescent="0.25">
      <c r="D105" s="72"/>
      <c r="G105" s="72"/>
      <c r="H105" s="9"/>
      <c r="I105" s="51"/>
      <c r="J105" s="9"/>
      <c r="K105" s="9"/>
      <c r="L105" s="9"/>
      <c r="M105" s="7"/>
    </row>
    <row r="106" spans="1:18" x14ac:dyDescent="0.2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7"/>
    </row>
    <row r="107" spans="1:18" x14ac:dyDescent="0.2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7"/>
    </row>
    <row r="108" spans="1:18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7"/>
    </row>
    <row r="109" spans="1:18" s="53" customFormat="1" ht="21" customHeight="1" x14ac:dyDescent="0.25">
      <c r="F109" s="76"/>
      <c r="G109" s="30"/>
      <c r="H109" s="30"/>
      <c r="I109" s="9"/>
      <c r="J109" s="9"/>
    </row>
    <row r="110" spans="1:18" s="53" customFormat="1" ht="21" customHeight="1" x14ac:dyDescent="0.25">
      <c r="A110" s="41"/>
      <c r="C110" s="77"/>
      <c r="E110" s="77"/>
      <c r="F110" s="30"/>
      <c r="G110" s="30"/>
      <c r="H110" s="30"/>
      <c r="I110" s="9"/>
      <c r="J110" s="9"/>
    </row>
    <row r="111" spans="1:18" s="53" customFormat="1" ht="21" customHeight="1" x14ac:dyDescent="0.25">
      <c r="A111" s="24"/>
      <c r="C111" s="43"/>
      <c r="E111" s="44"/>
      <c r="F111" s="57"/>
      <c r="G111" s="57"/>
      <c r="H111" s="42"/>
      <c r="J111" s="9"/>
    </row>
    <row r="112" spans="1:18" s="53" customFormat="1" x14ac:dyDescent="0.25">
      <c r="A112" s="8"/>
      <c r="B112" s="9"/>
      <c r="C112" s="9"/>
      <c r="D112" s="9"/>
      <c r="E112" s="9"/>
      <c r="F112" s="58"/>
      <c r="G112" s="58"/>
      <c r="H112" s="26"/>
      <c r="K112" s="9"/>
      <c r="L112" s="9"/>
      <c r="M112" s="10"/>
      <c r="N112" s="10"/>
      <c r="O112" s="10"/>
      <c r="P112" s="10"/>
      <c r="Q112" s="13"/>
      <c r="R112" s="13"/>
    </row>
    <row r="113" spans="1:23" ht="17.25" customHeight="1" x14ac:dyDescent="0.25">
      <c r="A113" s="8"/>
      <c r="B113" s="9"/>
      <c r="C113" s="9"/>
      <c r="D113" s="9"/>
      <c r="E113" s="9"/>
      <c r="F113" s="46"/>
      <c r="G113" s="46"/>
      <c r="H113" s="31"/>
      <c r="I113" s="31"/>
      <c r="J113" s="31"/>
      <c r="K113" s="9"/>
      <c r="L113" s="9"/>
      <c r="M113" s="9"/>
      <c r="N113" s="9"/>
      <c r="O113" s="13"/>
      <c r="P113" s="13"/>
      <c r="T113" s="7"/>
    </row>
    <row r="114" spans="1:23" s="31" customFormat="1" ht="18" customHeight="1" x14ac:dyDescent="0.25">
      <c r="A114"/>
      <c r="B114"/>
      <c r="C114"/>
      <c r="D114"/>
      <c r="E114" s="11"/>
      <c r="F114" s="59"/>
      <c r="G114" s="59"/>
      <c r="H114" s="60"/>
      <c r="I114" s="9"/>
      <c r="K114" s="10"/>
      <c r="L114" s="10"/>
      <c r="M114" s="13"/>
      <c r="N114" s="13"/>
      <c r="O114" s="7"/>
      <c r="P114" s="7"/>
      <c r="Q114" s="7"/>
      <c r="R114" s="7"/>
    </row>
    <row r="115" spans="1:23" s="31" customFormat="1" ht="13.5" customHeight="1" x14ac:dyDescent="0.25">
      <c r="A115"/>
      <c r="B115"/>
      <c r="C115"/>
      <c r="D115"/>
      <c r="E115"/>
      <c r="F115" s="46"/>
      <c r="G115" s="46"/>
      <c r="J115" s="9"/>
      <c r="K115" s="9"/>
      <c r="L115" s="13"/>
      <c r="M115" s="7"/>
      <c r="N115" s="7"/>
      <c r="O115" s="7"/>
      <c r="P115" s="7"/>
    </row>
    <row r="116" spans="1:23" s="31" customFormat="1" ht="0.75" customHeight="1" x14ac:dyDescent="0.25">
      <c r="A116"/>
      <c r="B116"/>
      <c r="C116"/>
      <c r="D116"/>
      <c r="E116"/>
      <c r="F116" s="46"/>
      <c r="G116" s="46"/>
      <c r="J116" s="9"/>
      <c r="K116" s="30"/>
      <c r="L116" s="13"/>
      <c r="M116" s="13"/>
      <c r="N116" s="7"/>
      <c r="O116" s="7"/>
      <c r="P116" s="7"/>
      <c r="Q116" s="7"/>
    </row>
    <row r="117" spans="1:23" s="31" customFormat="1" ht="15" hidden="1" customHeight="1" x14ac:dyDescent="0.25">
      <c r="A117"/>
      <c r="B117"/>
      <c r="C117"/>
      <c r="D117"/>
      <c r="E117" s="42"/>
      <c r="F117" s="46"/>
      <c r="G117" s="46"/>
      <c r="I117" s="9"/>
      <c r="J117" s="9"/>
      <c r="K117" s="30"/>
      <c r="L117" s="32"/>
      <c r="M117" s="13"/>
      <c r="N117" s="13"/>
      <c r="O117" s="7"/>
      <c r="P117" s="7"/>
      <c r="Q117" s="7"/>
      <c r="R117" s="7"/>
    </row>
    <row r="118" spans="1:23" s="31" customFormat="1" ht="15" hidden="1" customHeight="1" x14ac:dyDescent="0.25">
      <c r="A118"/>
      <c r="B118"/>
      <c r="C118"/>
      <c r="D118"/>
      <c r="E118"/>
      <c r="F118" s="46"/>
      <c r="G118" s="46"/>
      <c r="I118" s="30"/>
      <c r="J118" s="9"/>
      <c r="K118" s="27"/>
      <c r="M118" s="13"/>
      <c r="N118" s="13"/>
      <c r="O118" s="7"/>
      <c r="P118" s="7"/>
      <c r="Q118" s="7"/>
      <c r="R118" s="7"/>
    </row>
    <row r="119" spans="1:23" s="31" customFormat="1" ht="18.75" customHeight="1" x14ac:dyDescent="0.25">
      <c r="F119" s="46"/>
      <c r="G119" s="46"/>
      <c r="I119" s="30"/>
      <c r="J119" s="30"/>
      <c r="K119" s="26"/>
      <c r="N119" s="13"/>
      <c r="O119" s="13"/>
      <c r="P119" s="7"/>
      <c r="Q119" s="7"/>
      <c r="R119" s="7"/>
      <c r="S119" s="7"/>
    </row>
    <row r="120" spans="1:23" x14ac:dyDescent="0.25">
      <c r="A120" s="9"/>
      <c r="B120" s="9"/>
      <c r="C120" s="30"/>
      <c r="D120" s="29"/>
      <c r="E120" s="9"/>
      <c r="F120" s="46"/>
      <c r="G120" s="46"/>
      <c r="H120" s="31"/>
      <c r="I120" s="27"/>
      <c r="J120" s="30"/>
      <c r="P120" s="13"/>
      <c r="Q120" s="13"/>
      <c r="R120" s="7"/>
      <c r="S120" s="7"/>
      <c r="T120" s="7"/>
      <c r="U120" s="7"/>
    </row>
    <row r="121" spans="1:23" x14ac:dyDescent="0.25">
      <c r="A121" s="30"/>
      <c r="B121" s="30"/>
      <c r="C121" s="30"/>
      <c r="D121" s="9"/>
      <c r="E121" s="30"/>
      <c r="F121" s="61"/>
      <c r="G121" s="61"/>
      <c r="H121" s="3"/>
      <c r="I121" s="26"/>
      <c r="J121" s="27"/>
      <c r="K121" s="1"/>
      <c r="P121" s="13"/>
      <c r="Q121" s="13"/>
      <c r="R121" s="7"/>
      <c r="S121" s="7"/>
      <c r="T121" s="7"/>
      <c r="U121" s="7"/>
    </row>
    <row r="122" spans="1:23" ht="16.5" customHeight="1" x14ac:dyDescent="0.25">
      <c r="A122" s="30"/>
      <c r="B122" s="30"/>
      <c r="C122" s="27"/>
      <c r="D122" s="30"/>
      <c r="E122" s="30"/>
      <c r="F122" s="59"/>
      <c r="G122" s="59"/>
      <c r="H122" s="60"/>
      <c r="I122" s="31"/>
      <c r="J122" s="26"/>
      <c r="P122" s="13"/>
      <c r="Q122" s="13"/>
      <c r="R122" s="7"/>
      <c r="S122" s="7"/>
      <c r="T122" s="7"/>
      <c r="U122" s="7"/>
    </row>
    <row r="123" spans="1:23" x14ac:dyDescent="0.25">
      <c r="A123" s="41"/>
      <c r="B123" s="27"/>
      <c r="C123" s="26"/>
      <c r="D123" s="30"/>
      <c r="E123" s="34"/>
      <c r="F123" s="59"/>
      <c r="G123" s="59"/>
      <c r="H123" s="60"/>
      <c r="I123" s="60"/>
      <c r="J123" s="31"/>
      <c r="R123" s="13"/>
      <c r="S123" s="13"/>
      <c r="T123" s="7"/>
      <c r="U123" s="7"/>
      <c r="V123" s="7"/>
      <c r="W123" s="7"/>
    </row>
    <row r="124" spans="1:23" x14ac:dyDescent="0.25">
      <c r="A124" s="40"/>
      <c r="B124" s="26"/>
      <c r="D124" s="34"/>
      <c r="E124" s="33"/>
      <c r="F124" s="46"/>
      <c r="G124" s="46"/>
      <c r="H124" s="31"/>
      <c r="I124" s="31"/>
      <c r="J124" s="60"/>
      <c r="R124" s="13"/>
      <c r="S124" s="13"/>
      <c r="T124" s="7"/>
      <c r="U124" s="7"/>
      <c r="V124" s="7"/>
      <c r="W124" s="7"/>
    </row>
    <row r="125" spans="1:23" x14ac:dyDescent="0.25">
      <c r="C125" s="1"/>
      <c r="D125" s="33"/>
      <c r="F125" s="46"/>
      <c r="G125" s="46"/>
      <c r="H125" s="31"/>
      <c r="I125" s="31"/>
      <c r="J125" s="31"/>
      <c r="R125" s="13"/>
      <c r="S125" s="13"/>
      <c r="T125" s="7"/>
      <c r="U125" s="7"/>
      <c r="V125" s="7"/>
      <c r="W125" s="7"/>
    </row>
    <row r="126" spans="1:23" x14ac:dyDescent="0.25">
      <c r="A126" s="1"/>
      <c r="B126" s="1"/>
      <c r="E126" s="1"/>
      <c r="F126" s="46"/>
      <c r="G126" s="46"/>
      <c r="H126" s="31"/>
      <c r="I126" s="31"/>
      <c r="J126" s="31"/>
      <c r="R126" s="13"/>
      <c r="S126" s="13"/>
      <c r="T126" s="7"/>
      <c r="U126" s="7"/>
      <c r="V126" s="7"/>
      <c r="W126" s="7"/>
    </row>
    <row r="127" spans="1:23" ht="36" customHeight="1" x14ac:dyDescent="0.25">
      <c r="D127" s="1"/>
      <c r="F127" s="59"/>
      <c r="G127" s="59"/>
      <c r="H127" s="60"/>
      <c r="I127" s="31"/>
      <c r="J127" s="31"/>
      <c r="R127" s="13"/>
      <c r="S127" s="13"/>
      <c r="T127" s="7"/>
      <c r="U127" s="7"/>
      <c r="V127" s="7"/>
      <c r="W127" s="7"/>
    </row>
    <row r="128" spans="1:23" x14ac:dyDescent="0.25">
      <c r="F128" s="46"/>
      <c r="G128" s="46"/>
      <c r="H128" s="31"/>
      <c r="I128" s="31"/>
      <c r="J128" s="31"/>
      <c r="K128" s="3"/>
      <c r="L128" s="3"/>
      <c r="M128" s="3"/>
      <c r="R128" s="10"/>
      <c r="S128" s="13"/>
      <c r="T128" s="7"/>
      <c r="U128" s="7"/>
      <c r="V128" s="7"/>
    </row>
    <row r="129" spans="1:19" x14ac:dyDescent="0.25">
      <c r="F129" s="46"/>
      <c r="G129" s="46"/>
      <c r="H129" s="31"/>
      <c r="I129" s="31"/>
      <c r="J129" s="31"/>
      <c r="K129" s="1"/>
      <c r="L129" s="1"/>
      <c r="M129" s="1"/>
      <c r="S129" s="10"/>
    </row>
    <row r="130" spans="1:19" x14ac:dyDescent="0.25">
      <c r="F130" s="46"/>
      <c r="G130" s="46"/>
      <c r="H130" s="31"/>
      <c r="I130" s="3"/>
      <c r="J130" s="31"/>
      <c r="K130" s="1"/>
      <c r="L130" s="1"/>
      <c r="M130" s="1"/>
    </row>
    <row r="131" spans="1:19" x14ac:dyDescent="0.25">
      <c r="F131" s="46"/>
      <c r="G131" s="46"/>
      <c r="H131" s="31"/>
      <c r="I131" s="60"/>
      <c r="J131" s="3"/>
    </row>
    <row r="132" spans="1:19" x14ac:dyDescent="0.25">
      <c r="C132" s="3"/>
      <c r="F132" s="46"/>
      <c r="G132" s="46"/>
      <c r="H132" s="31"/>
      <c r="I132" s="60"/>
      <c r="J132" s="60"/>
      <c r="O132" t="s">
        <v>36</v>
      </c>
    </row>
    <row r="133" spans="1:19" x14ac:dyDescent="0.25">
      <c r="B133" s="3"/>
      <c r="C133" s="1"/>
      <c r="E133" s="3"/>
      <c r="F133" s="46"/>
      <c r="G133" s="46"/>
      <c r="H133" s="31"/>
      <c r="J133" s="1"/>
    </row>
    <row r="134" spans="1:19" x14ac:dyDescent="0.25">
      <c r="A134" s="2"/>
      <c r="B134" s="1"/>
      <c r="C134" s="1"/>
      <c r="D134" s="3"/>
      <c r="E134" s="1"/>
      <c r="F134" s="46"/>
      <c r="G134" s="46"/>
      <c r="H134" s="31"/>
      <c r="K134" s="1"/>
      <c r="L134" s="1"/>
      <c r="M134" s="1"/>
    </row>
    <row r="135" spans="1:19" x14ac:dyDescent="0.25">
      <c r="A135" s="1"/>
      <c r="B135" s="1"/>
      <c r="D135" s="1"/>
      <c r="E135" s="1"/>
      <c r="F135" s="46"/>
      <c r="G135" s="46"/>
      <c r="H135" s="31"/>
    </row>
    <row r="136" spans="1:19" x14ac:dyDescent="0.25">
      <c r="A136" s="1"/>
      <c r="D136" s="1"/>
      <c r="F136" s="31"/>
      <c r="G136" s="31"/>
      <c r="H136" s="31"/>
      <c r="I136" s="1"/>
    </row>
    <row r="137" spans="1:19" x14ac:dyDescent="0.25">
      <c r="A137" s="6"/>
      <c r="F137" s="31"/>
      <c r="G137" s="31"/>
      <c r="H137" s="31"/>
      <c r="J137" s="1"/>
    </row>
    <row r="138" spans="1:19" x14ac:dyDescent="0.25">
      <c r="A138" s="5"/>
      <c r="C138" s="1"/>
    </row>
    <row r="139" spans="1:19" x14ac:dyDescent="0.25">
      <c r="A139" s="4"/>
      <c r="B139" s="1"/>
      <c r="E139" s="1"/>
    </row>
    <row r="140" spans="1:19" x14ac:dyDescent="0.25">
      <c r="A140" s="1"/>
      <c r="D140" s="1"/>
    </row>
  </sheetData>
  <mergeCells count="6">
    <mergeCell ref="A7:K7"/>
    <mergeCell ref="A12:K12"/>
    <mergeCell ref="A8:K8"/>
    <mergeCell ref="A9:K9"/>
    <mergeCell ref="A10:K10"/>
    <mergeCell ref="A11:K11"/>
  </mergeCells>
  <conditionalFormatting sqref="E102:F103">
    <cfRule type="duplicateValues" dxfId="1" priority="2"/>
  </conditionalFormatting>
  <conditionalFormatting sqref="E102:G103">
    <cfRule type="duplicateValues" dxfId="0" priority="3"/>
  </conditionalFormatting>
  <pageMargins left="0.51181102362204722" right="0.43307086614173229" top="0.47244094488188981" bottom="0.43307086614173229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2025-08-13T18:16:18Z</cp:lastPrinted>
  <dcterms:created xsi:type="dcterms:W3CDTF">2018-04-17T18:57:16Z</dcterms:created>
  <dcterms:modified xsi:type="dcterms:W3CDTF">2025-08-18T17:06:32Z</dcterms:modified>
</cp:coreProperties>
</file>