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01\Downloads\"/>
    </mc:Choice>
  </mc:AlternateContent>
  <bookViews>
    <workbookView xWindow="0" yWindow="0" windowWidth="12810" windowHeight="7455"/>
  </bookViews>
  <sheets>
    <sheet name="Plantilla Ejecución " sheetId="3" r:id="rId1"/>
  </sheets>
  <definedNames>
    <definedName name="_xlnm.Print_Area" localSheetId="0">'Plantilla Ejecución '!$A$1:$G$66</definedName>
  </definedNames>
  <calcPr calcId="152511"/>
</workbook>
</file>

<file path=xl/calcChain.xml><?xml version="1.0" encoding="utf-8"?>
<calcChain xmlns="http://schemas.openxmlformats.org/spreadsheetml/2006/main">
  <c r="G56" i="3" l="1"/>
  <c r="G55" i="3"/>
  <c r="G54" i="3"/>
  <c r="G53" i="3"/>
  <c r="G52" i="3"/>
  <c r="G51" i="3"/>
  <c r="G50" i="3"/>
  <c r="G49" i="3"/>
  <c r="G48" i="3"/>
  <c r="G47" i="3"/>
  <c r="G45" i="3"/>
  <c r="G43" i="3"/>
  <c r="G42" i="3"/>
  <c r="G41" i="3"/>
  <c r="G40" i="3"/>
  <c r="G39" i="3"/>
  <c r="G38" i="3"/>
  <c r="G37" i="3"/>
  <c r="G36" i="3"/>
  <c r="G34" i="3"/>
  <c r="G33" i="3"/>
  <c r="G32" i="3"/>
  <c r="G31" i="3"/>
  <c r="G30" i="3"/>
  <c r="G29" i="3"/>
  <c r="G28" i="3"/>
  <c r="G27" i="3"/>
  <c r="G26" i="3"/>
  <c r="G24" i="3"/>
  <c r="G23" i="3"/>
  <c r="G22" i="3"/>
  <c r="G21" i="3"/>
  <c r="F44" i="3" l="1"/>
  <c r="G44" i="3" s="1"/>
  <c r="E46" i="3"/>
  <c r="E35" i="3"/>
  <c r="E25" i="3"/>
  <c r="E19" i="3" s="1"/>
  <c r="E20" i="3"/>
  <c r="E18" i="3" l="1"/>
  <c r="E15" i="3"/>
  <c r="E57" i="3"/>
  <c r="G46" i="3"/>
  <c r="E17" i="3"/>
  <c r="E16" i="3"/>
  <c r="F35" i="3" l="1"/>
  <c r="G35" i="3" s="1"/>
  <c r="F25" i="3"/>
  <c r="F20" i="3"/>
  <c r="F19" i="3" l="1"/>
  <c r="F57" i="3"/>
  <c r="F17" i="3"/>
  <c r="D20" i="3"/>
  <c r="G20" i="3" s="1"/>
  <c r="F15" i="3" l="1"/>
  <c r="F18" i="3"/>
  <c r="F16" i="3"/>
  <c r="B55" i="3"/>
  <c r="B46" i="3"/>
  <c r="B44" i="3"/>
  <c r="B35" i="3"/>
  <c r="B25" i="3"/>
  <c r="B20" i="3"/>
  <c r="B19" i="3" l="1"/>
  <c r="B15" i="3" s="1"/>
  <c r="B18" i="3"/>
  <c r="B17" i="3"/>
  <c r="D25" i="3"/>
  <c r="G25" i="3" s="1"/>
  <c r="B16" i="3" l="1"/>
  <c r="G57" i="3"/>
  <c r="D19" i="3"/>
  <c r="G19" i="3" s="1"/>
  <c r="B57" i="3"/>
  <c r="D16" i="3" l="1"/>
  <c r="G16" i="3" s="1"/>
  <c r="D18" i="3"/>
  <c r="G18" i="3" s="1"/>
  <c r="D15" i="3"/>
  <c r="G15" i="3" s="1"/>
  <c r="D17" i="3"/>
  <c r="G17" i="3" s="1"/>
  <c r="D57" i="3" l="1"/>
</calcChain>
</file>

<file path=xl/sharedStrings.xml><?xml version="1.0" encoding="utf-8"?>
<sst xmlns="http://schemas.openxmlformats.org/spreadsheetml/2006/main" count="64" uniqueCount="63">
  <si>
    <t>Total General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</si>
  <si>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</si>
  <si>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</si>
  <si>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</si>
  <si>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</si>
  <si>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</si>
  <si>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</si>
  <si>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</si>
  <si>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</si>
  <si>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</si>
  <si>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</si>
  <si>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</si>
  <si>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</si>
  <si>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</si>
  <si>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</si>
  <si>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</si>
  <si>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</si>
  <si>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</si>
  <si>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</si>
  <si>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</si>
  <si>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</si>
  <si>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</si>
  <si>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</si>
  <si>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</si>
  <si>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</si>
  <si>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</si>
  <si>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</si>
  <si>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</si>
  <si>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</si>
  <si>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</si>
  <si>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</si>
  <si>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</si>
  <si>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</si>
  <si>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</si>
  <si>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</si>
  <si>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</si>
  <si>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</si>
  <si>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2.6.6-EQUIPOS DE DEFENSA Y SEGURIDAD</t>
  </si>
  <si>
    <t>ING. FRANCISCO EMILIANO</t>
  </si>
  <si>
    <t>ENERO</t>
  </si>
  <si>
    <t>PRESUPUESTO INCIAL</t>
  </si>
  <si>
    <t xml:space="preserve">PRESUPUESTO MODIFICADO </t>
  </si>
  <si>
    <t>2.6.2 - MOBILIARIO Y EQUIPO EDUCACIONAL Y RECREATIVO</t>
  </si>
  <si>
    <t>2.1.4 - GRATIFICACIONES Y BONIFICACIONES</t>
  </si>
  <si>
    <t>Año 2025</t>
  </si>
  <si>
    <t>Instituto Dominicano de Meteorología (INDOMET)</t>
  </si>
  <si>
    <t xml:space="preserve">Presupuesto de Gastos y Aplicaciones Financieras </t>
  </si>
  <si>
    <t>En RD$</t>
  </si>
  <si>
    <t>01- MINISTERIO DE MEDIO AMBIENTE</t>
  </si>
  <si>
    <t>5193-MINISTERIO DE MEDIO AMBIENTE</t>
  </si>
  <si>
    <t>0001- INSTITUTO DOMINICANO DE METEOROLOGIA        ( INDOMET)</t>
  </si>
  <si>
    <t>FEBRERO</t>
  </si>
  <si>
    <t>TOTAL      EJECUTADO</t>
  </si>
  <si>
    <t>DETALLE</t>
  </si>
  <si>
    <t>PREPARADO POR:</t>
  </si>
  <si>
    <t>REVISADO POR:</t>
  </si>
  <si>
    <t>APROBADO POR:</t>
  </si>
  <si>
    <t>LIC. MERCEDES DE LA CRUZ</t>
  </si>
  <si>
    <t>ING. GLORIA M. CEBALLOS G.</t>
  </si>
  <si>
    <t>Enc.  de Div. Contabilidad</t>
  </si>
  <si>
    <t xml:space="preserve"> Enc. de Dpto. Administrativo</t>
  </si>
  <si>
    <t>Directora Ejecutiva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</si>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</sst>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,##0.00;[Red]#,##0.0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4"/>
      <color theme="1"/>
      <name val="Calibri"/>
      <family val="2"/>
      <scheme val="minor"/>
    </font>
    <font>
      <sz val="9"/>
      <color indexed="8"/>
      <name val="Calibri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43" fontId="21" fillId="0" borderId="0" applyFont="0" applyFill="0" applyBorder="0" applyAlignment="0" applyProtection="0"/>
  </cellStyleXfs>
  <cellXfs count="113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2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ont="1"/>
    <xf numFmtId="0" fontId="10" fillId="0" borderId="0" xfId="0" applyFont="1" applyBorder="1" applyAlignment="1"/>
    <xf numFmtId="0" fontId="20" fillId="0" borderId="0" xfId="0" applyFont="1" applyBorder="1" applyAlignment="1"/>
    <xf numFmtId="4" fontId="0" fillId="0" borderId="0" xfId="0" applyNumberForma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left" vertical="center"/>
    </xf>
    <xf numFmtId="164" fontId="22" fillId="0" borderId="2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5" fillId="0" borderId="0" xfId="0" applyFont="1" applyBorder="1" applyAlignment="1"/>
    <xf numFmtId="0" fontId="25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/>
    <xf numFmtId="164" fontId="4" fillId="0" borderId="0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43" fontId="24" fillId="0" borderId="0" xfId="3" applyFont="1" applyFill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left" vertical="center"/>
    </xf>
    <xf numFmtId="43" fontId="28" fillId="0" borderId="0" xfId="3" applyFont="1" applyBorder="1" applyAlignment="1">
      <alignment horizontal="right" vertical="center"/>
    </xf>
    <xf numFmtId="164" fontId="22" fillId="0" borderId="0" xfId="1" applyNumberFormat="1" applyFont="1" applyFill="1" applyBorder="1" applyAlignment="1">
      <alignment horizontal="right" vertical="center"/>
    </xf>
    <xf numFmtId="43" fontId="26" fillId="0" borderId="0" xfId="3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3" fontId="27" fillId="0" borderId="0" xfId="3" applyFont="1" applyFill="1" applyBorder="1" applyAlignment="1">
      <alignment horizontal="right" vertical="center"/>
    </xf>
    <xf numFmtId="49" fontId="22" fillId="0" borderId="0" xfId="0" applyNumberFormat="1" applyFont="1" applyFill="1" applyBorder="1" applyAlignment="1">
      <alignment horizontal="left" vertical="center" wrapText="1"/>
    </xf>
    <xf numFmtId="43" fontId="28" fillId="0" borderId="0" xfId="3" applyFont="1" applyFill="1" applyBorder="1" applyAlignment="1">
      <alignment horizontal="right" vertical="center"/>
    </xf>
    <xf numFmtId="43" fontId="30" fillId="0" borderId="0" xfId="3" applyFont="1" applyFill="1" applyBorder="1" applyAlignment="1">
      <alignment horizontal="right"/>
    </xf>
    <xf numFmtId="43" fontId="12" fillId="0" borderId="0" xfId="3" applyFont="1" applyFill="1" applyBorder="1" applyAlignment="1">
      <alignment horizontal="right" vertical="center"/>
    </xf>
    <xf numFmtId="165" fontId="12" fillId="0" borderId="0" xfId="3" applyNumberFormat="1" applyFont="1" applyFill="1" applyBorder="1" applyAlignment="1">
      <alignment horizontal="right" vertical="center"/>
    </xf>
    <xf numFmtId="164" fontId="22" fillId="0" borderId="7" xfId="1" applyNumberFormat="1" applyFont="1" applyBorder="1" applyAlignment="1">
      <alignment horizontal="right" vertical="center"/>
    </xf>
    <xf numFmtId="165" fontId="22" fillId="0" borderId="5" xfId="3" applyNumberFormat="1" applyFont="1" applyFill="1" applyBorder="1" applyAlignment="1">
      <alignment horizontal="right" vertical="center"/>
    </xf>
    <xf numFmtId="165" fontId="22" fillId="0" borderId="0" xfId="3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/>
    </xf>
    <xf numFmtId="43" fontId="2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43" fontId="0" fillId="0" borderId="0" xfId="3" applyFont="1" applyBorder="1"/>
    <xf numFmtId="0" fontId="1" fillId="0" borderId="0" xfId="0" applyFont="1" applyBorder="1" applyAlignment="1"/>
    <xf numFmtId="43" fontId="0" fillId="0" borderId="0" xfId="3" applyFont="1" applyBorder="1" applyAlignment="1"/>
    <xf numFmtId="43" fontId="0" fillId="0" borderId="0" xfId="3" applyFont="1"/>
    <xf numFmtId="0" fontId="31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left" vertical="center"/>
    </xf>
    <xf numFmtId="164" fontId="22" fillId="0" borderId="0" xfId="1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vertical="center"/>
    </xf>
    <xf numFmtId="43" fontId="0" fillId="0" borderId="0" xfId="3" applyFont="1" applyBorder="1" applyAlignment="1">
      <alignment vertical="center" wrapText="1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 wrapText="1"/>
    </xf>
    <xf numFmtId="164" fontId="1" fillId="0" borderId="0" xfId="0" applyNumberFormat="1" applyFont="1" applyBorder="1" applyAlignment="1">
      <alignment vertical="center"/>
    </xf>
    <xf numFmtId="165" fontId="0" fillId="0" borderId="0" xfId="0" applyNumberFormat="1" applyBorder="1" applyAlignment="1">
      <alignment vertical="center" wrapText="1"/>
    </xf>
    <xf numFmtId="165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742951</xdr:colOff>
      <xdr:row>7</xdr:row>
      <xdr:rowOff>114300</xdr:rowOff>
    </xdr:from>
    <xdr:to>
      <xdr:col>17</xdr:col>
      <xdr:colOff>276485</xdr:colOff>
      <xdr:row>7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752474</xdr:colOff>
      <xdr:row>2</xdr:row>
      <xdr:rowOff>85724</xdr:rowOff>
    </xdr:from>
    <xdr:to>
      <xdr:col>15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7</xdr:row>
      <xdr:rowOff>66674</xdr:rowOff>
    </xdr:from>
    <xdr:to>
      <xdr:col>0</xdr:col>
      <xdr:colOff>0</xdr:colOff>
      <xdr:row>9</xdr:row>
      <xdr:rowOff>66674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1209674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Harlow Solid Italic"/>
          </a:endParaRPr>
        </a:p>
      </xdr:txBody>
    </xdr:sp>
    <xdr:clientData/>
  </xdr:twoCellAnchor>
  <xdr:twoCellAnchor editAs="oneCell">
    <xdr:from>
      <xdr:col>5</xdr:col>
      <xdr:colOff>169333</xdr:colOff>
      <xdr:row>1</xdr:row>
      <xdr:rowOff>10583</xdr:rowOff>
    </xdr:from>
    <xdr:to>
      <xdr:col>6</xdr:col>
      <xdr:colOff>874131</xdr:colOff>
      <xdr:row>6</xdr:row>
      <xdr:rowOff>190500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7000" y="201083"/>
          <a:ext cx="2038298" cy="1397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2</xdr:rowOff>
    </xdr:from>
    <xdr:to>
      <xdr:col>0</xdr:col>
      <xdr:colOff>2305049</xdr:colOff>
      <xdr:row>6</xdr:row>
      <xdr:rowOff>201085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90502"/>
          <a:ext cx="2305049" cy="1418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2"/>
  <sheetViews>
    <sheetView showGridLines="0" tabSelected="1" zoomScale="50" zoomScaleNormal="50" zoomScaleSheetLayoutView="50" workbookViewId="0">
      <selection activeCell="C45" sqref="C45"/>
    </sheetView>
  </sheetViews>
  <sheetFormatPr baseColWidth="10" defaultColWidth="9.140625" defaultRowHeight="15" x14ac:dyDescent="0.25"/>
  <cols>
    <col min="1" max="1" width="48.7109375" customWidth="1"/>
    <col min="2" max="2" width="24.28515625" customWidth="1"/>
    <col min="3" max="3" width="19.7109375" customWidth="1"/>
    <col min="4" max="4" width="20.5703125" customWidth="1"/>
    <col min="5" max="5" width="21.140625" customWidth="1"/>
    <col min="6" max="6" width="20" customWidth="1"/>
    <col min="7" max="7" width="24.28515625" customWidth="1"/>
    <col min="8" max="12" width="16.28515625" customWidth="1"/>
    <col min="13" max="13" width="19.42578125" customWidth="1"/>
    <col min="14" max="14" width="16.140625" customWidth="1"/>
    <col min="15" max="15" width="12.140625" customWidth="1"/>
    <col min="16" max="16" width="13.7109375" customWidth="1"/>
    <col min="17" max="17" width="14.140625" customWidth="1"/>
    <col min="18" max="18" width="13.85546875" customWidth="1"/>
    <col min="19" max="19" width="13.28515625" customWidth="1"/>
    <col min="20" max="20" width="16.28515625" customWidth="1"/>
  </cols>
  <sheetData>
    <row r="1" spans="1:18" x14ac:dyDescent="0.25">
      <c r="A1" s="15"/>
      <c r="B1" s="15"/>
      <c r="C1" s="15"/>
      <c r="D1" s="15"/>
      <c r="E1" s="15"/>
      <c r="F1" s="49"/>
      <c r="G1" s="49"/>
      <c r="H1" s="31"/>
      <c r="I1" s="18"/>
      <c r="J1" s="18"/>
      <c r="K1" s="15"/>
      <c r="L1" s="15"/>
      <c r="M1" s="15"/>
      <c r="N1" s="15"/>
      <c r="O1" s="15"/>
      <c r="P1" s="15"/>
    </row>
    <row r="2" spans="1:18" ht="15.75" x14ac:dyDescent="0.25">
      <c r="A2" s="15"/>
      <c r="B2" s="16"/>
      <c r="C2" s="16"/>
      <c r="D2" s="16"/>
      <c r="E2" s="16"/>
      <c r="F2" s="49"/>
      <c r="G2" s="49"/>
      <c r="H2" s="31"/>
      <c r="I2" s="50"/>
      <c r="J2" s="50"/>
      <c r="K2" s="16"/>
      <c r="L2" s="16"/>
      <c r="M2" s="16"/>
      <c r="N2" s="15"/>
      <c r="O2" s="15"/>
      <c r="P2" s="15"/>
    </row>
    <row r="3" spans="1:18" ht="15.75" x14ac:dyDescent="0.25">
      <c r="A3" s="15"/>
      <c r="B3" s="16"/>
      <c r="C3" s="16"/>
      <c r="D3" s="16"/>
      <c r="E3" s="16"/>
      <c r="F3" s="48"/>
      <c r="G3" s="49"/>
      <c r="H3" s="31"/>
      <c r="I3" s="50"/>
      <c r="J3" s="50"/>
      <c r="K3" s="16"/>
      <c r="L3" s="16"/>
      <c r="M3" s="16"/>
      <c r="N3" s="15"/>
      <c r="O3" s="15"/>
      <c r="P3" s="15"/>
    </row>
    <row r="4" spans="1:18" ht="22.5" customHeight="1" x14ac:dyDescent="0.25">
      <c r="B4" s="78"/>
      <c r="C4" s="78"/>
      <c r="D4" s="78"/>
      <c r="E4" s="78"/>
      <c r="F4" s="49"/>
      <c r="G4" s="49"/>
      <c r="H4" s="31"/>
      <c r="I4" s="51"/>
      <c r="J4" s="51"/>
      <c r="K4" s="35"/>
      <c r="L4" s="35"/>
      <c r="M4" s="35"/>
      <c r="N4" s="15"/>
      <c r="O4" s="15"/>
      <c r="P4" s="15"/>
    </row>
    <row r="5" spans="1:18" ht="21" customHeight="1" x14ac:dyDescent="0.25">
      <c r="B5" s="78"/>
      <c r="C5" s="78"/>
      <c r="D5" s="78"/>
      <c r="E5" s="78"/>
      <c r="F5" s="49"/>
      <c r="G5" s="49"/>
      <c r="H5" s="31"/>
      <c r="I5" s="52"/>
      <c r="J5" s="52"/>
      <c r="K5" s="36"/>
      <c r="L5" s="36"/>
      <c r="M5" s="36"/>
      <c r="N5" s="15"/>
      <c r="O5" s="15"/>
      <c r="P5" s="15"/>
    </row>
    <row r="6" spans="1:18" ht="21" customHeight="1" x14ac:dyDescent="0.25">
      <c r="B6" s="78"/>
      <c r="C6" s="78"/>
      <c r="D6" s="78"/>
      <c r="E6" s="78"/>
      <c r="F6" s="49"/>
      <c r="G6" s="49"/>
      <c r="H6" s="31"/>
      <c r="I6" s="52"/>
      <c r="J6" s="52"/>
      <c r="K6" s="36"/>
      <c r="L6" s="36"/>
      <c r="M6" s="36"/>
      <c r="N6" s="15"/>
      <c r="O6" s="15"/>
      <c r="P6" s="15"/>
    </row>
    <row r="7" spans="1:18" ht="21" customHeight="1" x14ac:dyDescent="0.25">
      <c r="B7" s="78"/>
      <c r="C7" s="78"/>
      <c r="D7" s="78"/>
      <c r="E7" s="78"/>
      <c r="F7" s="49"/>
      <c r="G7" s="49"/>
      <c r="H7" s="31"/>
      <c r="I7" s="52"/>
      <c r="J7" s="52"/>
      <c r="K7" s="36"/>
      <c r="L7" s="36"/>
      <c r="M7" s="36"/>
      <c r="N7" s="15"/>
      <c r="O7" s="15"/>
      <c r="P7" s="15"/>
    </row>
    <row r="8" spans="1:18" ht="24.75" customHeight="1" x14ac:dyDescent="0.25">
      <c r="A8" s="111" t="s">
        <v>45</v>
      </c>
      <c r="B8" s="111"/>
      <c r="C8" s="111"/>
      <c r="D8" s="111"/>
      <c r="E8" s="111"/>
      <c r="F8" s="111"/>
      <c r="G8" s="111"/>
      <c r="H8" s="55"/>
      <c r="I8" s="56"/>
      <c r="J8" s="56"/>
      <c r="K8" s="37"/>
      <c r="L8" s="37"/>
      <c r="M8" s="37"/>
      <c r="N8" s="17"/>
      <c r="O8" s="18"/>
      <c r="P8" s="15"/>
    </row>
    <row r="9" spans="1:18" ht="20.25" customHeight="1" x14ac:dyDescent="0.25">
      <c r="A9" s="111" t="s">
        <v>44</v>
      </c>
      <c r="B9" s="111"/>
      <c r="C9" s="111"/>
      <c r="D9" s="111"/>
      <c r="E9" s="111"/>
      <c r="F9" s="111"/>
      <c r="G9" s="111"/>
      <c r="H9" s="31"/>
      <c r="I9" s="56"/>
      <c r="J9" s="56"/>
      <c r="K9" s="41"/>
      <c r="L9" s="41"/>
      <c r="M9" s="41"/>
      <c r="N9" s="23"/>
      <c r="O9" s="18"/>
      <c r="P9" s="15"/>
    </row>
    <row r="10" spans="1:18" ht="18.75" customHeight="1" x14ac:dyDescent="0.25">
      <c r="A10" s="111" t="s">
        <v>46</v>
      </c>
      <c r="B10" s="111"/>
      <c r="C10" s="111"/>
      <c r="D10" s="111"/>
      <c r="E10" s="111"/>
      <c r="F10" s="111"/>
      <c r="G10" s="111"/>
      <c r="H10" s="31"/>
      <c r="I10" s="56"/>
      <c r="J10" s="56"/>
      <c r="K10" s="23"/>
      <c r="L10" s="23"/>
      <c r="M10" s="23"/>
      <c r="N10" s="22"/>
      <c r="O10" s="18"/>
      <c r="P10" s="15"/>
      <c r="Q10" s="11"/>
    </row>
    <row r="11" spans="1:18" ht="21" customHeight="1" x14ac:dyDescent="0.25">
      <c r="A11" s="112" t="s">
        <v>47</v>
      </c>
      <c r="B11" s="112"/>
      <c r="C11" s="112"/>
      <c r="D11" s="112"/>
      <c r="E11" s="112"/>
      <c r="F11" s="112"/>
      <c r="G11" s="112"/>
      <c r="H11" s="31"/>
      <c r="I11" s="56"/>
      <c r="J11" s="56"/>
      <c r="K11" s="23"/>
      <c r="L11" s="23"/>
      <c r="M11" s="23"/>
      <c r="N11" s="41"/>
      <c r="O11" s="18"/>
      <c r="P11" s="15"/>
    </row>
    <row r="12" spans="1:18" ht="18.75" x14ac:dyDescent="0.25">
      <c r="A12" s="79"/>
      <c r="B12" s="79"/>
      <c r="C12" s="79"/>
      <c r="D12" s="79"/>
      <c r="E12" s="79"/>
      <c r="F12" s="54"/>
      <c r="G12" s="54"/>
      <c r="H12" s="55"/>
      <c r="I12" s="41"/>
      <c r="J12" s="41"/>
      <c r="K12" s="21"/>
      <c r="L12" s="21"/>
      <c r="M12" s="21"/>
      <c r="N12" s="21"/>
      <c r="O12" s="18"/>
      <c r="P12" s="15"/>
      <c r="R12" s="14"/>
    </row>
    <row r="13" spans="1:18" ht="19.5" thickBot="1" x14ac:dyDescent="0.3">
      <c r="A13" s="42"/>
      <c r="B13" s="42"/>
      <c r="C13" s="42"/>
      <c r="D13" s="42"/>
      <c r="E13" s="42"/>
      <c r="F13" s="48"/>
      <c r="G13" s="57"/>
      <c r="H13" s="58"/>
      <c r="I13" s="23"/>
      <c r="J13" s="23"/>
      <c r="K13" s="42"/>
      <c r="L13" s="42"/>
      <c r="M13" s="28"/>
      <c r="N13" s="42"/>
      <c r="O13" s="18"/>
      <c r="P13" s="15"/>
    </row>
    <row r="14" spans="1:18" ht="28.5" customHeight="1" thickBot="1" x14ac:dyDescent="0.3">
      <c r="A14" s="75" t="s">
        <v>53</v>
      </c>
      <c r="B14" s="76" t="s">
        <v>40</v>
      </c>
      <c r="C14" s="76" t="s">
        <v>41</v>
      </c>
      <c r="D14" s="77" t="s">
        <v>39</v>
      </c>
      <c r="E14" s="77" t="s">
        <v>51</v>
      </c>
      <c r="F14" s="77" t="s">
        <v>62</v>
      </c>
      <c r="G14" s="77" t="s">
        <v>52</v>
      </c>
      <c r="H14" s="48"/>
      <c r="I14" s="49"/>
      <c r="J14" s="31"/>
      <c r="K14" s="23"/>
      <c r="L14" s="23"/>
    </row>
    <row r="15" spans="1:18" x14ac:dyDescent="0.25">
      <c r="A15" s="71" t="s">
        <v>0</v>
      </c>
      <c r="B15" s="74">
        <f>+B19</f>
        <v>266985449</v>
      </c>
      <c r="C15" s="88">
        <v>0</v>
      </c>
      <c r="D15" s="72">
        <f>+D19</f>
        <v>14560132.979999999</v>
      </c>
      <c r="E15" s="72">
        <f>+E19</f>
        <v>15240347.039999997</v>
      </c>
      <c r="F15" s="72">
        <f>+F19</f>
        <v>21982754.119999997</v>
      </c>
      <c r="G15" s="73">
        <f>+F15+E15+D15</f>
        <v>51783234.139999993</v>
      </c>
      <c r="H15" s="104"/>
      <c r="I15" s="105"/>
      <c r="J15" s="31"/>
      <c r="K15" s="54"/>
      <c r="L15" s="54"/>
    </row>
    <row r="16" spans="1:18" ht="24.75" customHeight="1" x14ac:dyDescent="0.25">
      <c r="A16" s="38" t="s">
        <v>49</v>
      </c>
      <c r="B16" s="74">
        <f>+B19</f>
        <v>266985449</v>
      </c>
      <c r="C16" s="85">
        <v>0</v>
      </c>
      <c r="D16" s="80">
        <f>+D19</f>
        <v>14560132.979999999</v>
      </c>
      <c r="E16" s="80">
        <f>+E19</f>
        <v>15240347.039999997</v>
      </c>
      <c r="F16" s="80">
        <f>+F19</f>
        <v>21982754.119999997</v>
      </c>
      <c r="G16" s="73">
        <f>+F16+E16+D16</f>
        <v>51783234.139999993</v>
      </c>
      <c r="H16" s="48"/>
      <c r="I16" s="49"/>
      <c r="J16" s="31"/>
      <c r="K16" s="59"/>
      <c r="L16" s="59"/>
    </row>
    <row r="17" spans="1:12" ht="28.5" customHeight="1" x14ac:dyDescent="0.25">
      <c r="A17" s="38" t="s">
        <v>48</v>
      </c>
      <c r="B17" s="74">
        <f>+B19</f>
        <v>266985449</v>
      </c>
      <c r="C17" s="85">
        <v>0</v>
      </c>
      <c r="D17" s="80">
        <f>+D19</f>
        <v>14560132.979999999</v>
      </c>
      <c r="E17" s="80">
        <f>+E19</f>
        <v>15240347.039999997</v>
      </c>
      <c r="F17" s="80">
        <f>+F19</f>
        <v>21982754.119999997</v>
      </c>
      <c r="G17" s="73">
        <f t="shared" ref="G17:G56" si="0">+F17+E17+D17</f>
        <v>51783234.139999993</v>
      </c>
      <c r="H17" s="48"/>
      <c r="I17" s="49"/>
      <c r="J17" s="31"/>
      <c r="K17" s="31"/>
      <c r="L17" s="31"/>
    </row>
    <row r="18" spans="1:12" ht="25.5" customHeight="1" x14ac:dyDescent="0.25">
      <c r="A18" s="38" t="s">
        <v>50</v>
      </c>
      <c r="B18" s="74">
        <f>+B19</f>
        <v>266985449</v>
      </c>
      <c r="C18" s="85">
        <v>0</v>
      </c>
      <c r="D18" s="80">
        <f>+D19</f>
        <v>14560132.979999999</v>
      </c>
      <c r="E18" s="80">
        <f>+E19</f>
        <v>15240347.039999997</v>
      </c>
      <c r="F18" s="80">
        <f>+F19</f>
        <v>21982754.119999997</v>
      </c>
      <c r="G18" s="73">
        <f t="shared" si="0"/>
        <v>51783234.139999993</v>
      </c>
      <c r="H18" s="48"/>
      <c r="I18" s="49"/>
      <c r="J18" s="31"/>
      <c r="K18" s="31"/>
      <c r="L18" s="31"/>
    </row>
    <row r="19" spans="1:12" x14ac:dyDescent="0.25">
      <c r="A19" s="38" t="s">
        <v>1</v>
      </c>
      <c r="B19" s="74">
        <f>+B20+B25+B35+B44+B46+B55</f>
        <v>266985449</v>
      </c>
      <c r="C19" s="85">
        <v>0</v>
      </c>
      <c r="D19" s="80">
        <f>+D20+D25+D35+D44+D46+D55</f>
        <v>14560132.979999999</v>
      </c>
      <c r="E19" s="80">
        <f>+E20+E25+E35+E44+E46+E55</f>
        <v>15240347.039999997</v>
      </c>
      <c r="F19" s="80">
        <f>+F20+F25+F35+F44+F46+F55</f>
        <v>21982754.119999997</v>
      </c>
      <c r="G19" s="73">
        <f t="shared" si="0"/>
        <v>51783234.139999993</v>
      </c>
      <c r="H19" s="48"/>
      <c r="I19" s="49"/>
      <c r="J19" s="31"/>
      <c r="K19" s="31"/>
      <c r="L19" s="31"/>
    </row>
    <row r="20" spans="1:12" s="19" customFormat="1" x14ac:dyDescent="0.25">
      <c r="A20" s="81" t="s">
        <v>2</v>
      </c>
      <c r="B20" s="74">
        <f>+B21+B22+B23+B24</f>
        <v>209298000</v>
      </c>
      <c r="C20" s="85">
        <v>0</v>
      </c>
      <c r="D20" s="82">
        <f>+D21+D22+D23+D24</f>
        <v>13999512.289999999</v>
      </c>
      <c r="E20" s="82">
        <f>+E21+E22+E23+E24</f>
        <v>14347285.129999999</v>
      </c>
      <c r="F20" s="82">
        <f>+F21+F22+F23+F24</f>
        <v>14864081.49</v>
      </c>
      <c r="G20" s="73">
        <f t="shared" si="0"/>
        <v>43210878.909999996</v>
      </c>
      <c r="H20" s="106"/>
      <c r="I20" s="105"/>
      <c r="J20" s="31"/>
      <c r="K20" s="31"/>
      <c r="L20" s="31"/>
    </row>
    <row r="21" spans="1:12" x14ac:dyDescent="0.25">
      <c r="A21" s="38" t="s">
        <v>3</v>
      </c>
      <c r="B21" s="70">
        <v>156164000</v>
      </c>
      <c r="C21" s="85">
        <v>0</v>
      </c>
      <c r="D21" s="80">
        <v>11300254.91</v>
      </c>
      <c r="E21" s="80">
        <v>11645588.27</v>
      </c>
      <c r="F21" s="80">
        <v>11861425.24</v>
      </c>
      <c r="G21" s="73">
        <f t="shared" si="0"/>
        <v>34807268.420000002</v>
      </c>
      <c r="H21" s="106"/>
      <c r="I21" s="105"/>
      <c r="J21" s="31"/>
      <c r="K21" s="31"/>
      <c r="L21" s="31"/>
    </row>
    <row r="22" spans="1:12" ht="15" customHeight="1" x14ac:dyDescent="0.25">
      <c r="A22" s="38" t="s">
        <v>4</v>
      </c>
      <c r="B22" s="70">
        <v>27934000</v>
      </c>
      <c r="C22" s="85">
        <v>0</v>
      </c>
      <c r="D22" s="80">
        <v>980520</v>
      </c>
      <c r="E22" s="80">
        <v>963520</v>
      </c>
      <c r="F22" s="80">
        <v>1193020</v>
      </c>
      <c r="G22" s="73">
        <f t="shared" si="0"/>
        <v>3137060</v>
      </c>
      <c r="H22" s="107"/>
      <c r="I22" s="105"/>
      <c r="J22" s="55"/>
      <c r="K22" s="55"/>
      <c r="L22" s="31"/>
    </row>
    <row r="23" spans="1:12" ht="15" customHeight="1" x14ac:dyDescent="0.25">
      <c r="A23" s="38" t="s">
        <v>43</v>
      </c>
      <c r="B23" s="70">
        <v>600000</v>
      </c>
      <c r="C23" s="85">
        <v>0</v>
      </c>
      <c r="D23" s="85">
        <v>0</v>
      </c>
      <c r="E23" s="85">
        <v>0</v>
      </c>
      <c r="F23" s="85">
        <v>0</v>
      </c>
      <c r="G23" s="73">
        <f t="shared" si="0"/>
        <v>0</v>
      </c>
      <c r="H23" s="54"/>
      <c r="I23" s="105"/>
      <c r="J23" s="55"/>
      <c r="K23" s="55"/>
      <c r="L23" s="31"/>
    </row>
    <row r="24" spans="1:12" ht="21.75" customHeight="1" x14ac:dyDescent="0.25">
      <c r="A24" s="38" t="s">
        <v>5</v>
      </c>
      <c r="B24" s="70">
        <v>24600000</v>
      </c>
      <c r="C24" s="85">
        <v>0</v>
      </c>
      <c r="D24" s="83">
        <v>1718737.38</v>
      </c>
      <c r="E24" s="83">
        <v>1738176.86</v>
      </c>
      <c r="F24" s="83">
        <v>1809636.25</v>
      </c>
      <c r="G24" s="73">
        <f t="shared" si="0"/>
        <v>5266550.49</v>
      </c>
      <c r="H24" s="107"/>
      <c r="I24" s="105"/>
      <c r="J24" s="55"/>
      <c r="K24" s="31"/>
      <c r="L24" s="55"/>
    </row>
    <row r="25" spans="1:12" s="19" customFormat="1" ht="19.5" customHeight="1" x14ac:dyDescent="0.25">
      <c r="A25" s="81" t="s">
        <v>6</v>
      </c>
      <c r="B25" s="74">
        <f>+B26+B27+B28+B29+B30+B31+B32+B33+B34</f>
        <v>22902000</v>
      </c>
      <c r="C25" s="88">
        <v>0</v>
      </c>
      <c r="D25" s="82">
        <f>+D26+D27+D28+D29+D30+D31+D33+D34</f>
        <v>560620.68999999994</v>
      </c>
      <c r="E25" s="82">
        <f>+E26+E27+E28+E29+E30+E31+E32+E33+E34</f>
        <v>363092.62</v>
      </c>
      <c r="F25" s="82">
        <f>+F26+F27+F28+F29+F30+F31+F32+F33+F34</f>
        <v>3034487.05</v>
      </c>
      <c r="G25" s="73">
        <f t="shared" si="0"/>
        <v>3958200.36</v>
      </c>
      <c r="H25" s="106"/>
      <c r="I25" s="105"/>
      <c r="J25" s="31"/>
      <c r="K25" s="31"/>
      <c r="L25" s="31"/>
    </row>
    <row r="26" spans="1:12" s="25" customFormat="1" x14ac:dyDescent="0.25">
      <c r="A26" s="38" t="s">
        <v>7</v>
      </c>
      <c r="B26" s="70">
        <v>8360000</v>
      </c>
      <c r="C26" s="85">
        <v>0</v>
      </c>
      <c r="D26" s="80">
        <v>560620.68999999994</v>
      </c>
      <c r="E26" s="80">
        <v>255712.62</v>
      </c>
      <c r="F26" s="80">
        <v>368384.55</v>
      </c>
      <c r="G26" s="73">
        <f t="shared" si="0"/>
        <v>1184717.8599999999</v>
      </c>
      <c r="H26" s="106"/>
      <c r="I26" s="105"/>
      <c r="J26" s="31"/>
      <c r="K26" s="31"/>
      <c r="L26" s="31"/>
    </row>
    <row r="27" spans="1:12" ht="23.25" customHeight="1" x14ac:dyDescent="0.25">
      <c r="A27" s="38" t="s">
        <v>32</v>
      </c>
      <c r="B27" s="70">
        <v>448000</v>
      </c>
      <c r="C27" s="85">
        <v>0</v>
      </c>
      <c r="D27" s="85">
        <v>0</v>
      </c>
      <c r="E27" s="80">
        <v>23600</v>
      </c>
      <c r="F27" s="85">
        <v>0</v>
      </c>
      <c r="G27" s="73">
        <f t="shared" si="0"/>
        <v>23600</v>
      </c>
      <c r="H27" s="106"/>
      <c r="I27" s="105"/>
      <c r="J27" s="31"/>
      <c r="K27" s="55"/>
      <c r="L27" s="31"/>
    </row>
    <row r="28" spans="1:12" ht="19.5" customHeight="1" x14ac:dyDescent="0.25">
      <c r="A28" s="38" t="s">
        <v>8</v>
      </c>
      <c r="B28" s="70">
        <v>4320000</v>
      </c>
      <c r="C28" s="85">
        <v>0</v>
      </c>
      <c r="D28" s="85">
        <v>0</v>
      </c>
      <c r="E28" s="85">
        <v>0</v>
      </c>
      <c r="F28" s="85">
        <v>681050</v>
      </c>
      <c r="G28" s="73">
        <f t="shared" si="0"/>
        <v>681050</v>
      </c>
      <c r="H28" s="108"/>
      <c r="I28" s="105"/>
      <c r="J28" s="31"/>
      <c r="K28" s="58"/>
      <c r="L28" s="55"/>
    </row>
    <row r="29" spans="1:12" ht="16.5" customHeight="1" x14ac:dyDescent="0.25">
      <c r="A29" s="38" t="s">
        <v>33</v>
      </c>
      <c r="B29" s="70">
        <v>456000</v>
      </c>
      <c r="C29" s="85">
        <v>0</v>
      </c>
      <c r="D29" s="85">
        <v>0</v>
      </c>
      <c r="E29" s="85">
        <v>0</v>
      </c>
      <c r="F29" s="85">
        <v>0</v>
      </c>
      <c r="G29" s="73">
        <f t="shared" si="0"/>
        <v>0</v>
      </c>
      <c r="H29" s="48"/>
      <c r="I29" s="105"/>
      <c r="J29" s="31"/>
      <c r="K29" s="31"/>
      <c r="L29" s="58"/>
    </row>
    <row r="30" spans="1:12" x14ac:dyDescent="0.25">
      <c r="A30" s="38" t="s">
        <v>34</v>
      </c>
      <c r="B30" s="70">
        <v>200000</v>
      </c>
      <c r="C30" s="85">
        <v>0</v>
      </c>
      <c r="D30" s="85">
        <v>0</v>
      </c>
      <c r="E30" s="85">
        <v>0</v>
      </c>
      <c r="F30" s="85">
        <v>168000</v>
      </c>
      <c r="G30" s="73">
        <f t="shared" si="0"/>
        <v>168000</v>
      </c>
      <c r="H30" s="108"/>
      <c r="I30" s="105"/>
      <c r="J30" s="31"/>
      <c r="K30" s="31"/>
      <c r="L30" s="31"/>
    </row>
    <row r="31" spans="1:12" x14ac:dyDescent="0.25">
      <c r="A31" s="38" t="s">
        <v>22</v>
      </c>
      <c r="B31" s="70">
        <v>1090000</v>
      </c>
      <c r="C31" s="85">
        <v>0</v>
      </c>
      <c r="D31" s="85">
        <v>0</v>
      </c>
      <c r="E31" s="85">
        <v>0</v>
      </c>
      <c r="F31" s="85">
        <v>0</v>
      </c>
      <c r="G31" s="73">
        <f t="shared" si="0"/>
        <v>0</v>
      </c>
      <c r="H31" s="48"/>
      <c r="I31" s="105"/>
      <c r="J31" s="31"/>
      <c r="K31" s="31"/>
      <c r="L31" s="31"/>
    </row>
    <row r="32" spans="1:12" ht="30.75" customHeight="1" x14ac:dyDescent="0.25">
      <c r="A32" s="38" t="s">
        <v>9</v>
      </c>
      <c r="B32" s="70">
        <v>2080000</v>
      </c>
      <c r="C32" s="85">
        <v>0</v>
      </c>
      <c r="D32" s="85">
        <v>0</v>
      </c>
      <c r="E32" s="80">
        <v>83780</v>
      </c>
      <c r="F32" s="80">
        <v>308570</v>
      </c>
      <c r="G32" s="73">
        <f t="shared" si="0"/>
        <v>392350</v>
      </c>
      <c r="H32" s="107"/>
      <c r="I32" s="105"/>
      <c r="J32" s="55"/>
      <c r="K32" s="31"/>
      <c r="L32" s="31"/>
    </row>
    <row r="33" spans="1:12" ht="24" x14ac:dyDescent="0.25">
      <c r="A33" s="38" t="s">
        <v>10</v>
      </c>
      <c r="B33" s="70">
        <v>3008000</v>
      </c>
      <c r="C33" s="85">
        <v>0</v>
      </c>
      <c r="D33" s="85">
        <v>0</v>
      </c>
      <c r="E33" s="85">
        <v>0</v>
      </c>
      <c r="F33" s="85">
        <v>1508482.5</v>
      </c>
      <c r="G33" s="73">
        <f t="shared" si="0"/>
        <v>1508482.5</v>
      </c>
      <c r="H33" s="109"/>
      <c r="I33" s="105"/>
      <c r="J33" s="60"/>
      <c r="K33" s="31"/>
      <c r="L33" s="31"/>
    </row>
    <row r="34" spans="1:12" x14ac:dyDescent="0.25">
      <c r="A34" s="38" t="s">
        <v>31</v>
      </c>
      <c r="B34" s="70">
        <v>2940000</v>
      </c>
      <c r="C34" s="85">
        <v>0</v>
      </c>
      <c r="D34" s="85">
        <v>0</v>
      </c>
      <c r="E34" s="85">
        <v>0</v>
      </c>
      <c r="F34" s="85">
        <v>0</v>
      </c>
      <c r="G34" s="73">
        <f t="shared" si="0"/>
        <v>0</v>
      </c>
      <c r="H34" s="108"/>
      <c r="I34" s="105"/>
      <c r="J34" s="61"/>
      <c r="K34" s="31"/>
      <c r="L34" s="31"/>
    </row>
    <row r="35" spans="1:12" s="19" customFormat="1" ht="19.5" customHeight="1" x14ac:dyDescent="0.25">
      <c r="A35" s="81" t="s">
        <v>11</v>
      </c>
      <c r="B35" s="74">
        <f>+B36+B37+B38+B39+B40+B41+B42+B43</f>
        <v>20545449</v>
      </c>
      <c r="C35" s="88">
        <v>0</v>
      </c>
      <c r="D35" s="88">
        <v>0</v>
      </c>
      <c r="E35" s="82">
        <f>+E36+E37+E38+E39+E40+E41+E42+E43</f>
        <v>445855.26</v>
      </c>
      <c r="F35" s="88">
        <f>+F36+F37+F38+F39+F40+F41+F42+F43</f>
        <v>384185.58</v>
      </c>
      <c r="G35" s="73">
        <f t="shared" si="0"/>
        <v>830040.84000000008</v>
      </c>
      <c r="H35" s="110"/>
      <c r="I35" s="105"/>
      <c r="J35" s="60"/>
      <c r="K35" s="31"/>
      <c r="L35" s="31"/>
    </row>
    <row r="36" spans="1:12" s="19" customFormat="1" ht="26.25" customHeight="1" x14ac:dyDescent="0.25">
      <c r="A36" s="38" t="s">
        <v>12</v>
      </c>
      <c r="B36" s="70">
        <v>1020000</v>
      </c>
      <c r="C36" s="85">
        <v>0</v>
      </c>
      <c r="D36" s="85">
        <v>0</v>
      </c>
      <c r="E36" s="80">
        <v>25674</v>
      </c>
      <c r="F36" s="85">
        <v>0</v>
      </c>
      <c r="G36" s="73">
        <f t="shared" si="0"/>
        <v>25674</v>
      </c>
      <c r="H36" s="106"/>
      <c r="I36" s="105"/>
      <c r="J36" s="61"/>
      <c r="K36" s="31"/>
      <c r="L36" s="31"/>
    </row>
    <row r="37" spans="1:12" ht="21.75" customHeight="1" x14ac:dyDescent="0.25">
      <c r="A37" s="38" t="s">
        <v>13</v>
      </c>
      <c r="B37" s="70">
        <v>676000</v>
      </c>
      <c r="C37" s="85">
        <v>0</v>
      </c>
      <c r="D37" s="85">
        <v>0</v>
      </c>
      <c r="E37" s="85">
        <v>0</v>
      </c>
      <c r="F37" s="85">
        <v>0</v>
      </c>
      <c r="G37" s="73">
        <f t="shared" si="0"/>
        <v>0</v>
      </c>
      <c r="H37" s="48"/>
      <c r="I37" s="105"/>
      <c r="J37" s="61"/>
      <c r="K37" s="55"/>
      <c r="L37" s="31"/>
    </row>
    <row r="38" spans="1:12" ht="20.25" customHeight="1" x14ac:dyDescent="0.25">
      <c r="A38" s="38" t="s">
        <v>14</v>
      </c>
      <c r="B38" s="70">
        <v>920249</v>
      </c>
      <c r="C38" s="85">
        <v>0</v>
      </c>
      <c r="D38" s="85">
        <v>0</v>
      </c>
      <c r="E38" s="80">
        <v>182120</v>
      </c>
      <c r="F38" s="85">
        <v>0</v>
      </c>
      <c r="G38" s="73">
        <f t="shared" si="0"/>
        <v>182120</v>
      </c>
      <c r="H38" s="48"/>
      <c r="I38" s="105"/>
      <c r="J38" s="61"/>
      <c r="K38" s="55"/>
      <c r="L38" s="55"/>
    </row>
    <row r="39" spans="1:12" ht="21.75" customHeight="1" x14ac:dyDescent="0.25">
      <c r="A39" s="38" t="s">
        <v>28</v>
      </c>
      <c r="B39" s="70">
        <v>100000</v>
      </c>
      <c r="C39" s="85">
        <v>0</v>
      </c>
      <c r="D39" s="85">
        <v>0</v>
      </c>
      <c r="E39" s="85">
        <v>0</v>
      </c>
      <c r="F39" s="85">
        <v>0</v>
      </c>
      <c r="G39" s="73">
        <f t="shared" si="0"/>
        <v>0</v>
      </c>
      <c r="H39" s="48"/>
      <c r="I39" s="105"/>
      <c r="J39" s="61"/>
      <c r="K39" s="31"/>
      <c r="L39" s="55"/>
    </row>
    <row r="40" spans="1:12" ht="25.5" customHeight="1" x14ac:dyDescent="0.25">
      <c r="A40" s="38" t="s">
        <v>15</v>
      </c>
      <c r="B40" s="70">
        <v>1020000</v>
      </c>
      <c r="C40" s="85">
        <v>0</v>
      </c>
      <c r="D40" s="85">
        <v>0</v>
      </c>
      <c r="E40" s="80">
        <v>516.84</v>
      </c>
      <c r="F40" s="85">
        <v>0</v>
      </c>
      <c r="G40" s="73">
        <f t="shared" si="0"/>
        <v>516.84</v>
      </c>
      <c r="H40" s="48"/>
      <c r="I40" s="105"/>
      <c r="J40" s="61"/>
      <c r="K40" s="31"/>
      <c r="L40" s="31"/>
    </row>
    <row r="41" spans="1:12" ht="25.5" customHeight="1" x14ac:dyDescent="0.25">
      <c r="A41" s="38" t="s">
        <v>16</v>
      </c>
      <c r="B41" s="70">
        <v>3240000</v>
      </c>
      <c r="C41" s="85">
        <v>0</v>
      </c>
      <c r="D41" s="85">
        <v>0</v>
      </c>
      <c r="E41" s="80">
        <v>186732.2</v>
      </c>
      <c r="F41" s="85">
        <v>0</v>
      </c>
      <c r="G41" s="73">
        <f t="shared" si="0"/>
        <v>186732.2</v>
      </c>
      <c r="H41" s="48"/>
      <c r="I41" s="105"/>
      <c r="J41" s="31"/>
      <c r="K41" s="31"/>
      <c r="L41" s="31"/>
    </row>
    <row r="42" spans="1:12" ht="27.75" customHeight="1" x14ac:dyDescent="0.25">
      <c r="A42" s="38" t="s">
        <v>17</v>
      </c>
      <c r="B42" s="70">
        <v>9041200</v>
      </c>
      <c r="C42" s="85">
        <v>0</v>
      </c>
      <c r="D42" s="85">
        <v>0</v>
      </c>
      <c r="E42" s="80">
        <v>7275.88</v>
      </c>
      <c r="F42" s="85">
        <v>384185.58</v>
      </c>
      <c r="G42" s="73">
        <f t="shared" si="0"/>
        <v>391461.46</v>
      </c>
      <c r="H42" s="48"/>
      <c r="I42" s="105"/>
      <c r="J42" s="31"/>
      <c r="K42" s="31"/>
      <c r="L42" s="31"/>
    </row>
    <row r="43" spans="1:12" ht="22.5" customHeight="1" x14ac:dyDescent="0.25">
      <c r="A43" s="38" t="s">
        <v>18</v>
      </c>
      <c r="B43" s="70">
        <v>4528000</v>
      </c>
      <c r="C43" s="85">
        <v>0</v>
      </c>
      <c r="D43" s="85">
        <v>0</v>
      </c>
      <c r="E43" s="80">
        <v>43536.34</v>
      </c>
      <c r="F43" s="85">
        <v>0</v>
      </c>
      <c r="G43" s="73">
        <f t="shared" si="0"/>
        <v>43536.34</v>
      </c>
      <c r="H43" s="48"/>
      <c r="I43" s="105"/>
      <c r="J43" s="31"/>
      <c r="K43" s="31"/>
      <c r="L43" s="31"/>
    </row>
    <row r="44" spans="1:12" s="19" customFormat="1" ht="21.75" customHeight="1" x14ac:dyDescent="0.25">
      <c r="A44" s="81" t="s">
        <v>29</v>
      </c>
      <c r="B44" s="74">
        <f>+B45</f>
        <v>3500000</v>
      </c>
      <c r="C44" s="88">
        <v>0</v>
      </c>
      <c r="D44" s="88">
        <v>0</v>
      </c>
      <c r="E44" s="88">
        <v>0</v>
      </c>
      <c r="F44" s="88">
        <f>+F45</f>
        <v>3700000</v>
      </c>
      <c r="G44" s="73">
        <f t="shared" si="0"/>
        <v>3700000</v>
      </c>
      <c r="H44" s="48"/>
      <c r="I44" s="105"/>
      <c r="J44" s="31"/>
      <c r="K44" s="31"/>
      <c r="L44" s="31"/>
    </row>
    <row r="45" spans="1:12" s="20" customFormat="1" ht="23.25" customHeight="1" x14ac:dyDescent="0.25">
      <c r="A45" s="38" t="s">
        <v>30</v>
      </c>
      <c r="B45" s="70">
        <v>3500000</v>
      </c>
      <c r="C45" s="85">
        <v>0</v>
      </c>
      <c r="D45" s="85">
        <v>0</v>
      </c>
      <c r="E45" s="85">
        <v>0</v>
      </c>
      <c r="F45" s="85">
        <v>3700000</v>
      </c>
      <c r="G45" s="73">
        <f t="shared" si="0"/>
        <v>3700000</v>
      </c>
      <c r="H45" s="53"/>
      <c r="I45" s="105"/>
      <c r="J45" s="55"/>
      <c r="K45" s="31"/>
      <c r="L45" s="31"/>
    </row>
    <row r="46" spans="1:12" s="12" customFormat="1" ht="34.5" customHeight="1" x14ac:dyDescent="0.25">
      <c r="A46" s="81" t="s">
        <v>19</v>
      </c>
      <c r="B46" s="74">
        <f>+B47+B48+B49+B50+B51+B52+B53+B54</f>
        <v>9960000</v>
      </c>
      <c r="C46" s="88">
        <v>0</v>
      </c>
      <c r="D46" s="88">
        <v>0</v>
      </c>
      <c r="E46" s="82">
        <f>+E47+E48+E49+E50+E51+E52+E53+E54</f>
        <v>84114.03</v>
      </c>
      <c r="F46" s="88">
        <v>0</v>
      </c>
      <c r="G46" s="73">
        <f t="shared" si="0"/>
        <v>84114.03</v>
      </c>
      <c r="H46" s="62"/>
      <c r="I46" s="105"/>
      <c r="J46" s="9"/>
      <c r="K46" s="55"/>
      <c r="L46" s="31"/>
    </row>
    <row r="47" spans="1:12" s="20" customFormat="1" ht="22.5" customHeight="1" x14ac:dyDescent="0.25">
      <c r="A47" s="38" t="s">
        <v>20</v>
      </c>
      <c r="B47" s="70">
        <v>1068000</v>
      </c>
      <c r="C47" s="85">
        <v>0</v>
      </c>
      <c r="D47" s="85">
        <v>0</v>
      </c>
      <c r="E47" s="80">
        <v>57973.4</v>
      </c>
      <c r="F47" s="85">
        <v>0</v>
      </c>
      <c r="G47" s="73">
        <f t="shared" si="0"/>
        <v>57973.4</v>
      </c>
      <c r="H47" s="62"/>
      <c r="I47" s="105"/>
      <c r="J47" s="9"/>
      <c r="K47" s="60"/>
      <c r="L47" s="55"/>
    </row>
    <row r="48" spans="1:12" s="12" customFormat="1" ht="24" x14ac:dyDescent="0.25">
      <c r="A48" s="38" t="s">
        <v>42</v>
      </c>
      <c r="B48" s="70">
        <v>600000</v>
      </c>
      <c r="C48" s="85">
        <v>0</v>
      </c>
      <c r="D48" s="85">
        <v>0</v>
      </c>
      <c r="E48" s="80">
        <v>20488.43</v>
      </c>
      <c r="F48" s="85">
        <v>0</v>
      </c>
      <c r="G48" s="73">
        <f t="shared" si="0"/>
        <v>20488.43</v>
      </c>
      <c r="H48" s="9"/>
      <c r="I48" s="105"/>
      <c r="J48" s="9"/>
      <c r="K48" s="61"/>
      <c r="L48" s="60"/>
    </row>
    <row r="49" spans="1:14" s="12" customFormat="1" ht="29.25" customHeight="1" x14ac:dyDescent="0.25">
      <c r="A49" s="38" t="s">
        <v>21</v>
      </c>
      <c r="B49" s="70">
        <v>5000000</v>
      </c>
      <c r="C49" s="85">
        <v>0</v>
      </c>
      <c r="D49" s="85">
        <v>0</v>
      </c>
      <c r="E49" s="85">
        <v>0</v>
      </c>
      <c r="F49" s="85">
        <v>0</v>
      </c>
      <c r="G49" s="73">
        <f t="shared" si="0"/>
        <v>0</v>
      </c>
      <c r="H49" s="9"/>
      <c r="I49" s="105"/>
      <c r="J49" s="9"/>
      <c r="K49" s="60"/>
      <c r="L49" s="61"/>
    </row>
    <row r="50" spans="1:14" s="12" customFormat="1" ht="27.75" customHeight="1" x14ac:dyDescent="0.25">
      <c r="A50" s="38" t="s">
        <v>23</v>
      </c>
      <c r="B50" s="70">
        <v>400000</v>
      </c>
      <c r="C50" s="85">
        <v>0</v>
      </c>
      <c r="D50" s="85">
        <v>0</v>
      </c>
      <c r="E50" s="85">
        <v>0</v>
      </c>
      <c r="F50" s="85">
        <v>0</v>
      </c>
      <c r="G50" s="73">
        <f t="shared" si="0"/>
        <v>0</v>
      </c>
      <c r="H50" s="62"/>
      <c r="I50" s="105"/>
      <c r="J50" s="9"/>
      <c r="K50" s="61"/>
      <c r="L50" s="60"/>
    </row>
    <row r="51" spans="1:14" s="12" customFormat="1" ht="26.25" customHeight="1" x14ac:dyDescent="0.25">
      <c r="A51" s="38" t="s">
        <v>35</v>
      </c>
      <c r="B51" s="70">
        <v>2280000</v>
      </c>
      <c r="C51" s="85">
        <v>0</v>
      </c>
      <c r="D51" s="85">
        <v>0</v>
      </c>
      <c r="E51" s="84">
        <v>5652.2</v>
      </c>
      <c r="F51" s="85">
        <v>0</v>
      </c>
      <c r="G51" s="73">
        <f t="shared" si="0"/>
        <v>5652.2</v>
      </c>
      <c r="H51" s="62"/>
      <c r="I51" s="105"/>
      <c r="J51" s="9"/>
      <c r="K51" s="61"/>
      <c r="L51" s="61"/>
    </row>
    <row r="52" spans="1:14" s="12" customFormat="1" ht="26.25" customHeight="1" x14ac:dyDescent="0.25">
      <c r="A52" s="38" t="s">
        <v>37</v>
      </c>
      <c r="B52" s="70">
        <v>200000</v>
      </c>
      <c r="C52" s="85">
        <v>0</v>
      </c>
      <c r="D52" s="85">
        <v>0</v>
      </c>
      <c r="E52" s="85">
        <v>0</v>
      </c>
      <c r="F52" s="85">
        <v>0</v>
      </c>
      <c r="G52" s="73">
        <f t="shared" si="0"/>
        <v>0</v>
      </c>
      <c r="H52" s="48"/>
      <c r="I52" s="105"/>
      <c r="J52" s="31"/>
      <c r="K52" s="61"/>
      <c r="L52" s="61"/>
    </row>
    <row r="53" spans="1:14" ht="21.75" customHeight="1" x14ac:dyDescent="0.25">
      <c r="A53" s="38" t="s">
        <v>24</v>
      </c>
      <c r="B53" s="70">
        <v>200000</v>
      </c>
      <c r="C53" s="85">
        <v>0</v>
      </c>
      <c r="D53" s="85">
        <v>0</v>
      </c>
      <c r="E53" s="85">
        <v>0</v>
      </c>
      <c r="F53" s="85">
        <v>0</v>
      </c>
      <c r="G53" s="73">
        <f t="shared" si="0"/>
        <v>0</v>
      </c>
      <c r="H53" s="48"/>
      <c r="I53" s="105"/>
      <c r="J53" s="31"/>
      <c r="K53" s="61"/>
      <c r="L53" s="61"/>
    </row>
    <row r="54" spans="1:14" ht="24" x14ac:dyDescent="0.25">
      <c r="A54" s="38" t="s">
        <v>25</v>
      </c>
      <c r="B54" s="70">
        <v>212000</v>
      </c>
      <c r="C54" s="85">
        <v>0</v>
      </c>
      <c r="D54" s="85">
        <v>0</v>
      </c>
      <c r="E54" s="85">
        <v>0</v>
      </c>
      <c r="F54" s="85">
        <v>0</v>
      </c>
      <c r="G54" s="73">
        <f t="shared" si="0"/>
        <v>0</v>
      </c>
      <c r="H54" s="48"/>
      <c r="I54" s="105"/>
      <c r="J54" s="31"/>
      <c r="K54" s="61"/>
      <c r="L54" s="61"/>
    </row>
    <row r="55" spans="1:14" ht="23.25" customHeight="1" x14ac:dyDescent="0.25">
      <c r="A55" s="81" t="s">
        <v>26</v>
      </c>
      <c r="B55" s="74">
        <f>+B56</f>
        <v>780000</v>
      </c>
      <c r="C55" s="88">
        <v>0</v>
      </c>
      <c r="D55" s="88">
        <v>0</v>
      </c>
      <c r="E55" s="88">
        <v>0</v>
      </c>
      <c r="F55" s="88">
        <v>0</v>
      </c>
      <c r="G55" s="73">
        <f t="shared" si="0"/>
        <v>0</v>
      </c>
      <c r="H55" s="63"/>
      <c r="I55" s="105"/>
      <c r="J55" s="9"/>
      <c r="K55" s="31"/>
      <c r="L55" s="61"/>
    </row>
    <row r="56" spans="1:14" ht="24" customHeight="1" thickBot="1" x14ac:dyDescent="0.3">
      <c r="A56" s="38" t="s">
        <v>27</v>
      </c>
      <c r="B56" s="70">
        <v>780000</v>
      </c>
      <c r="C56" s="85">
        <v>0</v>
      </c>
      <c r="D56" s="85">
        <v>0</v>
      </c>
      <c r="E56" s="85">
        <v>0</v>
      </c>
      <c r="F56" s="85">
        <v>0</v>
      </c>
      <c r="G56" s="73">
        <f t="shared" si="0"/>
        <v>0</v>
      </c>
      <c r="H56" s="64"/>
      <c r="I56" s="105"/>
      <c r="J56" s="31"/>
      <c r="K56" s="31"/>
      <c r="L56" s="31"/>
    </row>
    <row r="57" spans="1:14" s="19" customFormat="1" ht="18" customHeight="1" thickBot="1" x14ac:dyDescent="0.3">
      <c r="A57" s="39" t="s">
        <v>0</v>
      </c>
      <c r="B57" s="40">
        <f>+B55+B46+B44+B35+B25+B20</f>
        <v>266985449</v>
      </c>
      <c r="C57" s="87">
        <v>0</v>
      </c>
      <c r="D57" s="40">
        <f>+D55+D46+D35+D25+D20+D44</f>
        <v>14560132.979999999</v>
      </c>
      <c r="E57" s="40">
        <f>+E55+E46+E35+E25+E20+E44</f>
        <v>15240347.039999999</v>
      </c>
      <c r="F57" s="40">
        <f>+F55+F46+F35+F25+F20+F44</f>
        <v>21982754.120000001</v>
      </c>
      <c r="G57" s="86">
        <f>+G20+G25+G35+G44+G46+G55</f>
        <v>51783234.140000001</v>
      </c>
      <c r="H57" s="49"/>
      <c r="I57" s="49"/>
      <c r="J57" s="31"/>
      <c r="K57" s="31"/>
      <c r="L57" s="31"/>
    </row>
    <row r="58" spans="1:14" s="19" customFormat="1" ht="18" customHeight="1" x14ac:dyDescent="0.25">
      <c r="A58" s="99"/>
      <c r="B58" s="100"/>
      <c r="C58" s="88"/>
      <c r="D58" s="100"/>
      <c r="E58" s="100"/>
      <c r="F58" s="100"/>
      <c r="G58" s="49"/>
      <c r="H58" s="49"/>
      <c r="I58" s="31"/>
      <c r="J58" s="31"/>
      <c r="K58" s="31"/>
    </row>
    <row r="59" spans="1:14" s="19" customFormat="1" ht="18" customHeight="1" x14ac:dyDescent="0.25">
      <c r="A59" s="99"/>
      <c r="B59" s="100"/>
      <c r="C59" s="88"/>
      <c r="D59" s="100"/>
      <c r="E59" s="100"/>
      <c r="F59" s="100"/>
      <c r="G59" s="49"/>
      <c r="H59" s="49"/>
      <c r="I59" s="31"/>
      <c r="J59" s="31"/>
      <c r="K59" s="31"/>
    </row>
    <row r="60" spans="1:14" x14ac:dyDescent="0.25">
      <c r="A60" s="8"/>
      <c r="B60" s="9"/>
      <c r="C60" s="9"/>
      <c r="D60" s="9"/>
      <c r="E60" s="9"/>
      <c r="F60" s="9"/>
      <c r="G60" s="9"/>
      <c r="H60" s="9"/>
      <c r="I60" s="31"/>
      <c r="J60" s="31"/>
      <c r="K60" s="9"/>
      <c r="L60" s="9"/>
      <c r="M60" s="9"/>
      <c r="N60" s="7"/>
    </row>
    <row r="61" spans="1:14" x14ac:dyDescent="0.25">
      <c r="A61" s="8"/>
      <c r="B61" s="9"/>
      <c r="C61" s="9"/>
      <c r="D61" s="9"/>
      <c r="E61" s="9"/>
      <c r="F61" s="9"/>
      <c r="G61" s="9"/>
      <c r="H61" s="31"/>
      <c r="I61" s="31"/>
      <c r="J61" s="9"/>
      <c r="K61" s="9"/>
      <c r="L61" s="9"/>
      <c r="M61" s="7"/>
    </row>
    <row r="62" spans="1:14" ht="15.75" x14ac:dyDescent="0.25">
      <c r="A62" s="97" t="s">
        <v>54</v>
      </c>
      <c r="C62" s="89" t="s">
        <v>55</v>
      </c>
      <c r="D62" s="90"/>
      <c r="F62" s="97" t="s">
        <v>56</v>
      </c>
      <c r="G62" s="91"/>
      <c r="H62" s="31"/>
      <c r="I62" s="31"/>
      <c r="J62" s="9"/>
      <c r="K62" s="9"/>
      <c r="L62" s="9"/>
      <c r="M62" s="7"/>
    </row>
    <row r="63" spans="1:14" x14ac:dyDescent="0.25">
      <c r="A63" s="91"/>
      <c r="C63" s="91"/>
      <c r="D63" s="92"/>
      <c r="F63" s="93"/>
      <c r="G63" s="91"/>
      <c r="H63" s="31"/>
      <c r="I63" s="31"/>
      <c r="J63" s="9"/>
      <c r="K63" s="9"/>
      <c r="L63" s="9"/>
      <c r="M63" s="7"/>
    </row>
    <row r="64" spans="1:14" x14ac:dyDescent="0.25">
      <c r="A64" s="98" t="s">
        <v>57</v>
      </c>
      <c r="B64" s="94"/>
      <c r="C64" s="98" t="s">
        <v>38</v>
      </c>
      <c r="D64" s="54"/>
      <c r="F64" s="98" t="s">
        <v>58</v>
      </c>
      <c r="G64" s="59"/>
      <c r="H64" s="31"/>
      <c r="I64" s="31"/>
      <c r="J64" s="9"/>
      <c r="K64" s="9"/>
      <c r="L64" s="9"/>
      <c r="M64" s="7"/>
    </row>
    <row r="65" spans="1:20" x14ac:dyDescent="0.25">
      <c r="A65" s="98"/>
      <c r="B65" s="94"/>
      <c r="C65" s="98"/>
      <c r="D65" s="54"/>
      <c r="F65" s="98"/>
      <c r="G65" s="59"/>
      <c r="H65" s="31"/>
      <c r="I65" s="31"/>
      <c r="J65" s="9"/>
      <c r="K65" s="9"/>
      <c r="L65" s="9"/>
      <c r="M65" s="7"/>
    </row>
    <row r="66" spans="1:20" ht="20.25" customHeight="1" x14ac:dyDescent="0.25">
      <c r="A66" s="97" t="s">
        <v>59</v>
      </c>
      <c r="B66" s="92"/>
      <c r="C66" s="103" t="s">
        <v>60</v>
      </c>
      <c r="D66" s="95"/>
      <c r="F66" s="97" t="s">
        <v>61</v>
      </c>
      <c r="G66" s="91"/>
      <c r="H66" s="55"/>
      <c r="I66" s="31"/>
      <c r="J66" s="9"/>
      <c r="K66" s="9"/>
      <c r="L66" s="9"/>
      <c r="M66" s="7"/>
    </row>
    <row r="67" spans="1:20" x14ac:dyDescent="0.25">
      <c r="D67" s="96"/>
      <c r="G67" s="96"/>
      <c r="H67" s="9"/>
      <c r="I67" s="55"/>
      <c r="J67" s="9"/>
      <c r="K67" s="9"/>
      <c r="L67" s="9"/>
      <c r="M67" s="7"/>
    </row>
    <row r="68" spans="1:20" x14ac:dyDescent="0.25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7"/>
    </row>
    <row r="69" spans="1:20" x14ac:dyDescent="0.25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7"/>
    </row>
    <row r="70" spans="1:20" x14ac:dyDescent="0.25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7"/>
    </row>
    <row r="71" spans="1:20" s="58" customFormat="1" ht="21" customHeight="1" x14ac:dyDescent="0.25">
      <c r="F71" s="101"/>
      <c r="G71" s="30"/>
      <c r="H71" s="30"/>
      <c r="I71" s="9"/>
      <c r="J71" s="9"/>
    </row>
    <row r="72" spans="1:20" s="58" customFormat="1" ht="21" customHeight="1" x14ac:dyDescent="0.25">
      <c r="A72" s="44"/>
      <c r="C72" s="102"/>
      <c r="E72" s="102"/>
      <c r="F72" s="30"/>
      <c r="G72" s="30"/>
      <c r="H72" s="30"/>
      <c r="I72" s="9"/>
      <c r="J72" s="9"/>
    </row>
    <row r="73" spans="1:20" s="58" customFormat="1" ht="21" customHeight="1" x14ac:dyDescent="0.25">
      <c r="A73" s="24"/>
      <c r="C73" s="46"/>
      <c r="E73" s="47"/>
      <c r="F73" s="65"/>
      <c r="G73" s="65"/>
      <c r="H73" s="45"/>
      <c r="J73" s="9"/>
    </row>
    <row r="74" spans="1:20" s="58" customFormat="1" x14ac:dyDescent="0.25">
      <c r="A74" s="8"/>
      <c r="B74" s="9"/>
      <c r="C74" s="9"/>
      <c r="D74" s="9"/>
      <c r="E74" s="9"/>
      <c r="F74" s="66"/>
      <c r="G74" s="66"/>
      <c r="H74" s="26"/>
      <c r="K74" s="9"/>
      <c r="L74" s="9"/>
      <c r="M74" s="10"/>
      <c r="N74" s="10"/>
      <c r="O74" s="10"/>
      <c r="P74" s="10"/>
      <c r="Q74" s="13"/>
      <c r="R74" s="13"/>
    </row>
    <row r="75" spans="1:20" ht="17.25" customHeight="1" x14ac:dyDescent="0.25">
      <c r="A75" s="8"/>
      <c r="B75" s="9"/>
      <c r="C75" s="9"/>
      <c r="D75" s="9"/>
      <c r="E75" s="9"/>
      <c r="F75" s="49"/>
      <c r="G75" s="49"/>
      <c r="H75" s="31"/>
      <c r="I75" s="31"/>
      <c r="J75" s="31"/>
      <c r="K75" s="9"/>
      <c r="L75" s="9"/>
      <c r="M75" s="9"/>
      <c r="N75" s="9"/>
      <c r="O75" s="13"/>
      <c r="P75" s="13"/>
      <c r="T75" s="7"/>
    </row>
    <row r="76" spans="1:20" s="31" customFormat="1" ht="18" customHeight="1" x14ac:dyDescent="0.25">
      <c r="A76"/>
      <c r="B76"/>
      <c r="C76"/>
      <c r="D76"/>
      <c r="E76" s="11"/>
      <c r="F76" s="67"/>
      <c r="G76" s="67"/>
      <c r="H76" s="68"/>
      <c r="I76" s="9"/>
      <c r="K76" s="10"/>
      <c r="L76" s="10"/>
      <c r="M76" s="13"/>
      <c r="N76" s="13"/>
      <c r="O76" s="7"/>
      <c r="P76" s="7"/>
      <c r="Q76" s="7"/>
      <c r="R76" s="7"/>
    </row>
    <row r="77" spans="1:20" s="31" customFormat="1" ht="13.5" customHeight="1" x14ac:dyDescent="0.25">
      <c r="A77"/>
      <c r="B77"/>
      <c r="C77"/>
      <c r="D77"/>
      <c r="E77"/>
      <c r="F77" s="49"/>
      <c r="G77" s="49"/>
      <c r="J77" s="9"/>
      <c r="K77" s="9"/>
      <c r="L77" s="13"/>
      <c r="M77" s="7"/>
      <c r="N77" s="7"/>
      <c r="O77" s="7"/>
      <c r="P77" s="7"/>
    </row>
    <row r="78" spans="1:20" s="31" customFormat="1" ht="0.75" customHeight="1" x14ac:dyDescent="0.25">
      <c r="A78"/>
      <c r="B78"/>
      <c r="C78"/>
      <c r="D78"/>
      <c r="E78"/>
      <c r="F78" s="49"/>
      <c r="G78" s="49"/>
      <c r="J78" s="9"/>
      <c r="K78" s="30"/>
      <c r="L78" s="13"/>
      <c r="M78" s="13"/>
      <c r="N78" s="7"/>
      <c r="O78" s="7"/>
      <c r="P78" s="7"/>
      <c r="Q78" s="7"/>
    </row>
    <row r="79" spans="1:20" s="31" customFormat="1" ht="15" hidden="1" customHeight="1" x14ac:dyDescent="0.25">
      <c r="A79"/>
      <c r="B79"/>
      <c r="C79"/>
      <c r="D79"/>
      <c r="E79" s="45"/>
      <c r="F79" s="49"/>
      <c r="G79" s="49"/>
      <c r="I79" s="9"/>
      <c r="J79" s="9"/>
      <c r="K79" s="30"/>
      <c r="L79" s="32"/>
      <c r="M79" s="13"/>
      <c r="N79" s="13"/>
      <c r="O79" s="7"/>
      <c r="P79" s="7"/>
      <c r="Q79" s="7"/>
      <c r="R79" s="7"/>
    </row>
    <row r="80" spans="1:20" s="31" customFormat="1" ht="15" hidden="1" customHeight="1" x14ac:dyDescent="0.25">
      <c r="A80"/>
      <c r="B80"/>
      <c r="C80"/>
      <c r="D80"/>
      <c r="E80"/>
      <c r="F80" s="49"/>
      <c r="G80" s="49"/>
      <c r="I80" s="30"/>
      <c r="J80" s="9"/>
      <c r="K80" s="27"/>
      <c r="M80" s="13"/>
      <c r="N80" s="13"/>
      <c r="O80" s="7"/>
      <c r="P80" s="7"/>
      <c r="Q80" s="7"/>
      <c r="R80" s="7"/>
    </row>
    <row r="81" spans="1:23" s="31" customFormat="1" ht="18.75" customHeight="1" x14ac:dyDescent="0.25">
      <c r="F81" s="49"/>
      <c r="G81" s="49"/>
      <c r="I81" s="30"/>
      <c r="J81" s="30"/>
      <c r="K81" s="26"/>
      <c r="N81" s="13"/>
      <c r="O81" s="13"/>
      <c r="P81" s="7"/>
      <c r="Q81" s="7"/>
      <c r="R81" s="7"/>
      <c r="S81" s="7"/>
    </row>
    <row r="82" spans="1:23" x14ac:dyDescent="0.25">
      <c r="A82" s="9"/>
      <c r="B82" s="9"/>
      <c r="C82" s="30"/>
      <c r="D82" s="29"/>
      <c r="E82" s="9"/>
      <c r="F82" s="49"/>
      <c r="G82" s="49"/>
      <c r="H82" s="31"/>
      <c r="I82" s="27"/>
      <c r="J82" s="30"/>
      <c r="P82" s="13"/>
      <c r="Q82" s="13"/>
      <c r="R82" s="7"/>
      <c r="S82" s="7"/>
      <c r="T82" s="7"/>
      <c r="U82" s="7"/>
    </row>
    <row r="83" spans="1:23" x14ac:dyDescent="0.25">
      <c r="A83" s="30"/>
      <c r="B83" s="30"/>
      <c r="C83" s="30"/>
      <c r="D83" s="9"/>
      <c r="E83" s="30"/>
      <c r="F83" s="69"/>
      <c r="G83" s="69"/>
      <c r="H83" s="3"/>
      <c r="I83" s="26"/>
      <c r="J83" s="27"/>
      <c r="K83" s="1"/>
      <c r="P83" s="13"/>
      <c r="Q83" s="13"/>
      <c r="R83" s="7"/>
      <c r="S83" s="7"/>
      <c r="T83" s="7"/>
      <c r="U83" s="7"/>
    </row>
    <row r="84" spans="1:23" ht="16.5" customHeight="1" x14ac:dyDescent="0.25">
      <c r="A84" s="30"/>
      <c r="B84" s="30"/>
      <c r="C84" s="27"/>
      <c r="D84" s="30"/>
      <c r="E84" s="30"/>
      <c r="F84" s="67"/>
      <c r="G84" s="67"/>
      <c r="H84" s="68"/>
      <c r="I84" s="31"/>
      <c r="J84" s="26"/>
      <c r="P84" s="13"/>
      <c r="Q84" s="13"/>
      <c r="R84" s="7"/>
      <c r="S84" s="7"/>
      <c r="T84" s="7"/>
      <c r="U84" s="7"/>
    </row>
    <row r="85" spans="1:23" x14ac:dyDescent="0.25">
      <c r="A85" s="44"/>
      <c r="B85" s="27"/>
      <c r="C85" s="26"/>
      <c r="D85" s="30"/>
      <c r="E85" s="34"/>
      <c r="F85" s="67"/>
      <c r="G85" s="67"/>
      <c r="H85" s="68"/>
      <c r="I85" s="68"/>
      <c r="J85" s="31"/>
      <c r="R85" s="13"/>
      <c r="S85" s="13"/>
      <c r="T85" s="7"/>
      <c r="U85" s="7"/>
      <c r="V85" s="7"/>
      <c r="W85" s="7"/>
    </row>
    <row r="86" spans="1:23" x14ac:dyDescent="0.25">
      <c r="A86" s="43"/>
      <c r="B86" s="26"/>
      <c r="D86" s="34"/>
      <c r="E86" s="33"/>
      <c r="F86" s="49"/>
      <c r="G86" s="49"/>
      <c r="H86" s="31"/>
      <c r="I86" s="31"/>
      <c r="J86" s="68"/>
      <c r="R86" s="13"/>
      <c r="S86" s="13"/>
      <c r="T86" s="7"/>
      <c r="U86" s="7"/>
      <c r="V86" s="7"/>
      <c r="W86" s="7"/>
    </row>
    <row r="87" spans="1:23" x14ac:dyDescent="0.25">
      <c r="C87" s="1"/>
      <c r="D87" s="33"/>
      <c r="F87" s="49"/>
      <c r="G87" s="49"/>
      <c r="H87" s="31"/>
      <c r="I87" s="31"/>
      <c r="J87" s="31"/>
      <c r="R87" s="13"/>
      <c r="S87" s="13"/>
      <c r="T87" s="7"/>
      <c r="U87" s="7"/>
      <c r="V87" s="7"/>
      <c r="W87" s="7"/>
    </row>
    <row r="88" spans="1:23" x14ac:dyDescent="0.25">
      <c r="A88" s="1"/>
      <c r="B88" s="1"/>
      <c r="E88" s="1"/>
      <c r="F88" s="49"/>
      <c r="G88" s="49"/>
      <c r="H88" s="31"/>
      <c r="I88" s="31"/>
      <c r="J88" s="31"/>
      <c r="R88" s="13"/>
      <c r="S88" s="13"/>
      <c r="T88" s="7"/>
      <c r="U88" s="7"/>
      <c r="V88" s="7"/>
      <c r="W88" s="7"/>
    </row>
    <row r="89" spans="1:23" ht="36" customHeight="1" x14ac:dyDescent="0.25">
      <c r="D89" s="1"/>
      <c r="F89" s="67"/>
      <c r="G89" s="67"/>
      <c r="H89" s="68"/>
      <c r="I89" s="31"/>
      <c r="J89" s="31"/>
      <c r="R89" s="13"/>
      <c r="S89" s="13"/>
      <c r="T89" s="7"/>
      <c r="U89" s="7"/>
      <c r="V89" s="7"/>
      <c r="W89" s="7"/>
    </row>
    <row r="90" spans="1:23" x14ac:dyDescent="0.25">
      <c r="F90" s="49"/>
      <c r="G90" s="49"/>
      <c r="H90" s="31"/>
      <c r="I90" s="31"/>
      <c r="J90" s="31"/>
      <c r="K90" s="3"/>
      <c r="L90" s="3"/>
      <c r="M90" s="3"/>
      <c r="R90" s="10"/>
      <c r="S90" s="13"/>
      <c r="T90" s="7"/>
      <c r="U90" s="7"/>
      <c r="V90" s="7"/>
    </row>
    <row r="91" spans="1:23" x14ac:dyDescent="0.25">
      <c r="F91" s="49"/>
      <c r="G91" s="49"/>
      <c r="H91" s="31"/>
      <c r="I91" s="31"/>
      <c r="J91" s="31"/>
      <c r="K91" s="1"/>
      <c r="L91" s="1"/>
      <c r="M91" s="1"/>
      <c r="S91" s="10"/>
    </row>
    <row r="92" spans="1:23" x14ac:dyDescent="0.25">
      <c r="F92" s="49"/>
      <c r="G92" s="49"/>
      <c r="H92" s="31"/>
      <c r="I92" s="3"/>
      <c r="J92" s="31"/>
      <c r="K92" s="1"/>
      <c r="L92" s="1"/>
      <c r="M92" s="1"/>
    </row>
    <row r="93" spans="1:23" x14ac:dyDescent="0.25">
      <c r="F93" s="49"/>
      <c r="G93" s="49"/>
      <c r="H93" s="31"/>
      <c r="I93" s="68"/>
      <c r="J93" s="3"/>
    </row>
    <row r="94" spans="1:23" x14ac:dyDescent="0.25">
      <c r="C94" s="3"/>
      <c r="F94" s="49"/>
      <c r="G94" s="49"/>
      <c r="H94" s="31"/>
      <c r="I94" s="68"/>
      <c r="J94" s="68"/>
      <c r="O94" t="s">
        <v>36</v>
      </c>
    </row>
    <row r="95" spans="1:23" x14ac:dyDescent="0.25">
      <c r="B95" s="3"/>
      <c r="C95" s="1"/>
      <c r="E95" s="3"/>
      <c r="F95" s="49"/>
      <c r="G95" s="49"/>
      <c r="H95" s="31"/>
      <c r="J95" s="1"/>
    </row>
    <row r="96" spans="1:23" x14ac:dyDescent="0.25">
      <c r="A96" s="2"/>
      <c r="B96" s="1"/>
      <c r="C96" s="1"/>
      <c r="D96" s="3"/>
      <c r="E96" s="1"/>
      <c r="F96" s="49"/>
      <c r="G96" s="49"/>
      <c r="H96" s="31"/>
      <c r="K96" s="1"/>
      <c r="L96" s="1"/>
      <c r="M96" s="1"/>
    </row>
    <row r="97" spans="1:10" x14ac:dyDescent="0.25">
      <c r="A97" s="1"/>
      <c r="B97" s="1"/>
      <c r="D97" s="1"/>
      <c r="E97" s="1"/>
      <c r="F97" s="49"/>
      <c r="G97" s="49"/>
      <c r="H97" s="31"/>
    </row>
    <row r="98" spans="1:10" x14ac:dyDescent="0.25">
      <c r="A98" s="1"/>
      <c r="D98" s="1"/>
      <c r="F98" s="31"/>
      <c r="G98" s="31"/>
      <c r="H98" s="31"/>
      <c r="I98" s="1"/>
    </row>
    <row r="99" spans="1:10" x14ac:dyDescent="0.25">
      <c r="A99" s="6"/>
      <c r="F99" s="31"/>
      <c r="G99" s="31"/>
      <c r="H99" s="31"/>
      <c r="J99" s="1"/>
    </row>
    <row r="100" spans="1:10" x14ac:dyDescent="0.25">
      <c r="A100" s="5"/>
      <c r="C100" s="1"/>
    </row>
    <row r="101" spans="1:10" x14ac:dyDescent="0.25">
      <c r="A101" s="4"/>
      <c r="B101" s="1"/>
      <c r="E101" s="1"/>
    </row>
    <row r="102" spans="1:10" x14ac:dyDescent="0.25">
      <c r="A102" s="1"/>
      <c r="D102" s="1"/>
    </row>
  </sheetData>
  <mergeCells count="4">
    <mergeCell ref="A8:G8"/>
    <mergeCell ref="A9:G9"/>
    <mergeCell ref="A10:G10"/>
    <mergeCell ref="A11:G11"/>
  </mergeCells>
  <conditionalFormatting sqref="D64:D65">
    <cfRule type="duplicateValues" dxfId="1" priority="1"/>
  </conditionalFormatting>
  <conditionalFormatting sqref="D64:D65">
    <cfRule type="duplicateValues" dxfId="0" priority="2"/>
  </conditionalFormatting>
  <pageMargins left="0.52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Stalin Rivera</cp:lastModifiedBy>
  <cp:lastPrinted>2025-04-07T14:02:11Z</cp:lastPrinted>
  <dcterms:created xsi:type="dcterms:W3CDTF">2018-04-17T18:57:16Z</dcterms:created>
  <dcterms:modified xsi:type="dcterms:W3CDTF">2025-04-08T17:37:40Z</dcterms:modified>
</cp:coreProperties>
</file>