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00" windowHeight="7755"/>
  </bookViews>
  <sheets>
    <sheet name="Plantilla Ejecución " sheetId="3" r:id="rId1"/>
  </sheets>
  <definedNames>
    <definedName name="_xlnm.Print_Area" localSheetId="0">'Plantilla Ejecución '!$B$1:$J$65</definedName>
  </definedNames>
  <calcPr calcId="145621"/>
</workbook>
</file>

<file path=xl/calcChain.xml><?xml version="1.0" encoding="utf-8"?>
<calcChain xmlns="http://schemas.openxmlformats.org/spreadsheetml/2006/main">
  <c r="H52" i="3" l="1"/>
  <c r="H44" i="3"/>
  <c r="H42" i="3"/>
  <c r="H41" i="3"/>
  <c r="H33" i="3"/>
  <c r="H24" i="3"/>
  <c r="H23" i="3"/>
  <c r="H21" i="3"/>
  <c r="H19" i="3" s="1"/>
  <c r="H18" i="3" l="1"/>
  <c r="H14" i="3" s="1"/>
  <c r="H54" i="3"/>
  <c r="H17" i="3"/>
  <c r="H16" i="3"/>
  <c r="H15" i="3"/>
  <c r="I33" i="3"/>
  <c r="I19" i="3"/>
  <c r="I52" i="3"/>
  <c r="I44" i="3"/>
  <c r="I42" i="3"/>
  <c r="I23" i="3"/>
  <c r="J53" i="3"/>
  <c r="J51" i="3"/>
  <c r="J50" i="3"/>
  <c r="J49" i="3"/>
  <c r="J48" i="3"/>
  <c r="J47" i="3"/>
  <c r="J46" i="3"/>
  <c r="J45" i="3"/>
  <c r="J43" i="3"/>
  <c r="J41" i="3"/>
  <c r="J40" i="3"/>
  <c r="J39" i="3"/>
  <c r="J38" i="3"/>
  <c r="J37" i="3"/>
  <c r="J36" i="3"/>
  <c r="J35" i="3"/>
  <c r="J34" i="3"/>
  <c r="J32" i="3"/>
  <c r="J31" i="3"/>
  <c r="J30" i="3"/>
  <c r="J29" i="3"/>
  <c r="J28" i="3"/>
  <c r="J27" i="3"/>
  <c r="J26" i="3"/>
  <c r="J25" i="3"/>
  <c r="J22" i="3"/>
  <c r="J20" i="3"/>
  <c r="I54" i="3" l="1"/>
  <c r="I18" i="3"/>
  <c r="I16" i="3" s="1"/>
  <c r="D54" i="3"/>
  <c r="E54" i="3"/>
  <c r="C54" i="3"/>
  <c r="I14" i="3" l="1"/>
  <c r="I17" i="3"/>
  <c r="I15" i="3"/>
  <c r="G19" i="3"/>
  <c r="G52" i="3"/>
  <c r="F52" i="3"/>
  <c r="J52" i="3" s="1"/>
  <c r="G44" i="3"/>
  <c r="F44" i="3"/>
  <c r="J44" i="3" s="1"/>
  <c r="G42" i="3"/>
  <c r="F42" i="3"/>
  <c r="G33" i="3"/>
  <c r="F33" i="3"/>
  <c r="J33" i="3" s="1"/>
  <c r="F24" i="3"/>
  <c r="G23" i="3"/>
  <c r="F21" i="3"/>
  <c r="F19" i="3" l="1"/>
  <c r="J19" i="3" s="1"/>
  <c r="J21" i="3"/>
  <c r="F23" i="3"/>
  <c r="J23" i="3" s="1"/>
  <c r="J24" i="3"/>
  <c r="J42" i="3"/>
  <c r="G18" i="3"/>
  <c r="G15" i="3" s="1"/>
  <c r="G54" i="3"/>
  <c r="G17" i="3"/>
  <c r="G14" i="3"/>
  <c r="F18" i="3" l="1"/>
  <c r="J18" i="3" s="1"/>
  <c r="F54" i="3"/>
  <c r="G16" i="3"/>
  <c r="J54" i="3"/>
  <c r="F16" i="3"/>
  <c r="J16" i="3" s="1"/>
  <c r="F15" i="3"/>
  <c r="J15" i="3" s="1"/>
  <c r="F14" i="3"/>
  <c r="J14" i="3" s="1"/>
  <c r="F17" i="3" l="1"/>
  <c r="J17" i="3" s="1"/>
</calcChain>
</file>

<file path=xl/sharedStrings.xml><?xml version="1.0" encoding="utf-8"?>
<sst xmlns="http://schemas.openxmlformats.org/spreadsheetml/2006/main" count="63" uniqueCount="62">
  <si>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</si>
  <si>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</si>
  <si>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</si>
  <si>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</si>
  <si>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</si>
  <si>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</si>
  <si>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</si>
  <si>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</si>
  <si>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</si>
  <si>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</si>
  <si>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</si>
  <si>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</si>
  <si>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</si>
  <si>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</si>
  <si>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</si>
  <si>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</si>
  <si>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</si>
  <si>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</si>
  <si>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</si>
  <si>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</si>
  <si>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</si>
  <si>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</si>
  <si>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</si>
  <si>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</si>
  <si>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</si>
  <si>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</si>
  <si>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</si>
  <si>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</si>
  <si>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</si>
  <si>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</si>
  <si>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</si>
  <si>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</si>
  <si>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</si>
  <si>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</si>
  <si>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ENERO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</si>
  <si>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</si>
  <si>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</si>
  <si>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</si>
  <si>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</si>
  <si>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</si>
  <si>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</si>
  <si>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2.6.2-MOBILIARIO Y EQUIPO AUDIOVISUAL, RECREATIVO Y EDUCACIONAL</t>
  </si>
  <si>
    <t xml:space="preserve">PRESUPUESTO MODIFICADO </t>
  </si>
  <si>
    <t>PRESUPUESTO INCIAL</t>
  </si>
  <si>
    <t>OFICINA NACIONAL DE METEOROLOGÍA</t>
  </si>
  <si>
    <t>GOBIERNO DE LA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</si>
  <si>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</si>
  <si>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</si>
  <si>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</si>
  <si>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</si>
  <si>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Año 2022</t>
  </si>
  <si>
    <t xml:space="preserve">FEBRERO </t>
  </si>
  <si>
    <t>MARZO</t>
  </si>
  <si>
    <t>TOTAL</t>
  </si>
  <si>
    <t>ABRIL</t>
  </si>
  <si>
    <t xml:space="preserve">  PREPARADO POR</t>
  </si>
  <si>
    <t>AUTORIZADO POR</t>
  </si>
  <si>
    <t xml:space="preserve"> ELIZABETH SANTANA</t>
  </si>
  <si>
    <t xml:space="preserve"> GLORIA M. CEBALLOS</t>
  </si>
  <si>
    <t>MAYO</t>
  </si>
  <si>
    <t xml:space="preserve">   REVISADO POR</t>
  </si>
  <si>
    <t xml:space="preserve">    FRANCISCO EMILIANO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</si>
</sst>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16" fillId="0" borderId="0"/>
  </cellStyleXfs>
  <cellXfs count="59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3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right" vertical="center"/>
    </xf>
    <xf numFmtId="49" fontId="12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164" fontId="12" fillId="0" borderId="0" xfId="1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left" vertical="center"/>
    </xf>
    <xf numFmtId="164" fontId="12" fillId="0" borderId="2" xfId="1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/>
    <xf numFmtId="0" fontId="21" fillId="0" borderId="0" xfId="0" applyFont="1" applyBorder="1" applyAlignment="1"/>
    <xf numFmtId="4" fontId="0" fillId="0" borderId="0" xfId="0" applyNumberFormat="1"/>
    <xf numFmtId="0" fontId="2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/>
    <xf numFmtId="49" fontId="8" fillId="0" borderId="0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742951</xdr:colOff>
      <xdr:row>6</xdr:row>
      <xdr:rowOff>114300</xdr:rowOff>
    </xdr:from>
    <xdr:to>
      <xdr:col>14</xdr:col>
      <xdr:colOff>276486</xdr:colOff>
      <xdr:row>6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5</xdr:row>
      <xdr:rowOff>238126</xdr:rowOff>
    </xdr:from>
    <xdr:to>
      <xdr:col>5</xdr:col>
      <xdr:colOff>723900</xdr:colOff>
      <xdr:row>5</xdr:row>
      <xdr:rowOff>238126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5248275" y="1304926"/>
          <a:ext cx="184785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485775</xdr:colOff>
      <xdr:row>0</xdr:row>
      <xdr:rowOff>114299</xdr:rowOff>
    </xdr:from>
    <xdr:to>
      <xdr:col>5</xdr:col>
      <xdr:colOff>95250</xdr:colOff>
      <xdr:row>3</xdr:row>
      <xdr:rowOff>180973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14299"/>
          <a:ext cx="676275" cy="647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752474</xdr:colOff>
      <xdr:row>3</xdr:row>
      <xdr:rowOff>85724</xdr:rowOff>
    </xdr:from>
    <xdr:to>
      <xdr:col>12</xdr:col>
      <xdr:colOff>581024</xdr:colOff>
      <xdr:row>4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9"/>
  <sheetViews>
    <sheetView showGridLines="0" tabSelected="1" topLeftCell="A52" zoomScaleNormal="100" workbookViewId="0">
      <selection activeCell="E67" sqref="E67"/>
    </sheetView>
  </sheetViews>
  <sheetFormatPr baseColWidth="10" defaultColWidth="9.140625" defaultRowHeight="15" x14ac:dyDescent="0.25"/>
  <cols>
    <col min="1" max="1" width="5.28515625" customWidth="1"/>
    <col min="2" max="2" width="42.42578125" customWidth="1"/>
    <col min="3" max="3" width="15.85546875" customWidth="1"/>
    <col min="4" max="4" width="15.7109375" customWidth="1"/>
    <col min="5" max="5" width="16" customWidth="1"/>
    <col min="6" max="6" width="15.85546875" customWidth="1"/>
    <col min="7" max="7" width="16.5703125" customWidth="1"/>
    <col min="8" max="8" width="16.85546875" customWidth="1"/>
    <col min="9" max="10" width="16.28515625" customWidth="1"/>
    <col min="11" max="11" width="12.5703125" customWidth="1"/>
    <col min="12" max="12" width="12.140625" customWidth="1"/>
    <col min="13" max="13" width="13.7109375" customWidth="1"/>
    <col min="14" max="14" width="14.140625" customWidth="1"/>
    <col min="15" max="15" width="13.85546875" customWidth="1"/>
    <col min="16" max="16" width="13.28515625" customWidth="1"/>
    <col min="17" max="17" width="16.28515625" customWidth="1"/>
  </cols>
  <sheetData>
    <row r="1" spans="2:15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2:15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2:15" ht="15.75" x14ac:dyDescent="0.25">
      <c r="B3" s="17"/>
      <c r="C3" s="17"/>
      <c r="D3" s="18"/>
      <c r="E3" s="18"/>
      <c r="F3" s="18"/>
      <c r="G3" s="18"/>
      <c r="H3" s="18"/>
      <c r="I3" s="18"/>
      <c r="J3" s="18"/>
      <c r="K3" s="17"/>
      <c r="L3" s="17"/>
      <c r="M3" s="17"/>
    </row>
    <row r="4" spans="2:15" ht="15.75" x14ac:dyDescent="0.25">
      <c r="B4" s="17"/>
      <c r="C4" s="17"/>
      <c r="D4" s="18"/>
      <c r="E4" s="18"/>
      <c r="F4" s="18"/>
      <c r="G4" s="18"/>
      <c r="H4" s="18"/>
      <c r="I4" s="18"/>
      <c r="J4" s="18"/>
      <c r="K4" s="17"/>
      <c r="L4" s="17"/>
      <c r="M4" s="17"/>
    </row>
    <row r="5" spans="2:15" ht="22.5" customHeight="1" x14ac:dyDescent="0.25">
      <c r="B5" s="54" t="s">
        <v>45</v>
      </c>
      <c r="C5" s="54"/>
      <c r="D5" s="54"/>
      <c r="E5" s="54"/>
      <c r="F5" s="54"/>
      <c r="G5" s="54"/>
      <c r="H5" s="54"/>
      <c r="I5" s="54"/>
      <c r="J5" s="54"/>
      <c r="K5" s="17"/>
      <c r="L5" s="17"/>
      <c r="M5" s="17"/>
    </row>
    <row r="6" spans="2:15" ht="21" customHeight="1" x14ac:dyDescent="0.25">
      <c r="B6" s="58" t="s">
        <v>46</v>
      </c>
      <c r="C6" s="58"/>
      <c r="D6" s="58"/>
      <c r="E6" s="58"/>
      <c r="F6" s="58"/>
      <c r="G6" s="58"/>
      <c r="H6" s="58"/>
      <c r="I6" s="58"/>
      <c r="J6" s="58"/>
      <c r="K6" s="17"/>
      <c r="L6" s="17"/>
      <c r="M6" s="17"/>
    </row>
    <row r="7" spans="2:15" ht="24.75" customHeight="1" x14ac:dyDescent="0.25">
      <c r="B7" s="57" t="s">
        <v>44</v>
      </c>
      <c r="C7" s="57"/>
      <c r="D7" s="57"/>
      <c r="E7" s="57"/>
      <c r="F7" s="57"/>
      <c r="G7" s="57"/>
      <c r="H7" s="57"/>
      <c r="I7" s="57"/>
      <c r="J7" s="57"/>
      <c r="K7" s="19"/>
      <c r="L7" s="20"/>
      <c r="M7" s="17"/>
    </row>
    <row r="8" spans="2:15" ht="7.5" customHeight="1" x14ac:dyDescent="0.25">
      <c r="B8" s="30"/>
      <c r="C8" s="30"/>
      <c r="D8" s="30"/>
      <c r="E8" s="30"/>
      <c r="F8" s="39"/>
      <c r="G8" s="39"/>
      <c r="H8" s="48"/>
      <c r="I8" s="42"/>
      <c r="J8" s="39"/>
      <c r="K8" s="31"/>
      <c r="L8" s="20"/>
      <c r="M8" s="17"/>
    </row>
    <row r="9" spans="2:15" ht="15.75" customHeight="1" x14ac:dyDescent="0.25">
      <c r="B9" s="55" t="s">
        <v>50</v>
      </c>
      <c r="C9" s="55"/>
      <c r="D9" s="55"/>
      <c r="E9" s="55"/>
      <c r="F9" s="55"/>
      <c r="G9" s="55"/>
      <c r="H9" s="55"/>
      <c r="I9" s="55"/>
      <c r="J9" s="55"/>
      <c r="K9" s="29"/>
      <c r="L9" s="20"/>
      <c r="M9" s="17"/>
      <c r="N9" s="13"/>
    </row>
    <row r="10" spans="2:15" ht="15.75" customHeight="1" x14ac:dyDescent="0.25">
      <c r="B10" s="55" t="s">
        <v>47</v>
      </c>
      <c r="C10" s="55"/>
      <c r="D10" s="55"/>
      <c r="E10" s="55"/>
      <c r="F10" s="55"/>
      <c r="G10" s="55"/>
      <c r="H10" s="55"/>
      <c r="I10" s="55"/>
      <c r="J10" s="55"/>
      <c r="K10" s="30"/>
      <c r="L10" s="20"/>
      <c r="M10" s="17"/>
    </row>
    <row r="11" spans="2:15" x14ac:dyDescent="0.25">
      <c r="B11" s="56" t="s">
        <v>48</v>
      </c>
      <c r="C11" s="56"/>
      <c r="D11" s="56"/>
      <c r="E11" s="56"/>
      <c r="F11" s="56"/>
      <c r="G11" s="56"/>
      <c r="H11" s="56"/>
      <c r="I11" s="56"/>
      <c r="J11" s="56"/>
      <c r="K11" s="28"/>
      <c r="L11" s="20"/>
      <c r="M11" s="17"/>
      <c r="O11" s="16"/>
    </row>
    <row r="12" spans="2:15" ht="15.75" thickBot="1" x14ac:dyDescent="0.3">
      <c r="B12" s="27"/>
      <c r="C12" s="27"/>
      <c r="D12" s="27"/>
      <c r="E12" s="27"/>
      <c r="F12" s="40"/>
      <c r="G12" s="40"/>
      <c r="H12" s="49"/>
      <c r="I12" s="43"/>
      <c r="J12" s="46"/>
      <c r="K12" s="27"/>
      <c r="L12" s="20"/>
      <c r="M12" s="17"/>
    </row>
    <row r="13" spans="2:15" ht="28.5" customHeight="1" thickBot="1" x14ac:dyDescent="0.3">
      <c r="B13" s="36" t="s">
        <v>0</v>
      </c>
      <c r="C13" s="37" t="s">
        <v>43</v>
      </c>
      <c r="D13" s="37" t="s">
        <v>42</v>
      </c>
      <c r="E13" s="38" t="s">
        <v>34</v>
      </c>
      <c r="F13" s="38" t="s">
        <v>51</v>
      </c>
      <c r="G13" s="38" t="s">
        <v>52</v>
      </c>
      <c r="H13" s="38" t="s">
        <v>54</v>
      </c>
      <c r="I13" s="38" t="s">
        <v>59</v>
      </c>
      <c r="J13" s="38" t="s">
        <v>53</v>
      </c>
    </row>
    <row r="14" spans="2:15" x14ac:dyDescent="0.25">
      <c r="B14" s="22" t="s">
        <v>1</v>
      </c>
      <c r="C14" s="21">
        <v>195688996</v>
      </c>
      <c r="D14" s="33">
        <v>0</v>
      </c>
      <c r="E14" s="33">
        <v>10981119.880000001</v>
      </c>
      <c r="F14" s="33">
        <f>+F18</f>
        <v>13309194.899999999</v>
      </c>
      <c r="G14" s="33">
        <f>+G18</f>
        <v>13632308.689999999</v>
      </c>
      <c r="H14" s="33">
        <f>+H18</f>
        <v>12734866.560000002</v>
      </c>
      <c r="I14" s="33">
        <f>+I18</f>
        <v>14778056.08</v>
      </c>
      <c r="J14" s="33">
        <f>SUM(E14:I14)</f>
        <v>65435546.109999999</v>
      </c>
    </row>
    <row r="15" spans="2:15" ht="24.75" customHeight="1" x14ac:dyDescent="0.25">
      <c r="B15" s="23" t="s">
        <v>2</v>
      </c>
      <c r="C15" s="21">
        <v>195688996</v>
      </c>
      <c r="D15" s="21">
        <v>0</v>
      </c>
      <c r="E15" s="33">
        <v>10981119.880000001</v>
      </c>
      <c r="F15" s="33">
        <f>+F18</f>
        <v>13309194.899999999</v>
      </c>
      <c r="G15" s="33">
        <f>+G18</f>
        <v>13632308.689999999</v>
      </c>
      <c r="H15" s="33">
        <f>+H18</f>
        <v>12734866.560000002</v>
      </c>
      <c r="I15" s="33">
        <f>+I18</f>
        <v>14778056.08</v>
      </c>
      <c r="J15" s="33">
        <f t="shared" ref="J15:J52" si="0">SUM(E15:I15)</f>
        <v>65435546.109999999</v>
      </c>
    </row>
    <row r="16" spans="2:15" ht="19.5" customHeight="1" x14ac:dyDescent="0.25">
      <c r="B16" s="23" t="s">
        <v>3</v>
      </c>
      <c r="C16" s="21">
        <v>195688996</v>
      </c>
      <c r="D16" s="21">
        <v>0</v>
      </c>
      <c r="E16" s="33">
        <v>10981119.880000001</v>
      </c>
      <c r="F16" s="33">
        <f>+F18</f>
        <v>13309194.899999999</v>
      </c>
      <c r="G16" s="33">
        <f>+G18</f>
        <v>13632308.689999999</v>
      </c>
      <c r="H16" s="33">
        <f>+H18</f>
        <v>12734866.560000002</v>
      </c>
      <c r="I16" s="33">
        <f>+I18</f>
        <v>14778056.08</v>
      </c>
      <c r="J16" s="33">
        <f t="shared" si="0"/>
        <v>65435546.109999999</v>
      </c>
    </row>
    <row r="17" spans="2:10" ht="17.25" customHeight="1" x14ac:dyDescent="0.25">
      <c r="B17" s="23" t="s">
        <v>49</v>
      </c>
      <c r="C17" s="21">
        <v>195688996</v>
      </c>
      <c r="D17" s="21">
        <v>0</v>
      </c>
      <c r="E17" s="33">
        <v>10981119.880000001</v>
      </c>
      <c r="F17" s="33">
        <f>+F18</f>
        <v>13309194.899999999</v>
      </c>
      <c r="G17" s="33">
        <f>+G18</f>
        <v>13632308.689999999</v>
      </c>
      <c r="H17" s="33">
        <f>+H18</f>
        <v>12734866.560000002</v>
      </c>
      <c r="I17" s="33">
        <f>+I18</f>
        <v>14778056.08</v>
      </c>
      <c r="J17" s="33">
        <f t="shared" si="0"/>
        <v>65435546.109999999</v>
      </c>
    </row>
    <row r="18" spans="2:10" x14ac:dyDescent="0.25">
      <c r="B18" s="23" t="s">
        <v>4</v>
      </c>
      <c r="C18" s="21">
        <v>195688996</v>
      </c>
      <c r="D18" s="21">
        <v>0</v>
      </c>
      <c r="E18" s="33">
        <v>10981119.880000001</v>
      </c>
      <c r="F18" s="33">
        <f>+F19+F23+F33+F42+F44+F52</f>
        <v>13309194.899999999</v>
      </c>
      <c r="G18" s="33">
        <f>+G19+G23+G33+G42+G44+G52</f>
        <v>13632308.689999999</v>
      </c>
      <c r="H18" s="33">
        <f>+H19+H23+H33+H42+H44+H52</f>
        <v>12734866.560000002</v>
      </c>
      <c r="I18" s="33">
        <f>+I19+I23+I33+I42+I44+I52</f>
        <v>14778056.08</v>
      </c>
      <c r="J18" s="33">
        <f t="shared" si="0"/>
        <v>65435546.109999999</v>
      </c>
    </row>
    <row r="19" spans="2:10" s="25" customFormat="1" x14ac:dyDescent="0.25">
      <c r="B19" s="24" t="s">
        <v>5</v>
      </c>
      <c r="C19" s="33">
        <v>151318996</v>
      </c>
      <c r="D19" s="33">
        <v>0</v>
      </c>
      <c r="E19" s="33">
        <v>10547535.460000001</v>
      </c>
      <c r="F19" s="33">
        <f>SUM(F20:F22)</f>
        <v>12442952.789999999</v>
      </c>
      <c r="G19" s="33">
        <f>SUM(G20:G22)</f>
        <v>11560513.07</v>
      </c>
      <c r="H19" s="33">
        <f>SUM(H20:H22)</f>
        <v>11003099.130000001</v>
      </c>
      <c r="I19" s="33">
        <f>SUM(I20:I22)</f>
        <v>11397608.780000001</v>
      </c>
      <c r="J19" s="33">
        <f t="shared" si="0"/>
        <v>56951709.230000004</v>
      </c>
    </row>
    <row r="20" spans="2:10" x14ac:dyDescent="0.25">
      <c r="B20" s="23" t="s">
        <v>6</v>
      </c>
      <c r="C20" s="21">
        <v>125562000</v>
      </c>
      <c r="D20" s="21">
        <v>0</v>
      </c>
      <c r="E20" s="21">
        <v>9080436.8599999994</v>
      </c>
      <c r="F20" s="21">
        <v>9932637.6199999992</v>
      </c>
      <c r="G20" s="21">
        <v>9579318.7699999996</v>
      </c>
      <c r="H20" s="21">
        <v>9006796.8300000001</v>
      </c>
      <c r="I20" s="21">
        <v>9374328.6300000008</v>
      </c>
      <c r="J20" s="33">
        <f t="shared" si="0"/>
        <v>46973518.710000001</v>
      </c>
    </row>
    <row r="21" spans="2:10" ht="18.75" customHeight="1" x14ac:dyDescent="0.25">
      <c r="B21" s="23" t="s">
        <v>7</v>
      </c>
      <c r="C21" s="21">
        <v>9158126</v>
      </c>
      <c r="D21" s="21">
        <v>0</v>
      </c>
      <c r="E21" s="21">
        <v>83000</v>
      </c>
      <c r="F21" s="21">
        <f>83000+1029000</f>
        <v>1112000</v>
      </c>
      <c r="G21" s="21">
        <v>603000</v>
      </c>
      <c r="H21" s="21">
        <f>83000+540500</f>
        <v>623500</v>
      </c>
      <c r="I21" s="21">
        <v>623500</v>
      </c>
      <c r="J21" s="33">
        <f t="shared" si="0"/>
        <v>3045000</v>
      </c>
    </row>
    <row r="22" spans="2:10" ht="21.75" customHeight="1" x14ac:dyDescent="0.25">
      <c r="B22" s="23" t="s">
        <v>8</v>
      </c>
      <c r="C22" s="21">
        <v>16598870</v>
      </c>
      <c r="D22" s="21">
        <v>0</v>
      </c>
      <c r="E22" s="21">
        <v>1384098.6</v>
      </c>
      <c r="F22" s="21">
        <v>1398315.17</v>
      </c>
      <c r="G22" s="21">
        <v>1378194.3</v>
      </c>
      <c r="H22" s="21">
        <v>1372802.3</v>
      </c>
      <c r="I22" s="21">
        <v>1399780.15</v>
      </c>
      <c r="J22" s="33">
        <f t="shared" si="0"/>
        <v>6933190.5199999996</v>
      </c>
    </row>
    <row r="23" spans="2:10" s="25" customFormat="1" x14ac:dyDescent="0.25">
      <c r="B23" s="24" t="s">
        <v>9</v>
      </c>
      <c r="C23" s="33">
        <v>14935000</v>
      </c>
      <c r="D23" s="33">
        <v>0</v>
      </c>
      <c r="E23" s="33">
        <v>433584.42</v>
      </c>
      <c r="F23" s="33">
        <f>SUM(F24:F32)</f>
        <v>701136.61</v>
      </c>
      <c r="G23" s="33">
        <f>SUM(G24:G32)</f>
        <v>856647.79</v>
      </c>
      <c r="H23" s="33">
        <f>SUM(H24:H32)</f>
        <v>834311.39000000013</v>
      </c>
      <c r="I23" s="33">
        <f>SUM(I24:I32)</f>
        <v>1156169.8699999999</v>
      </c>
      <c r="J23" s="33">
        <f t="shared" si="0"/>
        <v>3981850.08</v>
      </c>
    </row>
    <row r="24" spans="2:10" s="41" customFormat="1" x14ac:dyDescent="0.25">
      <c r="B24" s="23" t="s">
        <v>10</v>
      </c>
      <c r="C24" s="21">
        <v>5035000</v>
      </c>
      <c r="D24" s="21">
        <v>0</v>
      </c>
      <c r="E24" s="21">
        <v>433584.42</v>
      </c>
      <c r="F24" s="21">
        <f>40.07+161492.82+7371.6+247371.8+3259+6498</f>
        <v>426033.29000000004</v>
      </c>
      <c r="G24" s="21">
        <v>404521.13</v>
      </c>
      <c r="H24" s="21">
        <f>3259+259100.17+7575.05+258988.97+2.54</f>
        <v>528925.7300000001</v>
      </c>
      <c r="I24" s="21">
        <v>467846.21</v>
      </c>
      <c r="J24" s="33">
        <f t="shared" si="0"/>
        <v>2260910.7799999998</v>
      </c>
    </row>
    <row r="25" spans="2:10" ht="18" customHeight="1" x14ac:dyDescent="0.25">
      <c r="B25" s="23" t="s">
        <v>36</v>
      </c>
      <c r="C25" s="21">
        <v>300000</v>
      </c>
      <c r="D25" s="21">
        <v>0</v>
      </c>
      <c r="E25" s="21">
        <v>0</v>
      </c>
      <c r="F25" s="21">
        <v>0</v>
      </c>
      <c r="G25" s="21">
        <v>0</v>
      </c>
      <c r="H25" s="21"/>
      <c r="I25" s="21"/>
      <c r="J25" s="33">
        <f t="shared" si="0"/>
        <v>0</v>
      </c>
    </row>
    <row r="26" spans="2:10" ht="19.5" customHeight="1" x14ac:dyDescent="0.25">
      <c r="B26" s="23" t="s">
        <v>11</v>
      </c>
      <c r="C26" s="21">
        <v>2500000</v>
      </c>
      <c r="D26" s="21">
        <v>0</v>
      </c>
      <c r="E26" s="8">
        <v>0</v>
      </c>
      <c r="F26" s="8">
        <v>158550</v>
      </c>
      <c r="G26" s="8">
        <v>426300</v>
      </c>
      <c r="H26" s="8">
        <v>214600</v>
      </c>
      <c r="I26" s="8">
        <v>186600</v>
      </c>
      <c r="J26" s="33">
        <f t="shared" si="0"/>
        <v>986050</v>
      </c>
    </row>
    <row r="27" spans="2:10" ht="16.5" customHeight="1" x14ac:dyDescent="0.25">
      <c r="B27" s="23" t="s">
        <v>37</v>
      </c>
      <c r="C27" s="21">
        <v>215000</v>
      </c>
      <c r="D27" s="21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33">
        <f t="shared" si="0"/>
        <v>0</v>
      </c>
    </row>
    <row r="28" spans="2:10" x14ac:dyDescent="0.25">
      <c r="B28" s="23" t="s">
        <v>38</v>
      </c>
      <c r="C28" s="21">
        <v>200000</v>
      </c>
      <c r="D28" s="21">
        <v>0</v>
      </c>
      <c r="E28" s="8">
        <v>0</v>
      </c>
      <c r="F28" s="8">
        <v>0</v>
      </c>
      <c r="G28" s="8">
        <v>0</v>
      </c>
      <c r="H28" s="8">
        <v>64959</v>
      </c>
      <c r="I28" s="8"/>
      <c r="J28" s="33">
        <f t="shared" si="0"/>
        <v>64959</v>
      </c>
    </row>
    <row r="29" spans="2:10" x14ac:dyDescent="0.25">
      <c r="B29" s="23" t="s">
        <v>25</v>
      </c>
      <c r="C29" s="21">
        <v>800000</v>
      </c>
      <c r="D29" s="21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33">
        <f t="shared" si="0"/>
        <v>0</v>
      </c>
    </row>
    <row r="30" spans="2:10" ht="22.5" x14ac:dyDescent="0.25">
      <c r="B30" s="23" t="s">
        <v>12</v>
      </c>
      <c r="C30" s="21">
        <v>1850000</v>
      </c>
      <c r="D30" s="21">
        <v>0</v>
      </c>
      <c r="E30" s="8">
        <v>0</v>
      </c>
      <c r="F30" s="8">
        <v>51653.32</v>
      </c>
      <c r="G30" s="8">
        <v>25826.66</v>
      </c>
      <c r="H30" s="8">
        <v>25826.66</v>
      </c>
      <c r="I30" s="8">
        <v>443723.66</v>
      </c>
      <c r="J30" s="33">
        <f t="shared" si="0"/>
        <v>547030.29999999993</v>
      </c>
    </row>
    <row r="31" spans="2:10" ht="22.5" x14ac:dyDescent="0.25">
      <c r="B31" s="23" t="s">
        <v>13</v>
      </c>
      <c r="C31" s="21">
        <v>2685000</v>
      </c>
      <c r="D31" s="21">
        <v>0</v>
      </c>
      <c r="E31" s="8">
        <v>0</v>
      </c>
      <c r="F31" s="8">
        <v>0</v>
      </c>
      <c r="G31" s="8">
        <v>0</v>
      </c>
      <c r="H31" s="8">
        <v>0</v>
      </c>
      <c r="I31" s="8">
        <v>58000</v>
      </c>
      <c r="J31" s="33">
        <f t="shared" si="0"/>
        <v>58000</v>
      </c>
    </row>
    <row r="32" spans="2:10" x14ac:dyDescent="0.25">
      <c r="B32" s="23" t="s">
        <v>35</v>
      </c>
      <c r="C32" s="21">
        <v>1350000</v>
      </c>
      <c r="D32" s="21">
        <v>0</v>
      </c>
      <c r="E32" s="8">
        <v>0</v>
      </c>
      <c r="F32" s="8">
        <v>64900</v>
      </c>
      <c r="G32" s="8"/>
      <c r="H32" s="8"/>
      <c r="I32" s="8"/>
      <c r="J32" s="33">
        <f t="shared" si="0"/>
        <v>64900</v>
      </c>
    </row>
    <row r="33" spans="2:10" s="25" customFormat="1" ht="19.5" customHeight="1" x14ac:dyDescent="0.25">
      <c r="B33" s="24" t="s">
        <v>14</v>
      </c>
      <c r="C33" s="33">
        <v>12085000</v>
      </c>
      <c r="D33" s="33">
        <v>0</v>
      </c>
      <c r="E33" s="10">
        <v>0</v>
      </c>
      <c r="F33" s="10">
        <f>SUM(F34:F41)</f>
        <v>165105.5</v>
      </c>
      <c r="G33" s="10">
        <f>SUM(G34:G41)</f>
        <v>289402.08</v>
      </c>
      <c r="H33" s="10">
        <f>SUM(H34:H41)</f>
        <v>897456.04</v>
      </c>
      <c r="I33" s="10">
        <f>SUM(I34:I41)</f>
        <v>1719525.1800000002</v>
      </c>
      <c r="J33" s="33">
        <f t="shared" si="0"/>
        <v>3071488.8000000003</v>
      </c>
    </row>
    <row r="34" spans="2:10" s="25" customFormat="1" ht="19.5" customHeight="1" x14ac:dyDescent="0.25">
      <c r="B34" s="23" t="s">
        <v>15</v>
      </c>
      <c r="C34" s="21">
        <v>425000</v>
      </c>
      <c r="D34" s="33">
        <v>0</v>
      </c>
      <c r="E34" s="10">
        <v>0</v>
      </c>
      <c r="F34" s="10">
        <v>0</v>
      </c>
      <c r="G34" s="10">
        <v>0</v>
      </c>
      <c r="H34" s="10">
        <v>0</v>
      </c>
      <c r="I34" s="10">
        <v>27280</v>
      </c>
      <c r="J34" s="33">
        <f t="shared" si="0"/>
        <v>27280</v>
      </c>
    </row>
    <row r="35" spans="2:10" ht="21.75" customHeight="1" x14ac:dyDescent="0.25">
      <c r="B35" s="23" t="s">
        <v>16</v>
      </c>
      <c r="C35" s="21">
        <v>625000</v>
      </c>
      <c r="D35" s="21">
        <v>0</v>
      </c>
      <c r="E35" s="8">
        <v>0</v>
      </c>
      <c r="F35" s="8">
        <v>0</v>
      </c>
      <c r="G35" s="8">
        <v>0</v>
      </c>
      <c r="H35" s="8">
        <v>0</v>
      </c>
      <c r="I35" s="8">
        <v>94990</v>
      </c>
      <c r="J35" s="33">
        <f t="shared" si="0"/>
        <v>94990</v>
      </c>
    </row>
    <row r="36" spans="2:10" x14ac:dyDescent="0.25">
      <c r="B36" s="23" t="s">
        <v>17</v>
      </c>
      <c r="C36" s="21">
        <v>470000</v>
      </c>
      <c r="D36" s="21">
        <v>0</v>
      </c>
      <c r="E36" s="8">
        <v>0</v>
      </c>
      <c r="F36" s="8">
        <v>0</v>
      </c>
      <c r="G36" s="8">
        <v>0</v>
      </c>
      <c r="H36" s="8">
        <v>8650</v>
      </c>
      <c r="I36" s="8">
        <v>53454</v>
      </c>
      <c r="J36" s="33">
        <f t="shared" si="0"/>
        <v>62104</v>
      </c>
    </row>
    <row r="37" spans="2:10" ht="21.75" customHeight="1" x14ac:dyDescent="0.25">
      <c r="B37" s="23" t="s">
        <v>31</v>
      </c>
      <c r="C37" s="21">
        <v>55000</v>
      </c>
      <c r="D37" s="21">
        <v>0</v>
      </c>
      <c r="E37" s="8">
        <v>0</v>
      </c>
      <c r="F37" s="8">
        <v>0</v>
      </c>
      <c r="G37" s="8">
        <v>0</v>
      </c>
      <c r="H37" s="8">
        <v>0</v>
      </c>
      <c r="I37" s="8">
        <v>248465.24</v>
      </c>
      <c r="J37" s="33">
        <f t="shared" si="0"/>
        <v>248465.24</v>
      </c>
    </row>
    <row r="38" spans="2:10" x14ac:dyDescent="0.25">
      <c r="B38" s="23" t="s">
        <v>18</v>
      </c>
      <c r="C38" s="21">
        <v>620000</v>
      </c>
      <c r="D38" s="21">
        <v>0</v>
      </c>
      <c r="E38" s="8">
        <v>0</v>
      </c>
      <c r="F38" s="8">
        <v>0</v>
      </c>
      <c r="G38" s="8">
        <v>0</v>
      </c>
      <c r="H38" s="8">
        <v>164964</v>
      </c>
      <c r="I38" s="8"/>
      <c r="J38" s="33">
        <f t="shared" si="0"/>
        <v>164964</v>
      </c>
    </row>
    <row r="39" spans="2:10" ht="25.5" customHeight="1" x14ac:dyDescent="0.25">
      <c r="B39" s="23" t="s">
        <v>19</v>
      </c>
      <c r="C39" s="21">
        <v>920000</v>
      </c>
      <c r="D39" s="21">
        <v>0</v>
      </c>
      <c r="E39" s="8">
        <v>0</v>
      </c>
      <c r="F39" s="8">
        <v>0</v>
      </c>
      <c r="G39" s="8">
        <v>0</v>
      </c>
      <c r="H39" s="8">
        <v>0</v>
      </c>
      <c r="I39" s="8">
        <v>306133.3</v>
      </c>
      <c r="J39" s="33">
        <f t="shared" si="0"/>
        <v>306133.3</v>
      </c>
    </row>
    <row r="40" spans="2:10" ht="27.75" customHeight="1" x14ac:dyDescent="0.25">
      <c r="B40" s="23" t="s">
        <v>20</v>
      </c>
      <c r="C40" s="21">
        <v>5125000</v>
      </c>
      <c r="D40" s="21">
        <v>0</v>
      </c>
      <c r="E40" s="8">
        <v>0</v>
      </c>
      <c r="F40" s="8">
        <v>165105.5</v>
      </c>
      <c r="G40" s="8"/>
      <c r="H40" s="8"/>
      <c r="I40" s="8">
        <v>615776.74</v>
      </c>
      <c r="J40" s="33">
        <f t="shared" si="0"/>
        <v>780882.24</v>
      </c>
    </row>
    <row r="41" spans="2:10" ht="34.5" customHeight="1" x14ac:dyDescent="0.25">
      <c r="B41" s="23" t="s">
        <v>21</v>
      </c>
      <c r="C41" s="21">
        <v>3845000</v>
      </c>
      <c r="D41" s="21">
        <v>0</v>
      </c>
      <c r="E41" s="8">
        <v>0</v>
      </c>
      <c r="F41" s="8">
        <v>0</v>
      </c>
      <c r="G41" s="8">
        <v>289402.08</v>
      </c>
      <c r="H41" s="8">
        <f>21240+380277.6+198734.42+123590.02</f>
        <v>723842.04</v>
      </c>
      <c r="I41" s="8">
        <v>373425.9</v>
      </c>
      <c r="J41" s="33">
        <f t="shared" si="0"/>
        <v>1386670.02</v>
      </c>
    </row>
    <row r="42" spans="2:10" s="25" customFormat="1" ht="21.75" customHeight="1" x14ac:dyDescent="0.25">
      <c r="B42" s="24" t="s">
        <v>32</v>
      </c>
      <c r="C42" s="33">
        <v>2500000</v>
      </c>
      <c r="D42" s="33">
        <v>0</v>
      </c>
      <c r="E42" s="10">
        <v>0</v>
      </c>
      <c r="F42" s="10">
        <f>+F43</f>
        <v>0</v>
      </c>
      <c r="G42" s="10">
        <f>+G43</f>
        <v>0</v>
      </c>
      <c r="H42" s="10">
        <f>+H43</f>
        <v>0</v>
      </c>
      <c r="I42" s="10">
        <f>+I43</f>
        <v>0</v>
      </c>
      <c r="J42" s="33">
        <f t="shared" si="0"/>
        <v>0</v>
      </c>
    </row>
    <row r="43" spans="2:10" s="26" customFormat="1" ht="23.25" customHeight="1" x14ac:dyDescent="0.25">
      <c r="B43" s="23" t="s">
        <v>33</v>
      </c>
      <c r="C43" s="21">
        <v>2500000</v>
      </c>
      <c r="D43" s="33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33">
        <f t="shared" si="0"/>
        <v>0</v>
      </c>
    </row>
    <row r="44" spans="2:10" s="14" customFormat="1" ht="34.5" customHeight="1" x14ac:dyDescent="0.25">
      <c r="B44" s="24" t="s">
        <v>22</v>
      </c>
      <c r="C44" s="33">
        <v>11850000</v>
      </c>
      <c r="D44" s="21">
        <v>0</v>
      </c>
      <c r="E44" s="8">
        <v>0</v>
      </c>
      <c r="F44" s="10">
        <f>SUM(F45:F51)</f>
        <v>0</v>
      </c>
      <c r="G44" s="10">
        <f>SUM(G45:G51)</f>
        <v>925745.75</v>
      </c>
      <c r="H44" s="10">
        <f>SUM(H45:H51)</f>
        <v>0</v>
      </c>
      <c r="I44" s="10">
        <f>SUM(I45:I51)</f>
        <v>504752.25</v>
      </c>
      <c r="J44" s="33">
        <f t="shared" si="0"/>
        <v>1430498</v>
      </c>
    </row>
    <row r="45" spans="2:10" s="26" customFormat="1" ht="22.5" customHeight="1" x14ac:dyDescent="0.25">
      <c r="B45" s="23" t="s">
        <v>23</v>
      </c>
      <c r="C45" s="21">
        <v>2650000</v>
      </c>
      <c r="D45" s="33">
        <v>0</v>
      </c>
      <c r="E45" s="10">
        <v>0</v>
      </c>
      <c r="F45" s="10">
        <v>0</v>
      </c>
      <c r="G45" s="10">
        <v>0</v>
      </c>
      <c r="H45" s="10">
        <v>0</v>
      </c>
      <c r="I45" s="10">
        <v>381406.85</v>
      </c>
      <c r="J45" s="33">
        <f t="shared" si="0"/>
        <v>381406.85</v>
      </c>
    </row>
    <row r="46" spans="2:10" s="14" customFormat="1" ht="21.75" customHeight="1" x14ac:dyDescent="0.25">
      <c r="B46" s="23" t="s">
        <v>41</v>
      </c>
      <c r="C46" s="21">
        <v>0</v>
      </c>
      <c r="D46" s="21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33">
        <f t="shared" si="0"/>
        <v>0</v>
      </c>
    </row>
    <row r="47" spans="2:10" s="14" customFormat="1" ht="25.5" customHeight="1" x14ac:dyDescent="0.25">
      <c r="B47" s="23" t="s">
        <v>24</v>
      </c>
      <c r="C47" s="21">
        <v>3250000</v>
      </c>
      <c r="D47" s="21">
        <v>0</v>
      </c>
      <c r="E47" s="8">
        <v>0</v>
      </c>
      <c r="F47" s="8">
        <v>0</v>
      </c>
      <c r="G47" s="8">
        <v>925745.75</v>
      </c>
      <c r="H47" s="8"/>
      <c r="I47" s="8"/>
      <c r="J47" s="33">
        <f t="shared" si="0"/>
        <v>925745.75</v>
      </c>
    </row>
    <row r="48" spans="2:10" s="14" customFormat="1" ht="27.75" customHeight="1" x14ac:dyDescent="0.25">
      <c r="B48" s="23" t="s">
        <v>26</v>
      </c>
      <c r="C48" s="21">
        <v>0</v>
      </c>
      <c r="D48" s="21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33">
        <f t="shared" si="0"/>
        <v>0</v>
      </c>
    </row>
    <row r="49" spans="2:20" s="14" customFormat="1" ht="26.25" customHeight="1" x14ac:dyDescent="0.25">
      <c r="B49" s="23" t="s">
        <v>39</v>
      </c>
      <c r="C49" s="21">
        <v>5400000</v>
      </c>
      <c r="D49" s="21">
        <v>0</v>
      </c>
      <c r="E49" s="8">
        <v>0</v>
      </c>
      <c r="F49" s="8">
        <v>0</v>
      </c>
      <c r="G49" s="8">
        <v>0</v>
      </c>
      <c r="H49" s="8">
        <v>0</v>
      </c>
      <c r="I49" s="8">
        <v>123345.4</v>
      </c>
      <c r="J49" s="33">
        <f t="shared" si="0"/>
        <v>123345.4</v>
      </c>
    </row>
    <row r="50" spans="2:20" ht="21.75" customHeight="1" x14ac:dyDescent="0.25">
      <c r="B50" s="23" t="s">
        <v>27</v>
      </c>
      <c r="C50" s="21">
        <v>50000</v>
      </c>
      <c r="D50" s="21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33">
        <f t="shared" si="0"/>
        <v>0</v>
      </c>
    </row>
    <row r="51" spans="2:20" ht="22.5" x14ac:dyDescent="0.25">
      <c r="B51" s="23" t="s">
        <v>28</v>
      </c>
      <c r="C51" s="8">
        <v>500000</v>
      </c>
      <c r="D51" s="10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33">
        <f t="shared" si="0"/>
        <v>0</v>
      </c>
    </row>
    <row r="52" spans="2:20" ht="23.25" customHeight="1" x14ac:dyDescent="0.25">
      <c r="B52" s="24" t="s">
        <v>29</v>
      </c>
      <c r="C52" s="33">
        <v>3000000</v>
      </c>
      <c r="D52" s="21">
        <v>0</v>
      </c>
      <c r="E52" s="8">
        <v>0</v>
      </c>
      <c r="F52" s="10">
        <f>+F53</f>
        <v>0</v>
      </c>
      <c r="G52" s="10">
        <f>+G53</f>
        <v>0</v>
      </c>
      <c r="H52" s="10">
        <f>+H53</f>
        <v>0</v>
      </c>
      <c r="I52" s="10">
        <f>+I53</f>
        <v>0</v>
      </c>
      <c r="J52" s="33">
        <f t="shared" si="0"/>
        <v>0</v>
      </c>
    </row>
    <row r="53" spans="2:20" ht="24" customHeight="1" thickBot="1" x14ac:dyDescent="0.3">
      <c r="B53" s="23" t="s">
        <v>30</v>
      </c>
      <c r="C53" s="21">
        <v>3000000</v>
      </c>
      <c r="D53" s="21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33">
        <f>SUM(E53:I53)</f>
        <v>0</v>
      </c>
    </row>
    <row r="54" spans="2:20" s="25" customFormat="1" ht="18" customHeight="1" thickBot="1" x14ac:dyDescent="0.3">
      <c r="B54" s="34" t="s">
        <v>1</v>
      </c>
      <c r="C54" s="35">
        <f>+C52+C44+C33+C23+C19+C42</f>
        <v>195688996</v>
      </c>
      <c r="D54" s="35">
        <f t="shared" ref="D54:J54" si="1">+D52+D44+D33+D23+D19+D42</f>
        <v>0</v>
      </c>
      <c r="E54" s="35">
        <f t="shared" si="1"/>
        <v>10981119.880000001</v>
      </c>
      <c r="F54" s="35">
        <f t="shared" si="1"/>
        <v>13309194.899999999</v>
      </c>
      <c r="G54" s="35">
        <f t="shared" si="1"/>
        <v>13632308.690000001</v>
      </c>
      <c r="H54" s="35">
        <f t="shared" ref="H54" si="2">+H52+H44+H33+H23+H19+H42</f>
        <v>12734866.560000001</v>
      </c>
      <c r="I54" s="35">
        <f>+I52+I44+I33+I23+I19+I42</f>
        <v>14778056.080000002</v>
      </c>
      <c r="J54" s="35">
        <f t="shared" si="1"/>
        <v>65435546.110000007</v>
      </c>
      <c r="K54" s="10"/>
    </row>
    <row r="55" spans="2:20" x14ac:dyDescent="0.25">
      <c r="B55" s="9"/>
      <c r="C55" s="10"/>
      <c r="D55" s="21"/>
      <c r="E55" s="11"/>
      <c r="F55" s="11"/>
      <c r="G55" s="11"/>
      <c r="H55" s="11"/>
      <c r="I55" s="11"/>
      <c r="J55" s="11"/>
      <c r="K55" s="8"/>
    </row>
    <row r="56" spans="2:20" ht="21" customHeight="1" x14ac:dyDescent="0.25">
      <c r="B56" s="9"/>
      <c r="C56" s="10"/>
      <c r="D56" s="11"/>
      <c r="E56" s="11"/>
      <c r="F56" s="11"/>
      <c r="G56" s="11"/>
      <c r="H56" s="11"/>
      <c r="I56" s="11"/>
      <c r="J56" s="11"/>
    </row>
    <row r="57" spans="2:20" ht="21" customHeight="1" x14ac:dyDescent="0.25">
      <c r="B57" s="9"/>
      <c r="C57" s="10"/>
      <c r="D57" s="11"/>
      <c r="E57" s="11"/>
      <c r="F57" s="11"/>
      <c r="G57" s="11"/>
      <c r="H57" s="11"/>
      <c r="I57" s="11"/>
      <c r="J57" s="11"/>
    </row>
    <row r="58" spans="2:20" ht="21" customHeight="1" x14ac:dyDescent="0.25">
      <c r="B58" s="9"/>
      <c r="C58" s="10"/>
      <c r="D58" s="11"/>
      <c r="E58" s="11"/>
      <c r="F58" s="11"/>
      <c r="G58" s="11"/>
      <c r="H58" s="11"/>
      <c r="I58" s="11"/>
      <c r="J58" s="11"/>
    </row>
    <row r="59" spans="2:20" ht="21" customHeight="1" x14ac:dyDescent="0.25">
      <c r="B59" s="9"/>
      <c r="C59" s="10"/>
      <c r="D59" s="11"/>
      <c r="E59" s="11"/>
      <c r="F59" s="11"/>
      <c r="G59" s="11"/>
      <c r="H59" s="11"/>
      <c r="I59" s="11"/>
      <c r="J59" s="11"/>
    </row>
    <row r="60" spans="2:20" ht="21" customHeight="1" x14ac:dyDescent="0.25">
      <c r="B60" s="9"/>
      <c r="C60" s="10"/>
      <c r="D60" s="11"/>
      <c r="E60" s="11"/>
      <c r="F60" s="11"/>
      <c r="G60" s="11"/>
      <c r="H60" s="11"/>
      <c r="I60" s="11"/>
      <c r="J60" s="11"/>
    </row>
    <row r="61" spans="2:20" ht="21" customHeight="1" x14ac:dyDescent="0.25">
      <c r="B61" s="51"/>
      <c r="C61" s="51"/>
      <c r="D61" s="51"/>
      <c r="E61" s="51"/>
      <c r="F61" s="51"/>
      <c r="G61" s="51"/>
      <c r="H61" s="51"/>
      <c r="I61" s="51"/>
      <c r="J61" s="51"/>
    </row>
    <row r="62" spans="2:20" x14ac:dyDescent="0.25">
      <c r="B62" s="51"/>
      <c r="C62" s="51"/>
      <c r="D62" s="51"/>
      <c r="E62" s="51"/>
      <c r="F62" s="51"/>
      <c r="G62" s="51"/>
      <c r="H62" s="51"/>
      <c r="I62" s="51"/>
      <c r="J62" s="51"/>
      <c r="K62" s="12"/>
      <c r="L62" s="12"/>
      <c r="M62" s="12"/>
      <c r="N62" s="12"/>
      <c r="O62" s="15"/>
      <c r="P62" s="15"/>
    </row>
    <row r="63" spans="2:20" ht="17.25" customHeight="1" x14ac:dyDescent="0.25">
      <c r="B63" s="51"/>
      <c r="C63" s="51"/>
      <c r="D63" s="51"/>
      <c r="E63" s="51"/>
      <c r="F63" s="51"/>
      <c r="G63" s="51"/>
      <c r="H63" s="51"/>
      <c r="I63" s="51"/>
      <c r="J63" s="51"/>
      <c r="K63" s="11"/>
      <c r="L63" s="11"/>
      <c r="M63" s="11"/>
      <c r="N63" s="11"/>
      <c r="O63" s="15"/>
      <c r="P63" s="15"/>
      <c r="T63" s="8"/>
    </row>
    <row r="64" spans="2:20" ht="22.5" customHeight="1" x14ac:dyDescent="0.25">
      <c r="B64" s="47" t="s">
        <v>55</v>
      </c>
      <c r="C64" s="50"/>
      <c r="D64" s="52" t="s">
        <v>60</v>
      </c>
      <c r="E64" s="52"/>
      <c r="F64" s="45"/>
      <c r="G64" s="52" t="s">
        <v>56</v>
      </c>
      <c r="H64" s="52"/>
      <c r="I64" s="52"/>
      <c r="J64" s="12"/>
      <c r="K64" s="12"/>
      <c r="L64" s="12"/>
      <c r="M64" s="15"/>
      <c r="N64" s="15"/>
      <c r="O64" s="8"/>
      <c r="P64" s="8"/>
      <c r="Q64" s="8"/>
      <c r="R64" s="8"/>
    </row>
    <row r="65" spans="2:20" ht="13.5" customHeight="1" x14ac:dyDescent="0.25">
      <c r="B65" s="32" t="s">
        <v>57</v>
      </c>
      <c r="C65" s="44"/>
      <c r="D65" s="53" t="s">
        <v>61</v>
      </c>
      <c r="E65" s="53"/>
      <c r="F65" s="44"/>
      <c r="G65" s="53" t="s">
        <v>58</v>
      </c>
      <c r="H65" s="53"/>
      <c r="I65" s="53"/>
      <c r="J65" s="15"/>
      <c r="K65" s="15"/>
      <c r="L65" s="8"/>
      <c r="M65" s="8"/>
      <c r="N65" s="8"/>
      <c r="O65" s="8"/>
    </row>
    <row r="66" spans="2:20" x14ac:dyDescent="0.25">
      <c r="D66" s="1"/>
      <c r="K66" s="15"/>
      <c r="L66" s="15"/>
      <c r="M66" s="8"/>
      <c r="N66" s="8"/>
      <c r="O66" s="8"/>
      <c r="P66" s="8"/>
    </row>
    <row r="67" spans="2:20" x14ac:dyDescent="0.25">
      <c r="B67" s="2"/>
      <c r="C67" s="2"/>
      <c r="D67" s="2"/>
      <c r="E67" s="2"/>
      <c r="F67" s="2"/>
      <c r="G67" s="2"/>
      <c r="H67" s="2"/>
      <c r="I67" s="2"/>
      <c r="J67" s="2"/>
      <c r="K67" s="5"/>
      <c r="L67" s="15"/>
      <c r="M67" s="15"/>
      <c r="N67" s="8"/>
      <c r="O67" s="8"/>
      <c r="P67" s="8"/>
      <c r="Q67" s="8"/>
    </row>
    <row r="68" spans="2:20" x14ac:dyDescent="0.25">
      <c r="L68" s="15"/>
      <c r="M68" s="15"/>
      <c r="N68" s="8"/>
      <c r="O68" s="8"/>
      <c r="P68" s="8"/>
      <c r="Q68" s="8"/>
    </row>
    <row r="69" spans="2:20" ht="21.75" customHeight="1" x14ac:dyDescent="0.25">
      <c r="M69" s="15"/>
      <c r="N69" s="15"/>
      <c r="O69" s="8"/>
      <c r="P69" s="8"/>
      <c r="Q69" s="8"/>
      <c r="R69" s="8"/>
    </row>
    <row r="70" spans="2:20" x14ac:dyDescent="0.25">
      <c r="O70" s="15"/>
      <c r="P70" s="15"/>
      <c r="Q70" s="8"/>
      <c r="R70" s="8"/>
      <c r="S70" s="8"/>
      <c r="T70" s="8"/>
    </row>
    <row r="71" spans="2:20" x14ac:dyDescent="0.25">
      <c r="O71" s="15"/>
      <c r="P71" s="15"/>
      <c r="Q71" s="8"/>
      <c r="R71" s="8"/>
      <c r="S71" s="8"/>
      <c r="T71" s="8"/>
    </row>
    <row r="72" spans="2:20" ht="16.5" customHeight="1" x14ac:dyDescent="0.25">
      <c r="O72" s="15"/>
      <c r="P72" s="15"/>
      <c r="Q72" s="8"/>
      <c r="R72" s="8"/>
      <c r="S72" s="8"/>
      <c r="T72" s="8"/>
    </row>
    <row r="73" spans="2:20" x14ac:dyDescent="0.25">
      <c r="O73" s="15"/>
      <c r="P73" s="15"/>
      <c r="Q73" s="8"/>
      <c r="R73" s="8"/>
      <c r="S73" s="8"/>
      <c r="T73" s="8"/>
    </row>
    <row r="74" spans="2:20" x14ac:dyDescent="0.25">
      <c r="B74" s="3"/>
      <c r="C74" s="2"/>
      <c r="D74" s="2"/>
      <c r="E74" s="4"/>
      <c r="F74" s="4"/>
      <c r="G74" s="4"/>
      <c r="H74" s="4"/>
      <c r="I74" s="4"/>
      <c r="J74" s="4"/>
      <c r="O74" s="15"/>
      <c r="P74" s="15"/>
      <c r="Q74" s="8"/>
      <c r="R74" s="8"/>
      <c r="S74" s="8"/>
      <c r="T74" s="8"/>
    </row>
    <row r="75" spans="2:20" x14ac:dyDescent="0.25">
      <c r="B75" s="2"/>
      <c r="C75" s="2"/>
      <c r="D75" s="2"/>
      <c r="E75" s="2"/>
      <c r="F75" s="2"/>
      <c r="G75" s="2"/>
      <c r="H75" s="2"/>
      <c r="I75" s="2"/>
      <c r="J75" s="2"/>
      <c r="O75" s="15"/>
      <c r="P75" s="15"/>
      <c r="Q75" s="8"/>
      <c r="R75" s="8"/>
      <c r="S75" s="8"/>
      <c r="T75" s="8"/>
    </row>
    <row r="76" spans="2:20" x14ac:dyDescent="0.25">
      <c r="B76" s="2"/>
      <c r="C76" s="2"/>
      <c r="D76" s="2"/>
      <c r="E76" s="2"/>
      <c r="F76" s="2"/>
      <c r="G76" s="2"/>
      <c r="H76" s="2"/>
      <c r="I76" s="2"/>
      <c r="J76" s="2"/>
      <c r="O76" s="15"/>
      <c r="P76" s="15"/>
      <c r="Q76" s="8"/>
      <c r="R76" s="8"/>
      <c r="S76" s="8"/>
      <c r="T76" s="8"/>
    </row>
    <row r="77" spans="2:20" ht="36" customHeight="1" x14ac:dyDescent="0.25">
      <c r="B77" s="7"/>
      <c r="C77" s="2"/>
      <c r="D77" s="2"/>
      <c r="O77" s="15"/>
      <c r="P77" s="15"/>
      <c r="Q77" s="8"/>
      <c r="R77" s="8"/>
      <c r="S77" s="8"/>
      <c r="T77" s="8"/>
    </row>
    <row r="78" spans="2:20" x14ac:dyDescent="0.25">
      <c r="B78" s="6"/>
      <c r="C78" s="2"/>
      <c r="D78" s="2"/>
      <c r="O78" s="12"/>
      <c r="P78" s="15"/>
      <c r="Q78" s="8"/>
      <c r="R78" s="8"/>
      <c r="S78" s="8"/>
    </row>
    <row r="79" spans="2:20" x14ac:dyDescent="0.25">
      <c r="B79" s="5"/>
      <c r="C79" s="2"/>
      <c r="D79" s="2"/>
      <c r="P79" s="12"/>
    </row>
    <row r="80" spans="2:20" x14ac:dyDescent="0.25">
      <c r="B80" s="2"/>
      <c r="C80" s="2"/>
      <c r="D80" s="2"/>
      <c r="E80" s="2"/>
      <c r="F80" s="2"/>
      <c r="G80" s="2"/>
      <c r="H80" s="2"/>
      <c r="I80" s="2"/>
      <c r="J80" s="2"/>
    </row>
    <row r="82" spans="12:12" x14ac:dyDescent="0.25">
      <c r="L82" t="s">
        <v>40</v>
      </c>
    </row>
    <row r="89" spans="12:12" ht="15.75" customHeight="1" x14ac:dyDescent="0.25"/>
  </sheetData>
  <mergeCells count="13">
    <mergeCell ref="B61:J61"/>
    <mergeCell ref="D64:E64"/>
    <mergeCell ref="D65:E65"/>
    <mergeCell ref="B5:J5"/>
    <mergeCell ref="B10:J10"/>
    <mergeCell ref="B11:J11"/>
    <mergeCell ref="B7:J7"/>
    <mergeCell ref="B6:J6"/>
    <mergeCell ref="B9:J9"/>
    <mergeCell ref="G64:I64"/>
    <mergeCell ref="G65:I65"/>
    <mergeCell ref="B63:J63"/>
    <mergeCell ref="B62:J62"/>
  </mergeCells>
  <pageMargins left="0.81" right="0.23622047244094491" top="0.74803149606299213" bottom="0.74803149606299213" header="0.31496062992125984" footer="0.31496062992125984"/>
  <pageSetup paperSize="196" scale="79" orientation="landscape" r:id="rId1"/>
  <rowBreaks count="2" manualBreakCount="2">
    <brk id="36" min="1" max="9" man="1"/>
    <brk id="65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Yessica Capellan</cp:lastModifiedBy>
  <cp:lastPrinted>2022-06-06T16:12:31Z</cp:lastPrinted>
  <dcterms:created xsi:type="dcterms:W3CDTF">2018-04-17T18:57:16Z</dcterms:created>
  <dcterms:modified xsi:type="dcterms:W3CDTF">2022-06-06T16:16:18Z</dcterms:modified>
</cp:coreProperties>
</file>