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ON PRESUPUESTO JUNIO\"/>
    </mc:Choice>
  </mc:AlternateContent>
  <bookViews>
    <workbookView xWindow="0" yWindow="0" windowWidth="10560" windowHeight="5220"/>
  </bookViews>
  <sheets>
    <sheet name="Plantilla Ejecución " sheetId="3" r:id="rId1"/>
  </sheets>
  <definedNames>
    <definedName name="_xlnm.Print_Area" localSheetId="0">'Plantilla Ejecución '!$B$1:$L$64</definedName>
  </definedNames>
  <calcPr calcId="152511"/>
</workbook>
</file>

<file path=xl/calcChain.xml><?xml version="1.0" encoding="utf-8"?>
<calcChain xmlns="http://schemas.openxmlformats.org/spreadsheetml/2006/main">
  <c r="K44" i="3" l="1"/>
  <c r="K39" i="3"/>
  <c r="J51" i="3"/>
  <c r="J43" i="3"/>
  <c r="J41" i="3"/>
  <c r="J32" i="3"/>
  <c r="J22" i="3"/>
  <c r="J18" i="3"/>
  <c r="J53" i="3" l="1"/>
  <c r="J17" i="3"/>
  <c r="J13" i="3" s="1"/>
  <c r="J15" i="3"/>
  <c r="I51" i="3"/>
  <c r="I43" i="3"/>
  <c r="I41" i="3"/>
  <c r="I40" i="3"/>
  <c r="I32" i="3"/>
  <c r="I23" i="3"/>
  <c r="I22" i="3" s="1"/>
  <c r="I20" i="3"/>
  <c r="I18" i="3" s="1"/>
  <c r="J14" i="3" l="1"/>
  <c r="J16" i="3"/>
  <c r="I17" i="3"/>
  <c r="I13" i="3" s="1"/>
  <c r="I53" i="3"/>
  <c r="I16" i="3"/>
  <c r="I15" i="3"/>
  <c r="I14" i="3"/>
  <c r="K32" i="3"/>
  <c r="K18" i="3"/>
  <c r="K51" i="3"/>
  <c r="K43" i="3"/>
  <c r="K41" i="3"/>
  <c r="K22" i="3"/>
  <c r="L52" i="3"/>
  <c r="L50" i="3"/>
  <c r="L49" i="3"/>
  <c r="L48" i="3"/>
  <c r="L47" i="3"/>
  <c r="L46" i="3"/>
  <c r="L45" i="3"/>
  <c r="L44" i="3"/>
  <c r="L42" i="3"/>
  <c r="L40" i="3"/>
  <c r="L39" i="3"/>
  <c r="L38" i="3"/>
  <c r="L37" i="3"/>
  <c r="L36" i="3"/>
  <c r="L35" i="3"/>
  <c r="L34" i="3"/>
  <c r="L33" i="3"/>
  <c r="L31" i="3"/>
  <c r="L30" i="3"/>
  <c r="L29" i="3"/>
  <c r="L28" i="3"/>
  <c r="L27" i="3"/>
  <c r="L26" i="3"/>
  <c r="L25" i="3"/>
  <c r="L24" i="3"/>
  <c r="L21" i="3"/>
  <c r="L19" i="3"/>
  <c r="K53" i="3" l="1"/>
  <c r="K17" i="3"/>
  <c r="K15" i="3" s="1"/>
  <c r="E53" i="3"/>
  <c r="F53" i="3"/>
  <c r="D53" i="3"/>
  <c r="K13" i="3" l="1"/>
  <c r="K16" i="3"/>
  <c r="K14" i="3"/>
  <c r="H18" i="3"/>
  <c r="H51" i="3"/>
  <c r="G51" i="3"/>
  <c r="H43" i="3"/>
  <c r="G43" i="3"/>
  <c r="L43" i="3" s="1"/>
  <c r="H41" i="3"/>
  <c r="G41" i="3"/>
  <c r="H32" i="3"/>
  <c r="G32" i="3"/>
  <c r="G23" i="3"/>
  <c r="H22" i="3"/>
  <c r="G20" i="3"/>
  <c r="L32" i="3" l="1"/>
  <c r="L51" i="3"/>
  <c r="G18" i="3"/>
  <c r="L18" i="3" s="1"/>
  <c r="L20" i="3"/>
  <c r="G22" i="3"/>
  <c r="L22" i="3" s="1"/>
  <c r="L23" i="3"/>
  <c r="L41" i="3"/>
  <c r="H17" i="3"/>
  <c r="H14" i="3" s="1"/>
  <c r="H53" i="3"/>
  <c r="H16" i="3"/>
  <c r="H13" i="3" l="1"/>
  <c r="G17" i="3"/>
  <c r="L17" i="3" s="1"/>
  <c r="G53" i="3"/>
  <c r="H15" i="3"/>
  <c r="L53" i="3"/>
  <c r="G15" i="3"/>
  <c r="L15" i="3" s="1"/>
  <c r="G13" i="3" l="1"/>
  <c r="L13" i="3" s="1"/>
  <c r="G14" i="3"/>
  <c r="L14" i="3" s="1"/>
  <c r="G16" i="3"/>
  <c r="L16" i="3" s="1"/>
</calcChain>
</file>

<file path=xl/sharedStrings.xml><?xml version="1.0" encoding="utf-8"?>
<sst xmlns="http://schemas.openxmlformats.org/spreadsheetml/2006/main" count="58" uniqueCount="57">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</sst>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742951</xdr:colOff>
      <xdr:row>5</xdr:row>
      <xdr:rowOff>114300</xdr:rowOff>
    </xdr:from>
    <xdr:to>
      <xdr:col>16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4</xdr:row>
      <xdr:rowOff>238126</xdr:rowOff>
    </xdr:from>
    <xdr:to>
      <xdr:col>5</xdr:col>
      <xdr:colOff>803275</xdr:colOff>
      <xdr:row>4</xdr:row>
      <xdr:rowOff>238126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6877050" y="1127126"/>
          <a:ext cx="17367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625475</xdr:colOff>
      <xdr:row>0</xdr:row>
      <xdr:rowOff>19050</xdr:rowOff>
    </xdr:from>
    <xdr:to>
      <xdr:col>5</xdr:col>
      <xdr:colOff>254000</xdr:colOff>
      <xdr:row>3</xdr:row>
      <xdr:rowOff>38098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225" y="19050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752474</xdr:colOff>
      <xdr:row>2</xdr:row>
      <xdr:rowOff>85724</xdr:rowOff>
    </xdr:from>
    <xdr:to>
      <xdr:col>14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8"/>
  <sheetViews>
    <sheetView showGridLines="0" tabSelected="1" topLeftCell="F46" zoomScaleNormal="100" workbookViewId="0">
      <selection activeCell="J66" sqref="J66"/>
    </sheetView>
  </sheetViews>
  <sheetFormatPr baseColWidth="10" defaultColWidth="9.140625" defaultRowHeight="15" x14ac:dyDescent="0.25"/>
  <cols>
    <col min="1" max="1" width="0.7109375" customWidth="1"/>
    <col min="2" max="3" width="42.42578125" customWidth="1"/>
    <col min="4" max="4" width="15.85546875" customWidth="1"/>
    <col min="5" max="5" width="15.7109375" customWidth="1"/>
    <col min="6" max="6" width="16" customWidth="1"/>
    <col min="7" max="7" width="15.85546875" customWidth="1"/>
    <col min="8" max="8" width="16.5703125" customWidth="1"/>
    <col min="9" max="10" width="16.85546875" customWidth="1"/>
    <col min="11" max="12" width="16.28515625" customWidth="1"/>
    <col min="13" max="13" width="12.5703125" customWidth="1"/>
    <col min="14" max="14" width="12.140625" customWidth="1"/>
    <col min="15" max="15" width="13.7109375" customWidth="1"/>
    <col min="16" max="16" width="14.140625" customWidth="1"/>
    <col min="17" max="17" width="13.85546875" customWidth="1"/>
    <col min="18" max="18" width="13.28515625" customWidth="1"/>
    <col min="19" max="19" width="16.28515625" customWidth="1"/>
  </cols>
  <sheetData>
    <row r="1" spans="2:1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7" ht="15.75" x14ac:dyDescent="0.25">
      <c r="B2" s="17"/>
      <c r="C2" s="17"/>
      <c r="D2" s="17"/>
      <c r="E2" s="18"/>
      <c r="F2" s="18"/>
      <c r="G2" s="18"/>
      <c r="H2" s="18"/>
      <c r="I2" s="18"/>
      <c r="J2" s="18"/>
      <c r="K2" s="18"/>
      <c r="L2" s="18"/>
      <c r="M2" s="17"/>
      <c r="N2" s="17"/>
      <c r="O2" s="17"/>
    </row>
    <row r="3" spans="2:17" ht="15.75" x14ac:dyDescent="0.25"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7"/>
      <c r="N3" s="17"/>
      <c r="O3" s="17"/>
    </row>
    <row r="4" spans="2:17" ht="22.5" customHeight="1" x14ac:dyDescent="0.25">
      <c r="B4" s="59" t="s">
        <v>45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17"/>
      <c r="N4" s="17"/>
      <c r="O4" s="17"/>
    </row>
    <row r="5" spans="2:17" ht="21" customHeight="1" x14ac:dyDescent="0.25">
      <c r="B5" s="63" t="s">
        <v>46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17"/>
      <c r="N5" s="17"/>
      <c r="O5" s="17"/>
    </row>
    <row r="6" spans="2:17" ht="24.75" customHeight="1" x14ac:dyDescent="0.25">
      <c r="B6" s="62" t="s">
        <v>44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19"/>
      <c r="N6" s="20"/>
      <c r="O6" s="17"/>
    </row>
    <row r="7" spans="2:17" ht="7.5" customHeight="1" x14ac:dyDescent="0.25">
      <c r="B7" s="30"/>
      <c r="C7" s="52"/>
      <c r="D7" s="30"/>
      <c r="E7" s="30"/>
      <c r="F7" s="30"/>
      <c r="G7" s="39"/>
      <c r="H7" s="39"/>
      <c r="I7" s="48"/>
      <c r="J7" s="52"/>
      <c r="K7" s="42"/>
      <c r="L7" s="39"/>
      <c r="M7" s="31"/>
      <c r="N7" s="20"/>
      <c r="O7" s="17"/>
    </row>
    <row r="8" spans="2:17" ht="15.75" customHeight="1" x14ac:dyDescent="0.25">
      <c r="B8" s="60" t="s">
        <v>50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29"/>
      <c r="N8" s="20"/>
      <c r="O8" s="17"/>
      <c r="P8" s="13"/>
    </row>
    <row r="9" spans="2:17" ht="15.75" customHeight="1" x14ac:dyDescent="0.25">
      <c r="B9" s="60" t="s">
        <v>47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30"/>
      <c r="N9" s="20"/>
      <c r="O9" s="17"/>
    </row>
    <row r="10" spans="2:17" x14ac:dyDescent="0.25">
      <c r="B10" s="61" t="s">
        <v>48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28"/>
      <c r="N10" s="20"/>
      <c r="O10" s="17"/>
      <c r="Q10" s="16"/>
    </row>
    <row r="11" spans="2:17" ht="15.75" thickBot="1" x14ac:dyDescent="0.3">
      <c r="B11" s="27"/>
      <c r="C11" s="53"/>
      <c r="D11" s="27"/>
      <c r="E11" s="27"/>
      <c r="F11" s="27"/>
      <c r="G11" s="40"/>
      <c r="H11" s="40"/>
      <c r="I11" s="49"/>
      <c r="J11" s="53"/>
      <c r="K11" s="43"/>
      <c r="L11" s="46"/>
      <c r="M11" s="27"/>
      <c r="N11" s="20"/>
      <c r="O11" s="17"/>
    </row>
    <row r="12" spans="2:17" ht="28.5" customHeight="1" thickBot="1" x14ac:dyDescent="0.3">
      <c r="B12" s="36" t="s">
        <v>0</v>
      </c>
      <c r="C12" s="54"/>
      <c r="D12" s="37" t="s">
        <v>43</v>
      </c>
      <c r="E12" s="37" t="s">
        <v>42</v>
      </c>
      <c r="F12" s="38" t="s">
        <v>34</v>
      </c>
      <c r="G12" s="38" t="s">
        <v>51</v>
      </c>
      <c r="H12" s="38" t="s">
        <v>52</v>
      </c>
      <c r="I12" s="38" t="s">
        <v>54</v>
      </c>
      <c r="J12" s="38" t="s">
        <v>55</v>
      </c>
      <c r="K12" s="38" t="s">
        <v>56</v>
      </c>
      <c r="L12" s="38" t="s">
        <v>53</v>
      </c>
    </row>
    <row r="13" spans="2:17" x14ac:dyDescent="0.25">
      <c r="B13" s="22" t="s">
        <v>1</v>
      </c>
      <c r="C13" s="22"/>
      <c r="D13" s="21">
        <v>195688996</v>
      </c>
      <c r="E13" s="33">
        <v>0</v>
      </c>
      <c r="F13" s="33">
        <v>10981119.880000001</v>
      </c>
      <c r="G13" s="33">
        <f>+G17</f>
        <v>13309194.899999999</v>
      </c>
      <c r="H13" s="33">
        <f>+H17</f>
        <v>13632308.689999999</v>
      </c>
      <c r="I13" s="33">
        <f>+I17</f>
        <v>12734866.560000002</v>
      </c>
      <c r="J13" s="33">
        <f>+J17</f>
        <v>14778056.08</v>
      </c>
      <c r="K13" s="33">
        <f>+K17</f>
        <v>16732665.26</v>
      </c>
      <c r="L13" s="33">
        <f t="shared" ref="L13:L52" si="0">SUM(F13:K13)</f>
        <v>82168211.370000005</v>
      </c>
    </row>
    <row r="14" spans="2:17" ht="24.75" customHeight="1" x14ac:dyDescent="0.25">
      <c r="B14" s="23" t="s">
        <v>2</v>
      </c>
      <c r="C14" s="23"/>
      <c r="D14" s="21">
        <v>195688996</v>
      </c>
      <c r="E14" s="21">
        <v>0</v>
      </c>
      <c r="F14" s="33">
        <v>10981119.880000001</v>
      </c>
      <c r="G14" s="33">
        <f>+G17</f>
        <v>13309194.899999999</v>
      </c>
      <c r="H14" s="33">
        <f>+H17</f>
        <v>13632308.689999999</v>
      </c>
      <c r="I14" s="33">
        <f>+I17</f>
        <v>12734866.560000002</v>
      </c>
      <c r="J14" s="33">
        <f>+J17</f>
        <v>14778056.08</v>
      </c>
      <c r="K14" s="33">
        <f>+K17</f>
        <v>16732665.26</v>
      </c>
      <c r="L14" s="33">
        <f t="shared" si="0"/>
        <v>82168211.370000005</v>
      </c>
    </row>
    <row r="15" spans="2:17" ht="19.5" customHeight="1" x14ac:dyDescent="0.25">
      <c r="B15" s="23" t="s">
        <v>3</v>
      </c>
      <c r="C15" s="23"/>
      <c r="D15" s="21">
        <v>195688996</v>
      </c>
      <c r="E15" s="21">
        <v>0</v>
      </c>
      <c r="F15" s="33">
        <v>10981119.880000001</v>
      </c>
      <c r="G15" s="33">
        <f>+G17</f>
        <v>13309194.899999999</v>
      </c>
      <c r="H15" s="33">
        <f>+H17</f>
        <v>13632308.689999999</v>
      </c>
      <c r="I15" s="33">
        <f>+I17</f>
        <v>12734866.560000002</v>
      </c>
      <c r="J15" s="33">
        <f>+J17</f>
        <v>14778056.08</v>
      </c>
      <c r="K15" s="33">
        <f>+K17</f>
        <v>16732665.26</v>
      </c>
      <c r="L15" s="33">
        <f t="shared" si="0"/>
        <v>82168211.370000005</v>
      </c>
    </row>
    <row r="16" spans="2:17" ht="17.25" customHeight="1" x14ac:dyDescent="0.25">
      <c r="B16" s="23" t="s">
        <v>49</v>
      </c>
      <c r="C16" s="23"/>
      <c r="D16" s="21">
        <v>195688996</v>
      </c>
      <c r="E16" s="21">
        <v>0</v>
      </c>
      <c r="F16" s="33">
        <v>10981119.880000001</v>
      </c>
      <c r="G16" s="33">
        <f>+G17</f>
        <v>13309194.899999999</v>
      </c>
      <c r="H16" s="33">
        <f>+H17</f>
        <v>13632308.689999999</v>
      </c>
      <c r="I16" s="33">
        <f>+I17</f>
        <v>12734866.560000002</v>
      </c>
      <c r="J16" s="33">
        <f>+J17</f>
        <v>14778056.08</v>
      </c>
      <c r="K16" s="33">
        <f>+K17</f>
        <v>16732665.26</v>
      </c>
      <c r="L16" s="33">
        <f t="shared" si="0"/>
        <v>82168211.370000005</v>
      </c>
    </row>
    <row r="17" spans="2:12" x14ac:dyDescent="0.25">
      <c r="B17" s="23" t="s">
        <v>4</v>
      </c>
      <c r="C17" s="23"/>
      <c r="D17" s="21">
        <v>195688996</v>
      </c>
      <c r="E17" s="21">
        <v>0</v>
      </c>
      <c r="F17" s="33">
        <v>10981119.880000001</v>
      </c>
      <c r="G17" s="33">
        <f>+G18+G22+G32+G41+G43+G51</f>
        <v>13309194.899999999</v>
      </c>
      <c r="H17" s="33">
        <f>+H18+H22+H32+H41+H43+H51</f>
        <v>13632308.689999999</v>
      </c>
      <c r="I17" s="33">
        <f>+I18+I22+I32+I41+I43+I51</f>
        <v>12734866.560000002</v>
      </c>
      <c r="J17" s="33">
        <f>+J18+J22+J32+J41+J43+J51</f>
        <v>14778056.08</v>
      </c>
      <c r="K17" s="33">
        <f>+K18+K22+K32+K41+K43+K51</f>
        <v>16732665.26</v>
      </c>
      <c r="L17" s="33">
        <f t="shared" si="0"/>
        <v>82168211.370000005</v>
      </c>
    </row>
    <row r="18" spans="2:12" s="25" customFormat="1" x14ac:dyDescent="0.25">
      <c r="B18" s="24" t="s">
        <v>5</v>
      </c>
      <c r="C18" s="24"/>
      <c r="D18" s="33">
        <v>151318996</v>
      </c>
      <c r="E18" s="33">
        <v>0</v>
      </c>
      <c r="F18" s="33">
        <v>10547535.460000001</v>
      </c>
      <c r="G18" s="33">
        <f>SUM(G19:G21)</f>
        <v>12442952.789999999</v>
      </c>
      <c r="H18" s="33">
        <f>SUM(H19:H21)</f>
        <v>11560513.07</v>
      </c>
      <c r="I18" s="33">
        <f>SUM(I19:I21)</f>
        <v>11003099.130000001</v>
      </c>
      <c r="J18" s="33">
        <f>SUM(J19:J21)</f>
        <v>11397608.780000001</v>
      </c>
      <c r="K18" s="33">
        <f>SUM(K19:K21)</f>
        <v>11624356.859999999</v>
      </c>
      <c r="L18" s="33">
        <f t="shared" si="0"/>
        <v>68576066.090000004</v>
      </c>
    </row>
    <row r="19" spans="2:12" x14ac:dyDescent="0.25">
      <c r="B19" s="23" t="s">
        <v>6</v>
      </c>
      <c r="C19" s="23"/>
      <c r="D19" s="21">
        <v>125562000</v>
      </c>
      <c r="E19" s="21">
        <v>0</v>
      </c>
      <c r="F19" s="21">
        <v>9080436.8599999994</v>
      </c>
      <c r="G19" s="21">
        <v>9932637.6199999992</v>
      </c>
      <c r="H19" s="21">
        <v>9579318.7699999996</v>
      </c>
      <c r="I19" s="21">
        <v>9006796.8300000001</v>
      </c>
      <c r="J19" s="21">
        <v>9374328.6300000008</v>
      </c>
      <c r="K19" s="21">
        <v>9615510.0899999999</v>
      </c>
      <c r="L19" s="33">
        <f t="shared" si="0"/>
        <v>56589028.799999997</v>
      </c>
    </row>
    <row r="20" spans="2:12" ht="18.75" customHeight="1" x14ac:dyDescent="0.25">
      <c r="B20" s="23" t="s">
        <v>7</v>
      </c>
      <c r="C20" s="23"/>
      <c r="D20" s="21">
        <v>9158126</v>
      </c>
      <c r="E20" s="21">
        <v>0</v>
      </c>
      <c r="F20" s="21">
        <v>83000</v>
      </c>
      <c r="G20" s="21">
        <f>83000+1029000</f>
        <v>1112000</v>
      </c>
      <c r="H20" s="21">
        <v>603000</v>
      </c>
      <c r="I20" s="21">
        <f>83000+540500</f>
        <v>623500</v>
      </c>
      <c r="J20" s="21">
        <v>623500</v>
      </c>
      <c r="K20" s="21">
        <v>636000</v>
      </c>
      <c r="L20" s="33">
        <f t="shared" si="0"/>
        <v>3681000</v>
      </c>
    </row>
    <row r="21" spans="2:12" ht="21.75" customHeight="1" x14ac:dyDescent="0.25">
      <c r="B21" s="23" t="s">
        <v>8</v>
      </c>
      <c r="C21" s="23"/>
      <c r="D21" s="21">
        <v>16598870</v>
      </c>
      <c r="E21" s="21">
        <v>0</v>
      </c>
      <c r="F21" s="21">
        <v>1384098.6</v>
      </c>
      <c r="G21" s="21">
        <v>1398315.17</v>
      </c>
      <c r="H21" s="21">
        <v>1378194.3</v>
      </c>
      <c r="I21" s="21">
        <v>1372802.3</v>
      </c>
      <c r="J21" s="21">
        <v>1399780.15</v>
      </c>
      <c r="K21" s="21">
        <v>1372846.77</v>
      </c>
      <c r="L21" s="33">
        <f t="shared" si="0"/>
        <v>8306037.2899999991</v>
      </c>
    </row>
    <row r="22" spans="2:12" s="25" customFormat="1" x14ac:dyDescent="0.25">
      <c r="B22" s="24" t="s">
        <v>9</v>
      </c>
      <c r="C22" s="24"/>
      <c r="D22" s="33">
        <v>14935000</v>
      </c>
      <c r="E22" s="33">
        <v>0</v>
      </c>
      <c r="F22" s="33">
        <v>433584.42</v>
      </c>
      <c r="G22" s="33">
        <f>SUM(G23:G31)</f>
        <v>701136.61</v>
      </c>
      <c r="H22" s="33">
        <f>SUM(H23:H31)</f>
        <v>856647.79</v>
      </c>
      <c r="I22" s="33">
        <f>SUM(I23:I31)</f>
        <v>834311.39000000013</v>
      </c>
      <c r="J22" s="33">
        <f>SUM(J23:J31)</f>
        <v>1156169.8699999999</v>
      </c>
      <c r="K22" s="33">
        <f>SUM(K23:K31)</f>
        <v>1156870.4099999997</v>
      </c>
      <c r="L22" s="33">
        <f t="shared" si="0"/>
        <v>5138720.49</v>
      </c>
    </row>
    <row r="23" spans="2:12" s="41" customFormat="1" x14ac:dyDescent="0.25">
      <c r="B23" s="23" t="s">
        <v>10</v>
      </c>
      <c r="C23" s="23"/>
      <c r="D23" s="21">
        <v>5035000</v>
      </c>
      <c r="E23" s="21">
        <v>0</v>
      </c>
      <c r="F23" s="21">
        <v>433584.42</v>
      </c>
      <c r="G23" s="21">
        <f>40.07+161492.82+7371.6+247371.8+3259+6498</f>
        <v>426033.29000000004</v>
      </c>
      <c r="H23" s="21">
        <v>404521.13</v>
      </c>
      <c r="I23" s="21">
        <f>3259+259100.17+7575.05+258988.97+2.54</f>
        <v>528925.7300000001</v>
      </c>
      <c r="J23" s="21">
        <v>467846.21</v>
      </c>
      <c r="K23" s="21">
        <v>312369.42</v>
      </c>
      <c r="L23" s="33">
        <f t="shared" si="0"/>
        <v>2573280.1999999997</v>
      </c>
    </row>
    <row r="24" spans="2:12" ht="18" customHeight="1" x14ac:dyDescent="0.25">
      <c r="B24" s="23" t="s">
        <v>36</v>
      </c>
      <c r="C24" s="23"/>
      <c r="D24" s="21">
        <v>300000</v>
      </c>
      <c r="E24" s="21">
        <v>0</v>
      </c>
      <c r="F24" s="21">
        <v>0</v>
      </c>
      <c r="G24" s="21">
        <v>0</v>
      </c>
      <c r="H24" s="21">
        <v>0</v>
      </c>
      <c r="I24" s="21"/>
      <c r="J24" s="21"/>
      <c r="K24" s="21"/>
      <c r="L24" s="33">
        <f t="shared" si="0"/>
        <v>0</v>
      </c>
    </row>
    <row r="25" spans="2:12" ht="19.5" customHeight="1" x14ac:dyDescent="0.25">
      <c r="B25" s="23" t="s">
        <v>11</v>
      </c>
      <c r="C25" s="23"/>
      <c r="D25" s="21">
        <v>2500000</v>
      </c>
      <c r="E25" s="21">
        <v>0</v>
      </c>
      <c r="F25" s="8">
        <v>0</v>
      </c>
      <c r="G25" s="8">
        <v>158550</v>
      </c>
      <c r="H25" s="8">
        <v>426300</v>
      </c>
      <c r="I25" s="8">
        <v>214600</v>
      </c>
      <c r="J25" s="8">
        <v>186600</v>
      </c>
      <c r="K25" s="8">
        <v>223100</v>
      </c>
      <c r="L25" s="33">
        <f t="shared" si="0"/>
        <v>1209150</v>
      </c>
    </row>
    <row r="26" spans="2:12" ht="16.5" customHeight="1" x14ac:dyDescent="0.25">
      <c r="B26" s="23" t="s">
        <v>37</v>
      </c>
      <c r="C26" s="23"/>
      <c r="D26" s="21">
        <v>215000</v>
      </c>
      <c r="E26" s="21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33">
        <f t="shared" si="0"/>
        <v>0</v>
      </c>
    </row>
    <row r="27" spans="2:12" x14ac:dyDescent="0.25">
      <c r="B27" s="23" t="s">
        <v>38</v>
      </c>
      <c r="C27" s="23"/>
      <c r="D27" s="21">
        <v>200000</v>
      </c>
      <c r="E27" s="21">
        <v>0</v>
      </c>
      <c r="F27" s="8">
        <v>0</v>
      </c>
      <c r="G27" s="8">
        <v>0</v>
      </c>
      <c r="H27" s="8">
        <v>0</v>
      </c>
      <c r="I27" s="8">
        <v>64959</v>
      </c>
      <c r="J27" s="8"/>
      <c r="K27" s="8"/>
      <c r="L27" s="33">
        <f t="shared" si="0"/>
        <v>64959</v>
      </c>
    </row>
    <row r="28" spans="2:12" x14ac:dyDescent="0.25">
      <c r="B28" s="23" t="s">
        <v>25</v>
      </c>
      <c r="C28" s="23"/>
      <c r="D28" s="21">
        <v>800000</v>
      </c>
      <c r="E28" s="21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579769.81999999995</v>
      </c>
      <c r="L28" s="33">
        <f t="shared" si="0"/>
        <v>579769.81999999995</v>
      </c>
    </row>
    <row r="29" spans="2:12" ht="22.5" x14ac:dyDescent="0.25">
      <c r="B29" s="23" t="s">
        <v>12</v>
      </c>
      <c r="C29" s="23"/>
      <c r="D29" s="21">
        <v>1850000</v>
      </c>
      <c r="E29" s="21">
        <v>0</v>
      </c>
      <c r="F29" s="8">
        <v>0</v>
      </c>
      <c r="G29" s="8">
        <v>51653.32</v>
      </c>
      <c r="H29" s="8">
        <v>25826.66</v>
      </c>
      <c r="I29" s="8">
        <v>25826.66</v>
      </c>
      <c r="J29" s="8">
        <v>443723.66</v>
      </c>
      <c r="K29" s="8">
        <v>41631.17</v>
      </c>
      <c r="L29" s="33">
        <f t="shared" si="0"/>
        <v>588661.47</v>
      </c>
    </row>
    <row r="30" spans="2:12" ht="22.5" x14ac:dyDescent="0.25">
      <c r="B30" s="23" t="s">
        <v>13</v>
      </c>
      <c r="C30" s="23"/>
      <c r="D30" s="21">
        <v>2685000</v>
      </c>
      <c r="E30" s="21">
        <v>0</v>
      </c>
      <c r="F30" s="8">
        <v>0</v>
      </c>
      <c r="G30" s="8">
        <v>0</v>
      </c>
      <c r="H30" s="8">
        <v>0</v>
      </c>
      <c r="I30" s="8">
        <v>0</v>
      </c>
      <c r="J30" s="8">
        <v>58000</v>
      </c>
      <c r="K30" s="8"/>
      <c r="L30" s="33">
        <f t="shared" si="0"/>
        <v>58000</v>
      </c>
    </row>
    <row r="31" spans="2:12" x14ac:dyDescent="0.25">
      <c r="B31" s="23" t="s">
        <v>35</v>
      </c>
      <c r="C31" s="23"/>
      <c r="D31" s="21">
        <v>1350000</v>
      </c>
      <c r="E31" s="21">
        <v>0</v>
      </c>
      <c r="F31" s="8">
        <v>0</v>
      </c>
      <c r="G31" s="8">
        <v>64900</v>
      </c>
      <c r="H31" s="8"/>
      <c r="I31" s="8"/>
      <c r="J31" s="8"/>
      <c r="K31" s="8"/>
      <c r="L31" s="33">
        <f t="shared" si="0"/>
        <v>64900</v>
      </c>
    </row>
    <row r="32" spans="2:12" s="25" customFormat="1" ht="19.5" customHeight="1" x14ac:dyDescent="0.25">
      <c r="B32" s="24" t="s">
        <v>14</v>
      </c>
      <c r="C32" s="24"/>
      <c r="D32" s="33">
        <v>12085000</v>
      </c>
      <c r="E32" s="33">
        <v>0</v>
      </c>
      <c r="F32" s="10">
        <v>0</v>
      </c>
      <c r="G32" s="10">
        <f>SUM(G33:G40)</f>
        <v>165105.5</v>
      </c>
      <c r="H32" s="10">
        <f>SUM(H33:H40)</f>
        <v>289402.08</v>
      </c>
      <c r="I32" s="10">
        <f>SUM(I33:I40)</f>
        <v>897456.04</v>
      </c>
      <c r="J32" s="10">
        <f>SUM(J33:J40)</f>
        <v>1719525.1800000002</v>
      </c>
      <c r="K32" s="10">
        <f>SUM(K33:K40)</f>
        <v>1218860.02</v>
      </c>
      <c r="L32" s="33">
        <f t="shared" si="0"/>
        <v>4290348.82</v>
      </c>
    </row>
    <row r="33" spans="2:12" s="25" customFormat="1" ht="19.5" customHeight="1" x14ac:dyDescent="0.25">
      <c r="B33" s="23" t="s">
        <v>15</v>
      </c>
      <c r="C33" s="23"/>
      <c r="D33" s="21">
        <v>425000</v>
      </c>
      <c r="E33" s="33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27280</v>
      </c>
      <c r="K33" s="10"/>
      <c r="L33" s="33">
        <f t="shared" si="0"/>
        <v>27280</v>
      </c>
    </row>
    <row r="34" spans="2:12" ht="21.75" customHeight="1" x14ac:dyDescent="0.25">
      <c r="B34" s="23" t="s">
        <v>16</v>
      </c>
      <c r="C34" s="23"/>
      <c r="D34" s="21">
        <v>625000</v>
      </c>
      <c r="E34" s="21">
        <v>0</v>
      </c>
      <c r="F34" s="8">
        <v>0</v>
      </c>
      <c r="G34" s="8">
        <v>0</v>
      </c>
      <c r="H34" s="8">
        <v>0</v>
      </c>
      <c r="I34" s="8">
        <v>0</v>
      </c>
      <c r="J34" s="8">
        <v>94990</v>
      </c>
      <c r="K34" s="8"/>
      <c r="L34" s="33">
        <f t="shared" si="0"/>
        <v>94990</v>
      </c>
    </row>
    <row r="35" spans="2:12" x14ac:dyDescent="0.25">
      <c r="B35" s="23" t="s">
        <v>17</v>
      </c>
      <c r="C35" s="23"/>
      <c r="D35" s="21">
        <v>470000</v>
      </c>
      <c r="E35" s="21">
        <v>0</v>
      </c>
      <c r="F35" s="8">
        <v>0</v>
      </c>
      <c r="G35" s="8">
        <v>0</v>
      </c>
      <c r="H35" s="8">
        <v>0</v>
      </c>
      <c r="I35" s="8">
        <v>8650</v>
      </c>
      <c r="J35" s="8">
        <v>53454</v>
      </c>
      <c r="K35" s="8"/>
      <c r="L35" s="33">
        <f t="shared" si="0"/>
        <v>62104</v>
      </c>
    </row>
    <row r="36" spans="2:12" ht="21.75" customHeight="1" x14ac:dyDescent="0.25">
      <c r="B36" s="23" t="s">
        <v>31</v>
      </c>
      <c r="C36" s="23"/>
      <c r="D36" s="21">
        <v>55000</v>
      </c>
      <c r="E36" s="21">
        <v>0</v>
      </c>
      <c r="F36" s="8">
        <v>0</v>
      </c>
      <c r="G36" s="8">
        <v>0</v>
      </c>
      <c r="H36" s="8">
        <v>0</v>
      </c>
      <c r="I36" s="8">
        <v>0</v>
      </c>
      <c r="J36" s="8">
        <v>248465.24</v>
      </c>
      <c r="K36" s="8"/>
      <c r="L36" s="33">
        <f t="shared" si="0"/>
        <v>248465.24</v>
      </c>
    </row>
    <row r="37" spans="2:12" x14ac:dyDescent="0.25">
      <c r="B37" s="23" t="s">
        <v>18</v>
      </c>
      <c r="C37" s="23"/>
      <c r="D37" s="21">
        <v>620000</v>
      </c>
      <c r="E37" s="21">
        <v>0</v>
      </c>
      <c r="F37" s="8">
        <v>0</v>
      </c>
      <c r="G37" s="8">
        <v>0</v>
      </c>
      <c r="H37" s="8">
        <v>0</v>
      </c>
      <c r="I37" s="8">
        <v>164964</v>
      </c>
      <c r="J37" s="8"/>
      <c r="K37" s="8"/>
      <c r="L37" s="33">
        <f t="shared" si="0"/>
        <v>164964</v>
      </c>
    </row>
    <row r="38" spans="2:12" ht="25.5" customHeight="1" x14ac:dyDescent="0.25">
      <c r="B38" s="23" t="s">
        <v>19</v>
      </c>
      <c r="C38" s="23"/>
      <c r="D38" s="21">
        <v>920000</v>
      </c>
      <c r="E38" s="21">
        <v>0</v>
      </c>
      <c r="F38" s="8">
        <v>0</v>
      </c>
      <c r="G38" s="8">
        <v>0</v>
      </c>
      <c r="H38" s="8">
        <v>0</v>
      </c>
      <c r="I38" s="8">
        <v>0</v>
      </c>
      <c r="J38" s="8">
        <v>306133.3</v>
      </c>
      <c r="K38" s="8"/>
      <c r="L38" s="33">
        <f t="shared" si="0"/>
        <v>306133.3</v>
      </c>
    </row>
    <row r="39" spans="2:12" ht="27.75" customHeight="1" x14ac:dyDescent="0.25">
      <c r="B39" s="23" t="s">
        <v>20</v>
      </c>
      <c r="C39" s="23"/>
      <c r="D39" s="21">
        <v>5125000</v>
      </c>
      <c r="E39" s="21">
        <v>0</v>
      </c>
      <c r="F39" s="8">
        <v>0</v>
      </c>
      <c r="G39" s="8">
        <v>165105.5</v>
      </c>
      <c r="H39" s="8"/>
      <c r="I39" s="8"/>
      <c r="J39" s="8">
        <v>615776.74</v>
      </c>
      <c r="K39" s="8">
        <f>1200000+482200-463339.98</f>
        <v>1218860.02</v>
      </c>
      <c r="L39" s="33">
        <f t="shared" si="0"/>
        <v>1999742.26</v>
      </c>
    </row>
    <row r="40" spans="2:12" ht="34.5" customHeight="1" x14ac:dyDescent="0.25">
      <c r="B40" s="23" t="s">
        <v>21</v>
      </c>
      <c r="C40" s="23"/>
      <c r="D40" s="21">
        <v>3845000</v>
      </c>
      <c r="E40" s="21">
        <v>0</v>
      </c>
      <c r="F40" s="8">
        <v>0</v>
      </c>
      <c r="G40" s="8">
        <v>0</v>
      </c>
      <c r="H40" s="8">
        <v>289402.08</v>
      </c>
      <c r="I40" s="8">
        <f>21240+380277.6+198734.42+123590.02</f>
        <v>723842.04</v>
      </c>
      <c r="J40" s="8">
        <v>373425.9</v>
      </c>
      <c r="K40" s="8"/>
      <c r="L40" s="33">
        <f t="shared" si="0"/>
        <v>1386670.02</v>
      </c>
    </row>
    <row r="41" spans="2:12" s="25" customFormat="1" ht="21.75" customHeight="1" x14ac:dyDescent="0.25">
      <c r="B41" s="24" t="s">
        <v>32</v>
      </c>
      <c r="C41" s="24"/>
      <c r="D41" s="33">
        <v>2500000</v>
      </c>
      <c r="E41" s="33">
        <v>0</v>
      </c>
      <c r="F41" s="10">
        <v>0</v>
      </c>
      <c r="G41" s="10">
        <f>+G42</f>
        <v>0</v>
      </c>
      <c r="H41" s="10">
        <f>+H42</f>
        <v>0</v>
      </c>
      <c r="I41" s="10">
        <f>+I42</f>
        <v>0</v>
      </c>
      <c r="J41" s="10">
        <f>+J42</f>
        <v>0</v>
      </c>
      <c r="K41" s="10">
        <f>+K42</f>
        <v>2500000</v>
      </c>
      <c r="L41" s="33">
        <f t="shared" si="0"/>
        <v>2500000</v>
      </c>
    </row>
    <row r="42" spans="2:12" s="26" customFormat="1" ht="23.25" customHeight="1" x14ac:dyDescent="0.25">
      <c r="B42" s="23" t="s">
        <v>33</v>
      </c>
      <c r="C42" s="23"/>
      <c r="D42" s="21">
        <v>2500000</v>
      </c>
      <c r="E42" s="33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2500000</v>
      </c>
      <c r="L42" s="33">
        <f t="shared" si="0"/>
        <v>2500000</v>
      </c>
    </row>
    <row r="43" spans="2:12" s="14" customFormat="1" ht="34.5" customHeight="1" x14ac:dyDescent="0.25">
      <c r="B43" s="24" t="s">
        <v>22</v>
      </c>
      <c r="C43" s="24"/>
      <c r="D43" s="33">
        <v>11850000</v>
      </c>
      <c r="E43" s="21">
        <v>0</v>
      </c>
      <c r="F43" s="8">
        <v>0</v>
      </c>
      <c r="G43" s="10">
        <f>SUM(G44:G50)</f>
        <v>0</v>
      </c>
      <c r="H43" s="10">
        <f>SUM(H44:H50)</f>
        <v>925745.75</v>
      </c>
      <c r="I43" s="10">
        <f>SUM(I44:I50)</f>
        <v>0</v>
      </c>
      <c r="J43" s="10">
        <f>SUM(J44:J50)</f>
        <v>504752.25</v>
      </c>
      <c r="K43" s="10">
        <f>SUM(K44:K50)</f>
        <v>232577.97</v>
      </c>
      <c r="L43" s="33">
        <f t="shared" si="0"/>
        <v>1663075.97</v>
      </c>
    </row>
    <row r="44" spans="2:12" s="26" customFormat="1" ht="22.5" customHeight="1" x14ac:dyDescent="0.25">
      <c r="B44" s="23" t="s">
        <v>23</v>
      </c>
      <c r="C44" s="23"/>
      <c r="D44" s="21">
        <v>2650000</v>
      </c>
      <c r="E44" s="21">
        <v>0</v>
      </c>
      <c r="F44" s="8">
        <v>0</v>
      </c>
      <c r="G44" s="8">
        <v>0</v>
      </c>
      <c r="H44" s="8">
        <v>0</v>
      </c>
      <c r="I44" s="8">
        <v>0</v>
      </c>
      <c r="J44" s="8">
        <v>381406.85</v>
      </c>
      <c r="K44" s="8">
        <f>72187+25172</f>
        <v>97359</v>
      </c>
      <c r="L44" s="33">
        <f t="shared" si="0"/>
        <v>478765.85</v>
      </c>
    </row>
    <row r="45" spans="2:12" s="14" customFormat="1" ht="21.75" customHeight="1" x14ac:dyDescent="0.25">
      <c r="B45" s="23" t="s">
        <v>41</v>
      </c>
      <c r="C45" s="23"/>
      <c r="D45" s="21">
        <v>0</v>
      </c>
      <c r="E45" s="21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33">
        <f t="shared" si="0"/>
        <v>0</v>
      </c>
    </row>
    <row r="46" spans="2:12" s="14" customFormat="1" ht="25.5" customHeight="1" x14ac:dyDescent="0.25">
      <c r="B46" s="23" t="s">
        <v>24</v>
      </c>
      <c r="C46" s="23"/>
      <c r="D46" s="21">
        <v>3250000</v>
      </c>
      <c r="E46" s="21">
        <v>0</v>
      </c>
      <c r="F46" s="8">
        <v>0</v>
      </c>
      <c r="G46" s="8">
        <v>0</v>
      </c>
      <c r="H46" s="8">
        <v>925745.75</v>
      </c>
      <c r="I46" s="8"/>
      <c r="J46" s="8"/>
      <c r="K46" s="8"/>
      <c r="L46" s="33">
        <f t="shared" si="0"/>
        <v>925745.75</v>
      </c>
    </row>
    <row r="47" spans="2:12" s="14" customFormat="1" ht="27.75" customHeight="1" x14ac:dyDescent="0.25">
      <c r="B47" s="23" t="s">
        <v>26</v>
      </c>
      <c r="C47" s="23"/>
      <c r="D47" s="21">
        <v>0</v>
      </c>
      <c r="E47" s="21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33">
        <f t="shared" si="0"/>
        <v>0</v>
      </c>
    </row>
    <row r="48" spans="2:12" s="14" customFormat="1" ht="26.25" customHeight="1" x14ac:dyDescent="0.25">
      <c r="B48" s="23" t="s">
        <v>39</v>
      </c>
      <c r="C48" s="23"/>
      <c r="D48" s="21">
        <v>5400000</v>
      </c>
      <c r="E48" s="21">
        <v>0</v>
      </c>
      <c r="F48" s="8">
        <v>0</v>
      </c>
      <c r="G48" s="8">
        <v>0</v>
      </c>
      <c r="H48" s="8">
        <v>0</v>
      </c>
      <c r="I48" s="8">
        <v>0</v>
      </c>
      <c r="J48" s="8">
        <v>123345.4</v>
      </c>
      <c r="K48" s="8">
        <v>135218.97</v>
      </c>
      <c r="L48" s="33">
        <f t="shared" si="0"/>
        <v>258564.37</v>
      </c>
    </row>
    <row r="49" spans="2:22" ht="21.75" customHeight="1" x14ac:dyDescent="0.25">
      <c r="B49" s="23" t="s">
        <v>27</v>
      </c>
      <c r="C49" s="23"/>
      <c r="D49" s="21">
        <v>50000</v>
      </c>
      <c r="E49" s="21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33">
        <f t="shared" si="0"/>
        <v>0</v>
      </c>
    </row>
    <row r="50" spans="2:22" ht="22.5" x14ac:dyDescent="0.25">
      <c r="B50" s="23" t="s">
        <v>28</v>
      </c>
      <c r="C50" s="23"/>
      <c r="D50" s="8">
        <v>500000</v>
      </c>
      <c r="E50" s="10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33">
        <f t="shared" si="0"/>
        <v>0</v>
      </c>
    </row>
    <row r="51" spans="2:22" ht="23.25" customHeight="1" x14ac:dyDescent="0.25">
      <c r="B51" s="24" t="s">
        <v>29</v>
      </c>
      <c r="C51" s="24"/>
      <c r="D51" s="33">
        <v>3000000</v>
      </c>
      <c r="E51" s="21">
        <v>0</v>
      </c>
      <c r="F51" s="8">
        <v>0</v>
      </c>
      <c r="G51" s="10">
        <f>+G52</f>
        <v>0</v>
      </c>
      <c r="H51" s="10">
        <f>+H52</f>
        <v>0</v>
      </c>
      <c r="I51" s="10">
        <f>+I52</f>
        <v>0</v>
      </c>
      <c r="J51" s="10">
        <f>+J52</f>
        <v>0</v>
      </c>
      <c r="K51" s="10">
        <f>+K52</f>
        <v>0</v>
      </c>
      <c r="L51" s="33">
        <f t="shared" si="0"/>
        <v>0</v>
      </c>
    </row>
    <row r="52" spans="2:22" ht="24" customHeight="1" thickBot="1" x14ac:dyDescent="0.3">
      <c r="B52" s="23" t="s">
        <v>30</v>
      </c>
      <c r="C52" s="23"/>
      <c r="D52" s="21">
        <v>3000000</v>
      </c>
      <c r="E52" s="21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33">
        <f t="shared" si="0"/>
        <v>0</v>
      </c>
    </row>
    <row r="53" spans="2:22" s="25" customFormat="1" ht="18" customHeight="1" thickBot="1" x14ac:dyDescent="0.3">
      <c r="B53" s="34" t="s">
        <v>1</v>
      </c>
      <c r="C53" s="55"/>
      <c r="D53" s="35">
        <f>+D51+D43+D32+D22+D18+D41</f>
        <v>195688996</v>
      </c>
      <c r="E53" s="35">
        <f t="shared" ref="E53:L53" si="1">+E51+E43+E32+E22+E18+E41</f>
        <v>0</v>
      </c>
      <c r="F53" s="35">
        <f t="shared" si="1"/>
        <v>10981119.880000001</v>
      </c>
      <c r="G53" s="35">
        <f t="shared" si="1"/>
        <v>13309194.899999999</v>
      </c>
      <c r="H53" s="35">
        <f t="shared" si="1"/>
        <v>13632308.690000001</v>
      </c>
      <c r="I53" s="35">
        <f t="shared" ref="I53" si="2">+I51+I43+I32+I22+I18+I41</f>
        <v>12734866.560000001</v>
      </c>
      <c r="J53" s="35">
        <f>+J51+J43+J32+J22+J18+J41</f>
        <v>14778056.080000002</v>
      </c>
      <c r="K53" s="35">
        <f>+K51+K43+K32+K22+K18+K41</f>
        <v>16732665.259999998</v>
      </c>
      <c r="L53" s="35">
        <f t="shared" si="1"/>
        <v>82168211.370000005</v>
      </c>
      <c r="M53" s="10"/>
    </row>
    <row r="54" spans="2:22" x14ac:dyDescent="0.25">
      <c r="B54" s="9"/>
      <c r="C54" s="9"/>
      <c r="D54" s="10"/>
      <c r="E54" s="21"/>
      <c r="F54" s="11"/>
      <c r="G54" s="11"/>
      <c r="H54" s="11"/>
      <c r="I54" s="11"/>
      <c r="J54" s="11"/>
      <c r="K54" s="11"/>
      <c r="L54" s="11"/>
      <c r="M54" s="8"/>
    </row>
    <row r="55" spans="2:22" ht="21" customHeight="1" x14ac:dyDescent="0.25">
      <c r="B55" s="9"/>
      <c r="C55" s="9"/>
      <c r="D55" s="10"/>
      <c r="E55" s="11"/>
      <c r="F55" s="11"/>
      <c r="G55" s="11"/>
      <c r="H55" s="11"/>
      <c r="I55" s="11"/>
      <c r="J55" s="11"/>
      <c r="K55" s="11"/>
      <c r="L55" s="11"/>
    </row>
    <row r="56" spans="2:22" ht="21" customHeight="1" x14ac:dyDescent="0.25">
      <c r="B56" s="9"/>
      <c r="C56" s="9"/>
      <c r="D56" s="10"/>
      <c r="E56" s="11"/>
      <c r="F56" s="11"/>
      <c r="G56" s="11"/>
      <c r="H56" s="11"/>
      <c r="I56" s="11"/>
      <c r="J56" s="11"/>
      <c r="K56" s="11"/>
      <c r="L56" s="11"/>
    </row>
    <row r="57" spans="2:22" ht="21" customHeight="1" x14ac:dyDescent="0.25">
      <c r="B57" s="9"/>
      <c r="C57" s="9"/>
      <c r="D57" s="10"/>
      <c r="E57" s="11"/>
      <c r="F57" s="11"/>
      <c r="G57" s="11"/>
      <c r="H57" s="11"/>
      <c r="I57" s="11"/>
      <c r="J57" s="11"/>
      <c r="K57" s="11"/>
      <c r="L57" s="11"/>
    </row>
    <row r="58" spans="2:22" ht="21" customHeight="1" x14ac:dyDescent="0.25">
      <c r="B58" s="9"/>
      <c r="C58" s="9"/>
      <c r="D58" s="10"/>
      <c r="E58" s="11"/>
      <c r="F58" s="11"/>
      <c r="G58" s="11"/>
      <c r="H58" s="11"/>
      <c r="I58" s="11"/>
      <c r="J58" s="11"/>
      <c r="K58" s="11"/>
      <c r="L58" s="11"/>
    </row>
    <row r="59" spans="2:22" ht="21" customHeight="1" x14ac:dyDescent="0.25">
      <c r="B59" s="9"/>
      <c r="C59" s="9"/>
      <c r="D59" s="10"/>
      <c r="E59" s="11"/>
      <c r="F59" s="11"/>
      <c r="G59" s="11"/>
      <c r="H59" s="11"/>
      <c r="I59" s="11"/>
      <c r="J59" s="11"/>
      <c r="K59" s="11"/>
      <c r="L59" s="11"/>
    </row>
    <row r="60" spans="2:22" ht="21" customHeight="1" x14ac:dyDescent="0.25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2:22" x14ac:dyDescent="0.2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12"/>
      <c r="N61" s="12"/>
      <c r="O61" s="12"/>
      <c r="P61" s="12"/>
      <c r="Q61" s="15"/>
      <c r="R61" s="15"/>
    </row>
    <row r="62" spans="2:22" ht="17.25" customHeight="1" x14ac:dyDescent="0.25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11"/>
      <c r="N62" s="11"/>
      <c r="O62" s="11"/>
      <c r="P62" s="11"/>
      <c r="Q62" s="15"/>
      <c r="R62" s="15"/>
      <c r="V62" s="8"/>
    </row>
    <row r="63" spans="2:22" ht="22.5" customHeight="1" x14ac:dyDescent="0.25">
      <c r="B63" s="47"/>
      <c r="C63" s="51"/>
      <c r="D63" s="50"/>
      <c r="E63" s="57"/>
      <c r="F63" s="57"/>
      <c r="G63" s="45"/>
      <c r="H63" s="57"/>
      <c r="I63" s="57"/>
      <c r="J63" s="57"/>
      <c r="K63" s="57"/>
      <c r="L63" s="57"/>
      <c r="M63" s="12"/>
      <c r="N63" s="12"/>
      <c r="O63" s="15"/>
      <c r="P63" s="15"/>
      <c r="Q63" s="8"/>
      <c r="R63" s="8"/>
      <c r="S63" s="8"/>
      <c r="T63" s="8"/>
    </row>
    <row r="64" spans="2:22" ht="13.5" customHeight="1" x14ac:dyDescent="0.25">
      <c r="B64" s="32"/>
      <c r="C64" s="32"/>
      <c r="D64" s="44"/>
      <c r="E64" s="58"/>
      <c r="F64" s="58"/>
      <c r="G64" s="44"/>
      <c r="H64" s="58"/>
      <c r="I64" s="58"/>
      <c r="J64" s="58"/>
      <c r="K64" s="58"/>
      <c r="L64" s="58"/>
      <c r="M64" s="15"/>
      <c r="N64" s="8"/>
      <c r="O64" s="8"/>
      <c r="P64" s="8"/>
      <c r="Q64" s="8"/>
    </row>
    <row r="65" spans="2:22" x14ac:dyDescent="0.25">
      <c r="E65" s="1"/>
      <c r="M65" s="15"/>
      <c r="N65" s="15"/>
      <c r="O65" s="8"/>
      <c r="P65" s="8"/>
      <c r="Q65" s="8"/>
      <c r="R65" s="8"/>
    </row>
    <row r="66" spans="2:2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5"/>
      <c r="N66" s="15"/>
      <c r="O66" s="15"/>
      <c r="P66" s="8"/>
      <c r="Q66" s="8"/>
      <c r="R66" s="8"/>
      <c r="S66" s="8"/>
    </row>
    <row r="67" spans="2:22" x14ac:dyDescent="0.25">
      <c r="N67" s="15"/>
      <c r="O67" s="15"/>
      <c r="P67" s="8"/>
      <c r="Q67" s="8"/>
      <c r="R67" s="8"/>
      <c r="S67" s="8"/>
    </row>
    <row r="68" spans="2:22" ht="21.75" customHeight="1" x14ac:dyDescent="0.25">
      <c r="O68" s="15"/>
      <c r="P68" s="15"/>
      <c r="Q68" s="8"/>
      <c r="R68" s="8"/>
      <c r="S68" s="8"/>
      <c r="T68" s="8"/>
    </row>
    <row r="69" spans="2:22" x14ac:dyDescent="0.25">
      <c r="Q69" s="15"/>
      <c r="R69" s="15"/>
      <c r="S69" s="8"/>
      <c r="T69" s="8"/>
      <c r="U69" s="8"/>
      <c r="V69" s="8"/>
    </row>
    <row r="70" spans="2:22" x14ac:dyDescent="0.25">
      <c r="Q70" s="15"/>
      <c r="R70" s="15"/>
      <c r="S70" s="8"/>
      <c r="T70" s="8"/>
      <c r="U70" s="8"/>
      <c r="V70" s="8"/>
    </row>
    <row r="71" spans="2:22" ht="16.5" customHeight="1" x14ac:dyDescent="0.25">
      <c r="Q71" s="15"/>
      <c r="R71" s="15"/>
      <c r="S71" s="8"/>
      <c r="T71" s="8"/>
      <c r="U71" s="8"/>
      <c r="V71" s="8"/>
    </row>
    <row r="72" spans="2:22" x14ac:dyDescent="0.25">
      <c r="Q72" s="15"/>
      <c r="R72" s="15"/>
      <c r="S72" s="8"/>
      <c r="T72" s="8"/>
      <c r="U72" s="8"/>
      <c r="V72" s="8"/>
    </row>
    <row r="73" spans="2:22" x14ac:dyDescent="0.25">
      <c r="B73" s="3"/>
      <c r="C73" s="3"/>
      <c r="D73" s="2"/>
      <c r="E73" s="2"/>
      <c r="F73" s="4"/>
      <c r="G73" s="4"/>
      <c r="H73" s="4"/>
      <c r="I73" s="4"/>
      <c r="J73" s="4"/>
      <c r="K73" s="4"/>
      <c r="L73" s="4"/>
      <c r="Q73" s="15"/>
      <c r="R73" s="15"/>
      <c r="S73" s="8"/>
      <c r="T73" s="8"/>
      <c r="U73" s="8"/>
      <c r="V73" s="8"/>
    </row>
    <row r="74" spans="2:2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15"/>
      <c r="R74" s="15"/>
      <c r="S74" s="8"/>
      <c r="T74" s="8"/>
      <c r="U74" s="8"/>
      <c r="V74" s="8"/>
    </row>
    <row r="75" spans="2:2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15"/>
      <c r="R75" s="15"/>
      <c r="S75" s="8"/>
      <c r="T75" s="8"/>
      <c r="U75" s="8"/>
      <c r="V75" s="8"/>
    </row>
    <row r="76" spans="2:22" ht="36" customHeight="1" x14ac:dyDescent="0.25">
      <c r="B76" s="7"/>
      <c r="C76" s="7"/>
      <c r="D76" s="2"/>
      <c r="E76" s="2"/>
      <c r="Q76" s="15"/>
      <c r="R76" s="15"/>
      <c r="S76" s="8"/>
      <c r="T76" s="8"/>
      <c r="U76" s="8"/>
      <c r="V76" s="8"/>
    </row>
    <row r="77" spans="2:22" x14ac:dyDescent="0.25">
      <c r="B77" s="6"/>
      <c r="C77" s="6"/>
      <c r="D77" s="2"/>
      <c r="E77" s="2"/>
      <c r="Q77" s="12"/>
      <c r="R77" s="15"/>
      <c r="S77" s="8"/>
      <c r="T77" s="8"/>
      <c r="U77" s="8"/>
    </row>
    <row r="78" spans="2:22" x14ac:dyDescent="0.25">
      <c r="B78" s="5"/>
      <c r="C78" s="5"/>
      <c r="D78" s="2"/>
      <c r="E78" s="2"/>
      <c r="R78" s="12"/>
    </row>
    <row r="79" spans="2:2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1" spans="14:14" x14ac:dyDescent="0.25">
      <c r="N81" t="s">
        <v>40</v>
      </c>
    </row>
    <row r="88" spans="14:14" ht="15.75" customHeight="1" x14ac:dyDescent="0.25"/>
  </sheetData>
  <mergeCells count="13">
    <mergeCell ref="B60:L60"/>
    <mergeCell ref="E63:F63"/>
    <mergeCell ref="E64:F64"/>
    <mergeCell ref="B4:L4"/>
    <mergeCell ref="B9:L9"/>
    <mergeCell ref="B10:L10"/>
    <mergeCell ref="B6:L6"/>
    <mergeCell ref="B5:L5"/>
    <mergeCell ref="B8:L8"/>
    <mergeCell ref="B62:L62"/>
    <mergeCell ref="B61:L61"/>
    <mergeCell ref="H63:L63"/>
    <mergeCell ref="H64:L64"/>
  </mergeCells>
  <pageMargins left="0.81" right="0.23622047244094491" top="0.74803149606299213" bottom="0.74803149606299213" header="0.31496062992125984" footer="0.31496062992125984"/>
  <pageSetup paperSize="5" scale="66" orientation="landscape" r:id="rId1"/>
  <rowBreaks count="2" manualBreakCount="2">
    <brk id="35" min="1" max="9" man="1"/>
    <brk id="6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2022-07-05T13:58:38Z</cp:lastPrinted>
  <dcterms:created xsi:type="dcterms:W3CDTF">2018-04-17T18:57:16Z</dcterms:created>
  <dcterms:modified xsi:type="dcterms:W3CDTF">2022-07-05T14:45:43Z</dcterms:modified>
</cp:coreProperties>
</file>