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AGOSTO CARGA DE DOCUMENTOS\"/>
    </mc:Choice>
  </mc:AlternateContent>
  <bookViews>
    <workbookView xWindow="0" yWindow="0" windowWidth="11175" windowHeight="2760"/>
  </bookViews>
  <sheets>
    <sheet name="Plantilla Ejecución " sheetId="3" r:id="rId1"/>
  </sheets>
  <definedNames>
    <definedName name="_xlnm.Print_Area" localSheetId="0">'Plantilla Ejecución '!$A$1:$L$64</definedName>
  </definedNames>
  <calcPr calcId="152511"/>
</workbook>
</file>

<file path=xl/calcChain.xml><?xml version="1.0" encoding="utf-8"?>
<calcChain xmlns="http://schemas.openxmlformats.org/spreadsheetml/2006/main">
  <c r="L53" i="3" l="1"/>
  <c r="L52" i="3"/>
  <c r="L51" i="3"/>
  <c r="L50" i="3"/>
  <c r="L49" i="3"/>
  <c r="L48" i="3"/>
  <c r="L47" i="3"/>
  <c r="L46" i="3"/>
  <c r="L43" i="3"/>
  <c r="L44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3" i="3"/>
  <c r="L14" i="3"/>
  <c r="L15" i="3"/>
  <c r="K54" i="3" l="1"/>
  <c r="K56" i="3" s="1"/>
  <c r="L55" i="3" l="1"/>
  <c r="I54" i="3" l="1"/>
  <c r="I56" i="3" s="1"/>
  <c r="B28" i="3" l="1"/>
  <c r="H54" i="3" l="1"/>
  <c r="H45" i="3"/>
  <c r="L45" i="3" s="1"/>
  <c r="H56" i="3" l="1"/>
  <c r="J54" i="3"/>
  <c r="J56" i="3" s="1"/>
  <c r="L54" i="3" l="1"/>
  <c r="L56" i="3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<sst xmlns="http://schemas.openxmlformats.org/spreadsheetml/2006/main" count="62" uniqueCount="61">
  <si>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</si>
  <si>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</si>
  <si>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</si>
  <si>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</si>
  <si>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</si>
  <si>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</si>
  <si>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</si>
  <si>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</si>
  <si>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</si>
  <si>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</si>
  <si>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</si>
  <si>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</si>
  <si>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</si>
  <si>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</si>
  <si>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</si>
  <si>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</si>
  <si>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</si>
  <si>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</si>
  <si>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</si>
  <si>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</si>
  <si>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</si>
  <si>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</si>
  <si>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</si>
  <si>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</si>
  <si>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</si>
  <si>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</si>
  <si>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</si>
  <si>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</si>
  <si>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</si>
  <si>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</si>
  <si>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</si>
  <si>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</si>
  <si>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</si>
  <si>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</si>
  <si>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</si>
  <si>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</si>
  <si>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</si>
  <si>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</si>
  <si>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</si>
  <si>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</si>
  <si>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</si>
  <si>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</si>
  <si>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</si>
  <si>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</si>
  <si>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</si>
  <si>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</si>
  <si>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</si>
  <si>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</si>
  <si>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</si>
  <si>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</si>
  <si>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</si>
  <si>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</si>
  <si>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</si>
  <si>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</si>
  <si>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</si>
  <si>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</si>
  <si>
    <t>JUNIO</t>
  </si>
  <si>
    <t>2.2.6.2 Seguro de bienes muebles</t>
  </si>
  <si>
    <t>2.2.6.3 Seguros de personas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</si>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</sst>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0" fillId="0" borderId="0" xfId="3" applyFont="1" applyBorder="1" applyAlignment="1">
      <alignment vertical="center"/>
    </xf>
    <xf numFmtId="164" fontId="27" fillId="0" borderId="0" xfId="0" applyNumberFormat="1" applyFont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Border="1" applyAlignment="1">
      <alignment vertical="center" wrapText="1"/>
    </xf>
    <xf numFmtId="0" fontId="31" fillId="0" borderId="0" xfId="4" applyFont="1" applyFill="1" applyBorder="1" applyAlignment="1">
      <alignment horizontal="right" vertical="center"/>
    </xf>
    <xf numFmtId="0" fontId="31" fillId="0" borderId="0" xfId="4" quotePrefix="1" applyFont="1" applyFill="1" applyBorder="1" applyAlignment="1">
      <alignment horizontal="right" vertical="center"/>
    </xf>
    <xf numFmtId="0" fontId="31" fillId="0" borderId="0" xfId="4" applyFont="1" applyFill="1" applyBorder="1" applyAlignment="1">
      <alignment horizontal="left" vertical="center"/>
    </xf>
    <xf numFmtId="4" fontId="32" fillId="0" borderId="0" xfId="4" applyNumberFormat="1" applyFont="1" applyFill="1" applyBorder="1" applyAlignment="1">
      <alignment horizontal="right" vertical="center"/>
    </xf>
    <xf numFmtId="165" fontId="31" fillId="0" borderId="0" xfId="5" applyFont="1" applyFill="1" applyBorder="1" applyAlignment="1">
      <alignment horizontal="right" vertical="center"/>
    </xf>
    <xf numFmtId="164" fontId="1" fillId="0" borderId="0" xfId="0" applyNumberFormat="1" applyFont="1" applyBorder="1"/>
    <xf numFmtId="49" fontId="22" fillId="0" borderId="1" xfId="0" applyNumberFormat="1" applyFont="1" applyFill="1" applyBorder="1" applyAlignment="1">
      <alignment horizontal="left" vertical="center"/>
    </xf>
    <xf numFmtId="165" fontId="22" fillId="0" borderId="2" xfId="1" applyNumberFormat="1" applyFont="1" applyBorder="1" applyAlignment="1">
      <alignment vertical="center"/>
    </xf>
    <xf numFmtId="165" fontId="24" fillId="0" borderId="2" xfId="1" applyNumberFormat="1" applyFont="1" applyBorder="1" applyAlignment="1">
      <alignment vertical="center"/>
    </xf>
    <xf numFmtId="43" fontId="22" fillId="0" borderId="2" xfId="3" applyFont="1" applyBorder="1" applyAlignment="1">
      <alignment vertical="center"/>
    </xf>
    <xf numFmtId="43" fontId="22" fillId="0" borderId="3" xfId="3" applyFont="1" applyBorder="1" applyAlignment="1">
      <alignment vertical="center"/>
    </xf>
    <xf numFmtId="43" fontId="0" fillId="0" borderId="0" xfId="3" applyFont="1" applyFill="1" applyBorder="1" applyAlignment="1">
      <alignment horizontal="right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43" fontId="23" fillId="0" borderId="0" xfId="3" applyFont="1" applyFill="1" applyBorder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right" vertical="center"/>
    </xf>
    <xf numFmtId="43" fontId="25" fillId="0" borderId="0" xfId="3" applyFont="1" applyBorder="1" applyAlignment="1">
      <alignment horizontal="right" vertical="center"/>
    </xf>
    <xf numFmtId="165" fontId="22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3" fontId="27" fillId="0" borderId="0" xfId="3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0" fillId="0" borderId="0" xfId="3" applyFont="1" applyBorder="1"/>
    <xf numFmtId="43" fontId="0" fillId="0" borderId="0" xfId="0" applyNumberFormat="1" applyBorder="1"/>
    <xf numFmtId="43" fontId="29" fillId="0" borderId="0" xfId="3" applyFont="1" applyBorder="1" applyAlignment="1">
      <alignment horizontal="right"/>
    </xf>
    <xf numFmtId="43" fontId="29" fillId="0" borderId="0" xfId="3" applyFont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3" fontId="33" fillId="0" borderId="0" xfId="3" applyFont="1" applyFill="1" applyBorder="1" applyAlignment="1">
      <alignment horizontal="center" vertical="center" wrapText="1"/>
    </xf>
    <xf numFmtId="43" fontId="30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7" fillId="0" borderId="0" xfId="3" applyNumberFormat="1" applyFont="1" applyFill="1" applyBorder="1" applyAlignment="1">
      <alignment horizontal="center" vertical="center" wrapText="1"/>
    </xf>
    <xf numFmtId="43" fontId="28" fillId="0" borderId="0" xfId="3" applyFont="1" applyFill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49" fontId="24" fillId="0" borderId="0" xfId="0" applyNumberFormat="1" applyFont="1" applyFill="1" applyBorder="1" applyAlignment="1">
      <alignment horizontal="left" vertical="center" wrapText="1"/>
    </xf>
    <xf numFmtId="43" fontId="4" fillId="0" borderId="0" xfId="3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523876</xdr:colOff>
      <xdr:row>4</xdr:row>
      <xdr:rowOff>238124</xdr:rowOff>
    </xdr:from>
    <xdr:to>
      <xdr:col>6</xdr:col>
      <xdr:colOff>428626</xdr:colOff>
      <xdr:row>4</xdr:row>
      <xdr:rowOff>247649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324476" y="1114424"/>
          <a:ext cx="1695450" cy="9525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0</xdr:row>
      <xdr:rowOff>152399</xdr:rowOff>
    </xdr:from>
    <xdr:to>
      <xdr:col>6</xdr:col>
      <xdr:colOff>295275</xdr:colOff>
      <xdr:row>3</xdr:row>
      <xdr:rowOff>276225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52399"/>
          <a:ext cx="1495425" cy="71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tabSelected="1" showWhiteSpace="0" topLeftCell="A58" zoomScaleNormal="100" zoomScaleSheetLayoutView="50" workbookViewId="0">
      <selection activeCell="L64" sqref="L64"/>
    </sheetView>
  </sheetViews>
  <sheetFormatPr baseColWidth="10" defaultColWidth="9.140625" defaultRowHeight="15" x14ac:dyDescent="0.25"/>
  <cols>
    <col min="1" max="1" width="28.5703125" customWidth="1"/>
    <col min="2" max="2" width="16.140625" customWidth="1"/>
    <col min="3" max="3" width="13.85546875" customWidth="1"/>
    <col min="4" max="8" width="13.42578125" bestFit="1" customWidth="1"/>
    <col min="9" max="9" width="13.85546875" customWidth="1"/>
    <col min="10" max="10" width="13.140625" customWidth="1"/>
    <col min="11" max="11" width="14.85546875" customWidth="1"/>
    <col min="12" max="12" width="16.5703125" customWidth="1"/>
    <col min="13" max="14" width="16.28515625" customWidth="1"/>
    <col min="15" max="15" width="19.425781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1:20" x14ac:dyDescent="0.25">
      <c r="A1" s="14"/>
      <c r="B1" s="14"/>
      <c r="C1" s="14"/>
      <c r="D1" s="14"/>
      <c r="E1" s="14"/>
      <c r="F1" s="37"/>
      <c r="G1" s="37"/>
      <c r="H1" s="37"/>
      <c r="I1" s="37"/>
      <c r="J1" s="27"/>
      <c r="K1" s="17"/>
      <c r="L1" s="17"/>
      <c r="M1" s="14"/>
      <c r="N1" s="14"/>
      <c r="O1" s="14"/>
      <c r="P1" s="14"/>
      <c r="Q1" s="14"/>
      <c r="R1" s="14"/>
    </row>
    <row r="2" spans="1:20" ht="15.75" x14ac:dyDescent="0.25">
      <c r="A2" s="14"/>
      <c r="B2" s="15"/>
      <c r="C2" s="15"/>
      <c r="D2" s="15"/>
      <c r="E2" s="15"/>
      <c r="F2" s="37"/>
      <c r="G2" s="37"/>
      <c r="H2" s="37"/>
      <c r="I2" s="37"/>
      <c r="J2" s="27"/>
      <c r="K2" s="38"/>
      <c r="L2" s="38"/>
      <c r="M2" s="15"/>
      <c r="N2" s="15"/>
      <c r="O2" s="15"/>
      <c r="P2" s="14"/>
      <c r="Q2" s="14"/>
      <c r="R2" s="14"/>
    </row>
    <row r="3" spans="1:20" ht="15.75" x14ac:dyDescent="0.25">
      <c r="A3" s="14"/>
      <c r="B3" s="15"/>
      <c r="C3" s="15"/>
      <c r="D3" s="15"/>
      <c r="E3" s="15"/>
      <c r="F3" s="36"/>
      <c r="G3" s="36"/>
      <c r="H3" s="37"/>
      <c r="I3" s="37"/>
      <c r="J3" s="27"/>
      <c r="K3" s="38"/>
      <c r="L3" s="38"/>
      <c r="M3" s="15"/>
      <c r="N3" s="15"/>
      <c r="O3" s="15"/>
      <c r="P3" s="14"/>
      <c r="Q3" s="14"/>
      <c r="R3" s="14"/>
    </row>
    <row r="4" spans="1:20" ht="22.5" customHeight="1" x14ac:dyDescent="0.25">
      <c r="A4" s="107"/>
      <c r="B4" s="107"/>
      <c r="C4" s="107"/>
      <c r="D4" s="107"/>
      <c r="E4" s="29"/>
      <c r="F4" s="37"/>
      <c r="G4" s="37"/>
      <c r="H4" s="37"/>
      <c r="I4" s="37"/>
      <c r="J4" s="27"/>
      <c r="K4" s="39"/>
      <c r="L4" s="39"/>
      <c r="M4" s="29"/>
      <c r="N4" s="29"/>
      <c r="O4" s="29"/>
      <c r="P4" s="14"/>
      <c r="Q4" s="14"/>
      <c r="R4" s="14"/>
    </row>
    <row r="5" spans="1:20" ht="21" customHeight="1" x14ac:dyDescent="0.25">
      <c r="A5" s="103" t="s">
        <v>41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30"/>
      <c r="N5" s="30"/>
      <c r="O5" s="30"/>
      <c r="P5" s="14"/>
      <c r="Q5" s="14"/>
      <c r="R5" s="14"/>
    </row>
    <row r="6" spans="1:20" ht="24.75" customHeight="1" x14ac:dyDescent="0.25">
      <c r="A6" s="104" t="s">
        <v>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31"/>
      <c r="N6" s="31"/>
      <c r="O6" s="31"/>
      <c r="P6" s="16"/>
      <c r="Q6" s="17"/>
      <c r="R6" s="14"/>
    </row>
    <row r="7" spans="1:20" ht="9" customHeight="1" x14ac:dyDescent="0.25">
      <c r="A7" s="105" t="s">
        <v>48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32"/>
      <c r="N7" s="32"/>
      <c r="O7" s="32"/>
      <c r="P7" s="22"/>
      <c r="Q7" s="17"/>
      <c r="R7" s="14"/>
    </row>
    <row r="8" spans="1:20" ht="15.75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22"/>
      <c r="N8" s="22"/>
      <c r="O8" s="22"/>
      <c r="P8" s="21"/>
      <c r="Q8" s="17"/>
      <c r="R8" s="14"/>
      <c r="S8" s="10"/>
    </row>
    <row r="9" spans="1:20" ht="15.75" customHeight="1" x14ac:dyDescent="0.25">
      <c r="A9" s="105" t="s">
        <v>42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22"/>
      <c r="N9" s="22"/>
      <c r="O9" s="22"/>
      <c r="P9" s="32"/>
      <c r="Q9" s="17"/>
      <c r="R9" s="14"/>
    </row>
    <row r="10" spans="1:20" ht="18.75" customHeight="1" x14ac:dyDescent="0.25">
      <c r="A10" s="106" t="s">
        <v>43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20"/>
      <c r="N10" s="20"/>
      <c r="O10" s="20"/>
      <c r="P10" s="20"/>
      <c r="Q10" s="17"/>
      <c r="R10" s="14"/>
      <c r="T10" s="13"/>
    </row>
    <row r="11" spans="1:20" ht="19.5" thickBot="1" x14ac:dyDescent="0.3">
      <c r="A11" s="33"/>
      <c r="B11" s="33"/>
      <c r="C11" s="33"/>
      <c r="D11" s="33"/>
      <c r="E11" s="33"/>
      <c r="F11" s="36"/>
      <c r="G11" s="36"/>
      <c r="H11" s="42"/>
      <c r="I11" s="42"/>
      <c r="J11" s="43"/>
      <c r="K11" s="22"/>
      <c r="L11" s="22"/>
      <c r="M11" s="33"/>
      <c r="N11" s="33"/>
      <c r="O11" s="25"/>
      <c r="P11" s="33"/>
      <c r="Q11" s="17"/>
      <c r="R11" s="14"/>
    </row>
    <row r="12" spans="1:20" ht="28.5" customHeight="1" thickBot="1" x14ac:dyDescent="0.3">
      <c r="A12" s="79" t="s">
        <v>0</v>
      </c>
      <c r="B12" s="80" t="s">
        <v>49</v>
      </c>
      <c r="C12" s="80" t="s">
        <v>50</v>
      </c>
      <c r="D12" s="81" t="s">
        <v>47</v>
      </c>
      <c r="E12" s="81" t="s">
        <v>52</v>
      </c>
      <c r="F12" s="81" t="s">
        <v>53</v>
      </c>
      <c r="G12" s="81" t="s">
        <v>54</v>
      </c>
      <c r="H12" s="81" t="s">
        <v>55</v>
      </c>
      <c r="I12" s="81" t="s">
        <v>56</v>
      </c>
      <c r="J12" s="81" t="s">
        <v>59</v>
      </c>
      <c r="K12" s="81" t="s">
        <v>60</v>
      </c>
      <c r="L12" s="82" t="s">
        <v>45</v>
      </c>
      <c r="M12" s="36"/>
      <c r="N12" s="37"/>
      <c r="O12" s="27"/>
      <c r="P12" s="22"/>
      <c r="Q12" s="22"/>
    </row>
    <row r="13" spans="1:20" x14ac:dyDescent="0.25">
      <c r="A13" s="78" t="s">
        <v>1</v>
      </c>
      <c r="B13" s="71">
        <v>215826208</v>
      </c>
      <c r="C13" s="72">
        <v>0</v>
      </c>
      <c r="D13" s="73">
        <v>11900367.279999999</v>
      </c>
      <c r="E13" s="73">
        <v>11657708.58</v>
      </c>
      <c r="F13" s="73">
        <v>18122434.210000001</v>
      </c>
      <c r="G13" s="73">
        <v>12790139.029999999</v>
      </c>
      <c r="H13" s="73">
        <v>13053608.710000001</v>
      </c>
      <c r="I13" s="73">
        <v>14811858.529999999</v>
      </c>
      <c r="J13" s="74">
        <v>13980859.539999999</v>
      </c>
      <c r="K13" s="86">
        <v>16432649.439999999</v>
      </c>
      <c r="L13" s="75">
        <f t="shared" ref="L13:L48" si="0">SUM(D13:K13)</f>
        <v>112749625.31999999</v>
      </c>
      <c r="M13" s="52"/>
      <c r="N13" s="37"/>
      <c r="O13" s="27"/>
      <c r="P13" s="40"/>
      <c r="Q13" s="40"/>
    </row>
    <row r="14" spans="1:20" ht="24.75" customHeight="1" x14ac:dyDescent="0.25">
      <c r="A14" s="87" t="s">
        <v>2</v>
      </c>
      <c r="B14" s="88">
        <v>215826208</v>
      </c>
      <c r="C14" s="69">
        <v>0</v>
      </c>
      <c r="D14" s="89">
        <v>11900367.279999999</v>
      </c>
      <c r="E14" s="89">
        <v>11657708.58</v>
      </c>
      <c r="F14" s="90">
        <v>18122434.210000001</v>
      </c>
      <c r="G14" s="90">
        <v>12790139.029999999</v>
      </c>
      <c r="H14" s="90">
        <v>13053608.710000001</v>
      </c>
      <c r="I14" s="90">
        <v>14811858.529999999</v>
      </c>
      <c r="J14" s="91">
        <v>13980859.539999999</v>
      </c>
      <c r="K14" s="91">
        <v>16432649.439999999</v>
      </c>
      <c r="L14" s="70">
        <f t="shared" si="0"/>
        <v>112749625.31999999</v>
      </c>
      <c r="M14" s="52"/>
      <c r="N14" s="37"/>
      <c r="O14" s="27"/>
      <c r="P14" s="44"/>
      <c r="Q14" s="44"/>
    </row>
    <row r="15" spans="1:20" ht="28.5" customHeight="1" x14ac:dyDescent="0.25">
      <c r="A15" s="87" t="s">
        <v>3</v>
      </c>
      <c r="B15" s="88">
        <v>215826208</v>
      </c>
      <c r="C15" s="69">
        <v>0</v>
      </c>
      <c r="D15" s="89">
        <v>11900367.279999999</v>
      </c>
      <c r="E15" s="89">
        <v>11657708.58</v>
      </c>
      <c r="F15" s="90">
        <v>18122434.210000001</v>
      </c>
      <c r="G15" s="90">
        <v>12790139.029999999</v>
      </c>
      <c r="H15" s="90">
        <v>13053608.710000001</v>
      </c>
      <c r="I15" s="90">
        <v>14811858.529999999</v>
      </c>
      <c r="J15" s="91">
        <v>13980859.539999999</v>
      </c>
      <c r="K15" s="91">
        <v>16432649.439999999</v>
      </c>
      <c r="L15" s="70">
        <f t="shared" si="0"/>
        <v>112749625.31999999</v>
      </c>
      <c r="M15" s="52"/>
      <c r="N15" s="37"/>
      <c r="O15" s="27"/>
      <c r="P15" s="27"/>
      <c r="Q15" s="27"/>
    </row>
    <row r="16" spans="1:20" ht="24" x14ac:dyDescent="0.25">
      <c r="A16" s="87" t="s">
        <v>44</v>
      </c>
      <c r="B16" s="88">
        <v>215826208</v>
      </c>
      <c r="C16" s="69">
        <v>0</v>
      </c>
      <c r="D16" s="89">
        <v>11900367.279999999</v>
      </c>
      <c r="E16" s="89">
        <v>11657708.58</v>
      </c>
      <c r="F16" s="90">
        <v>18122434.210000001</v>
      </c>
      <c r="G16" s="90">
        <v>12790139.029999999</v>
      </c>
      <c r="H16" s="90">
        <v>13053608.710000001</v>
      </c>
      <c r="I16" s="90">
        <v>14811858.529999999</v>
      </c>
      <c r="J16" s="91">
        <v>13980859.539999999</v>
      </c>
      <c r="K16" s="91">
        <v>16432649.439999999</v>
      </c>
      <c r="L16" s="70">
        <f t="shared" si="0"/>
        <v>112749625.31999999</v>
      </c>
      <c r="M16" s="52"/>
      <c r="N16" s="37"/>
      <c r="O16" s="27"/>
      <c r="P16" s="27"/>
      <c r="Q16" s="27"/>
    </row>
    <row r="17" spans="1:17" x14ac:dyDescent="0.25">
      <c r="A17" s="87" t="s">
        <v>4</v>
      </c>
      <c r="B17" s="88">
        <v>215826208</v>
      </c>
      <c r="C17" s="69">
        <v>0</v>
      </c>
      <c r="D17" s="89">
        <v>11900367.279999999</v>
      </c>
      <c r="E17" s="89">
        <v>11657708.58</v>
      </c>
      <c r="F17" s="90">
        <v>18122434.210000001</v>
      </c>
      <c r="G17" s="90">
        <v>12790139.029999999</v>
      </c>
      <c r="H17" s="90">
        <v>13053608.710000001</v>
      </c>
      <c r="I17" s="90">
        <v>14811858.529999999</v>
      </c>
      <c r="J17" s="91">
        <v>13980859.539999999</v>
      </c>
      <c r="K17" s="91">
        <v>16432649.439999999</v>
      </c>
      <c r="L17" s="70">
        <f t="shared" si="0"/>
        <v>112749625.31999999</v>
      </c>
      <c r="M17" s="52"/>
      <c r="N17" s="37"/>
      <c r="O17" s="27"/>
      <c r="P17" s="27"/>
      <c r="Q17" s="27"/>
    </row>
    <row r="18" spans="1:17" s="18" customFormat="1" ht="24" x14ac:dyDescent="0.25">
      <c r="A18" s="92" t="s">
        <v>5</v>
      </c>
      <c r="B18" s="71">
        <v>150923095.12</v>
      </c>
      <c r="C18" s="72">
        <v>0</v>
      </c>
      <c r="D18" s="73">
        <v>11387576.859999999</v>
      </c>
      <c r="E18" s="73">
        <v>11177405.27</v>
      </c>
      <c r="F18" s="73">
        <v>11154097.65</v>
      </c>
      <c r="G18" s="73">
        <v>11148470.6</v>
      </c>
      <c r="H18" s="73">
        <v>11265768.960000001</v>
      </c>
      <c r="I18" s="73">
        <v>11241769.34</v>
      </c>
      <c r="J18" s="74">
        <v>11365359.619999999</v>
      </c>
      <c r="K18" s="91">
        <v>11597061.640000001</v>
      </c>
      <c r="L18" s="75">
        <f t="shared" si="0"/>
        <v>90337509.940000013</v>
      </c>
      <c r="M18" s="52"/>
      <c r="N18" s="37"/>
      <c r="O18" s="27"/>
      <c r="P18" s="27"/>
      <c r="Q18" s="27"/>
    </row>
    <row r="19" spans="1:17" s="11" customFormat="1" x14ac:dyDescent="0.25">
      <c r="A19" s="76" t="s">
        <v>6</v>
      </c>
      <c r="B19" s="93">
        <v>125080000</v>
      </c>
      <c r="C19" s="69">
        <v>0</v>
      </c>
      <c r="D19" s="94">
        <v>9292504.0700000003</v>
      </c>
      <c r="E19" s="94">
        <v>9106705.0800000001</v>
      </c>
      <c r="F19" s="89">
        <v>9082828.7899999991</v>
      </c>
      <c r="G19" s="89">
        <v>9061795.9000000004</v>
      </c>
      <c r="H19" s="89">
        <v>9154825.7300000004</v>
      </c>
      <c r="I19" s="89">
        <v>9131516.7200000007</v>
      </c>
      <c r="J19" s="95">
        <v>9230866.7200000007</v>
      </c>
      <c r="K19" s="91">
        <v>9470527.1699999999</v>
      </c>
      <c r="L19" s="70">
        <f t="shared" si="0"/>
        <v>73531570.179999992</v>
      </c>
      <c r="M19" s="52"/>
      <c r="N19" s="47"/>
      <c r="O19" s="48"/>
      <c r="P19" s="48"/>
      <c r="Q19" s="48"/>
    </row>
    <row r="20" spans="1:17" s="11" customFormat="1" ht="26.25" customHeight="1" x14ac:dyDescent="0.25">
      <c r="A20" s="76" t="s">
        <v>7</v>
      </c>
      <c r="B20" s="77">
        <v>9064000</v>
      </c>
      <c r="C20" s="69">
        <v>0</v>
      </c>
      <c r="D20" s="94">
        <v>678500</v>
      </c>
      <c r="E20" s="94">
        <v>689000</v>
      </c>
      <c r="F20" s="89">
        <v>687000</v>
      </c>
      <c r="G20" s="89">
        <v>703000</v>
      </c>
      <c r="H20" s="89">
        <v>713000</v>
      </c>
      <c r="I20" s="89">
        <v>716000</v>
      </c>
      <c r="J20" s="95">
        <v>725000</v>
      </c>
      <c r="K20" s="91">
        <v>730040</v>
      </c>
      <c r="L20" s="70">
        <f t="shared" si="0"/>
        <v>5641540</v>
      </c>
      <c r="M20" s="52"/>
      <c r="N20" s="45"/>
      <c r="O20" s="46"/>
      <c r="P20" s="46"/>
      <c r="Q20" s="48"/>
    </row>
    <row r="21" spans="1:17" s="11" customFormat="1" ht="21.75" customHeight="1" x14ac:dyDescent="0.25">
      <c r="A21" s="76" t="s">
        <v>8</v>
      </c>
      <c r="B21" s="77">
        <v>16779095.120000001</v>
      </c>
      <c r="C21" s="69">
        <v>0</v>
      </c>
      <c r="D21" s="94">
        <v>1416572.79</v>
      </c>
      <c r="E21" s="94">
        <v>1381700.19</v>
      </c>
      <c r="F21" s="89">
        <v>1384268.86</v>
      </c>
      <c r="G21" s="89">
        <v>1383674.7</v>
      </c>
      <c r="H21" s="89">
        <v>1397943.23</v>
      </c>
      <c r="I21" s="89">
        <v>1394252.62</v>
      </c>
      <c r="J21" s="95">
        <v>1409492.9</v>
      </c>
      <c r="K21" s="91">
        <v>1396494.47</v>
      </c>
      <c r="L21" s="70">
        <f t="shared" si="0"/>
        <v>11164399.76</v>
      </c>
      <c r="M21" s="52"/>
      <c r="N21" s="45"/>
      <c r="O21" s="46"/>
      <c r="P21" s="48"/>
      <c r="Q21" s="46"/>
    </row>
    <row r="22" spans="1:17" s="19" customFormat="1" ht="24" x14ac:dyDescent="0.25">
      <c r="A22" s="92" t="s">
        <v>9</v>
      </c>
      <c r="B22" s="71">
        <v>16103112.880000001</v>
      </c>
      <c r="C22" s="72">
        <v>0</v>
      </c>
      <c r="D22" s="73">
        <v>512790.42</v>
      </c>
      <c r="E22" s="73">
        <v>480303.31</v>
      </c>
      <c r="F22" s="73">
        <v>1076037.42</v>
      </c>
      <c r="G22" s="73">
        <v>1205601.79</v>
      </c>
      <c r="H22" s="73">
        <v>960178.51</v>
      </c>
      <c r="I22" s="73">
        <v>1410813.59</v>
      </c>
      <c r="J22" s="91">
        <v>820909.97</v>
      </c>
      <c r="K22" s="91">
        <v>1171388.68</v>
      </c>
      <c r="L22" s="75">
        <f t="shared" si="0"/>
        <v>7638023.6899999995</v>
      </c>
      <c r="M22" s="52"/>
      <c r="N22" s="47"/>
      <c r="O22" s="48"/>
      <c r="P22" s="48"/>
      <c r="Q22" s="48"/>
    </row>
    <row r="23" spans="1:17" s="51" customFormat="1" x14ac:dyDescent="0.25">
      <c r="A23" s="76" t="s">
        <v>10</v>
      </c>
      <c r="B23" s="77">
        <v>7205212.8799999999</v>
      </c>
      <c r="C23" s="69">
        <v>0</v>
      </c>
      <c r="D23" s="94">
        <v>512790.42</v>
      </c>
      <c r="E23" s="94">
        <v>72179.31</v>
      </c>
      <c r="F23" s="90">
        <v>892800.42</v>
      </c>
      <c r="G23" s="90">
        <v>370878.39</v>
      </c>
      <c r="H23" s="90">
        <v>632843.39</v>
      </c>
      <c r="I23" s="90">
        <v>515543.95</v>
      </c>
      <c r="J23" s="91">
        <v>413345.47</v>
      </c>
      <c r="K23" s="91">
        <v>539845.78</v>
      </c>
      <c r="L23" s="70">
        <f t="shared" si="0"/>
        <v>3950227.1300000008</v>
      </c>
      <c r="M23" s="52"/>
      <c r="N23" s="47"/>
      <c r="O23" s="48"/>
      <c r="P23" s="48"/>
      <c r="Q23" s="48"/>
    </row>
    <row r="24" spans="1:17" s="11" customFormat="1" ht="23.25" customHeight="1" x14ac:dyDescent="0.25">
      <c r="A24" s="76" t="s">
        <v>35</v>
      </c>
      <c r="B24" s="77">
        <v>300000</v>
      </c>
      <c r="C24" s="69">
        <v>0</v>
      </c>
      <c r="D24" s="69">
        <v>0</v>
      </c>
      <c r="E24" s="6">
        <v>0</v>
      </c>
      <c r="F24" s="90">
        <v>0</v>
      </c>
      <c r="G24" s="90">
        <v>0</v>
      </c>
      <c r="H24" s="90">
        <v>0</v>
      </c>
      <c r="I24" s="90">
        <v>0</v>
      </c>
      <c r="J24" s="91">
        <v>0</v>
      </c>
      <c r="K24" s="91">
        <v>70800</v>
      </c>
      <c r="L24" s="70">
        <f t="shared" si="0"/>
        <v>70800</v>
      </c>
      <c r="M24" s="52"/>
      <c r="N24" s="47"/>
      <c r="O24" s="48"/>
      <c r="P24" s="46"/>
      <c r="Q24" s="48"/>
    </row>
    <row r="25" spans="1:17" s="11" customFormat="1" ht="19.5" customHeight="1" x14ac:dyDescent="0.25">
      <c r="A25" s="76" t="s">
        <v>11</v>
      </c>
      <c r="B25" s="77">
        <v>2200000</v>
      </c>
      <c r="C25" s="69">
        <v>0</v>
      </c>
      <c r="D25" s="6">
        <v>0</v>
      </c>
      <c r="E25" s="69">
        <v>344050</v>
      </c>
      <c r="F25" s="90">
        <v>151200</v>
      </c>
      <c r="G25" s="90">
        <v>203500</v>
      </c>
      <c r="H25" s="90">
        <v>281208.12</v>
      </c>
      <c r="I25" s="90">
        <v>169005</v>
      </c>
      <c r="J25" s="91">
        <v>176817.5</v>
      </c>
      <c r="K25" s="91">
        <v>176617.5</v>
      </c>
      <c r="L25" s="70">
        <f t="shared" si="0"/>
        <v>1502398.12</v>
      </c>
      <c r="M25" s="52"/>
      <c r="N25" s="47"/>
      <c r="O25" s="48"/>
      <c r="P25" s="55"/>
      <c r="Q25" s="46"/>
    </row>
    <row r="26" spans="1:17" ht="16.5" customHeight="1" x14ac:dyDescent="0.25">
      <c r="A26" s="76" t="s">
        <v>36</v>
      </c>
      <c r="B26" s="77">
        <v>300000</v>
      </c>
      <c r="C26" s="69">
        <v>0</v>
      </c>
      <c r="D26" s="6">
        <v>0</v>
      </c>
      <c r="E26" s="90">
        <v>0</v>
      </c>
      <c r="F26" s="90">
        <v>0</v>
      </c>
      <c r="G26" s="90">
        <v>0</v>
      </c>
      <c r="H26" s="90">
        <v>0</v>
      </c>
      <c r="I26" s="90">
        <v>9800</v>
      </c>
      <c r="J26" s="91">
        <v>0</v>
      </c>
      <c r="K26" s="91">
        <v>0</v>
      </c>
      <c r="L26" s="70">
        <f t="shared" si="0"/>
        <v>9800</v>
      </c>
      <c r="M26" s="52"/>
      <c r="N26" s="37"/>
      <c r="O26" s="27"/>
      <c r="P26" s="27"/>
      <c r="Q26" s="43"/>
    </row>
    <row r="27" spans="1:17" s="11" customFormat="1" x14ac:dyDescent="0.25">
      <c r="A27" s="76" t="s">
        <v>37</v>
      </c>
      <c r="B27" s="77">
        <v>400000</v>
      </c>
      <c r="C27" s="69">
        <v>0</v>
      </c>
      <c r="D27" s="6">
        <v>0</v>
      </c>
      <c r="E27" s="6">
        <v>0</v>
      </c>
      <c r="F27" s="90">
        <v>0</v>
      </c>
      <c r="G27" s="90">
        <v>0</v>
      </c>
      <c r="H27" s="90">
        <v>0</v>
      </c>
      <c r="I27" s="90">
        <v>0</v>
      </c>
      <c r="J27" s="91">
        <v>0</v>
      </c>
      <c r="K27" s="91">
        <v>0</v>
      </c>
      <c r="L27" s="70">
        <f t="shared" si="0"/>
        <v>0</v>
      </c>
      <c r="M27" s="52"/>
      <c r="N27" s="47"/>
      <c r="O27" s="48"/>
      <c r="P27" s="48"/>
      <c r="Q27" s="48"/>
    </row>
    <row r="28" spans="1:17" s="11" customFormat="1" x14ac:dyDescent="0.25">
      <c r="A28" s="96" t="s">
        <v>25</v>
      </c>
      <c r="B28" s="97">
        <f>+B29+B30</f>
        <v>660000</v>
      </c>
      <c r="C28" s="72">
        <v>0</v>
      </c>
      <c r="D28" s="98">
        <v>0</v>
      </c>
      <c r="E28" s="98">
        <v>0</v>
      </c>
      <c r="F28" s="73">
        <v>0</v>
      </c>
      <c r="G28" s="73">
        <v>0</v>
      </c>
      <c r="H28" s="90">
        <v>0</v>
      </c>
      <c r="I28" s="73">
        <v>649427.64</v>
      </c>
      <c r="J28" s="91">
        <v>0</v>
      </c>
      <c r="K28" s="91">
        <v>0</v>
      </c>
      <c r="L28" s="70">
        <f t="shared" si="0"/>
        <v>649427.64</v>
      </c>
      <c r="M28" s="52"/>
      <c r="N28" s="47"/>
      <c r="O28" s="48"/>
      <c r="P28" s="48"/>
      <c r="Q28" s="48"/>
    </row>
    <row r="29" spans="1:17" s="11" customFormat="1" x14ac:dyDescent="0.25">
      <c r="A29" s="59" t="s">
        <v>57</v>
      </c>
      <c r="B29" s="77">
        <v>650000</v>
      </c>
      <c r="C29" s="69">
        <v>0</v>
      </c>
      <c r="D29" s="6">
        <v>0</v>
      </c>
      <c r="E29" s="6">
        <v>0</v>
      </c>
      <c r="F29" s="90">
        <v>0</v>
      </c>
      <c r="G29" s="90">
        <v>0</v>
      </c>
      <c r="H29" s="90">
        <v>0</v>
      </c>
      <c r="I29" s="95">
        <v>649427.64</v>
      </c>
      <c r="J29" s="91">
        <v>0</v>
      </c>
      <c r="K29" s="91">
        <v>0</v>
      </c>
      <c r="L29" s="70">
        <f t="shared" si="0"/>
        <v>649427.64</v>
      </c>
      <c r="M29" s="52"/>
      <c r="N29" s="45"/>
      <c r="O29" s="46"/>
      <c r="P29" s="48"/>
      <c r="Q29" s="48"/>
    </row>
    <row r="30" spans="1:17" x14ac:dyDescent="0.25">
      <c r="A30" s="59" t="s">
        <v>58</v>
      </c>
      <c r="B30" s="77">
        <v>10000</v>
      </c>
      <c r="C30" s="69">
        <v>0</v>
      </c>
      <c r="D30" s="6">
        <v>0</v>
      </c>
      <c r="E30" s="6">
        <v>0</v>
      </c>
      <c r="F30" s="90">
        <v>0</v>
      </c>
      <c r="G30" s="90">
        <v>0</v>
      </c>
      <c r="H30" s="90">
        <v>8190</v>
      </c>
      <c r="I30" s="90">
        <v>0</v>
      </c>
      <c r="J30" s="91">
        <v>0</v>
      </c>
      <c r="K30" s="91">
        <v>0</v>
      </c>
      <c r="L30" s="70">
        <f t="shared" si="0"/>
        <v>8190</v>
      </c>
      <c r="M30" s="52"/>
      <c r="N30" s="45"/>
      <c r="O30" s="46"/>
      <c r="P30" s="27"/>
      <c r="Q30" s="27"/>
    </row>
    <row r="31" spans="1:17" s="11" customFormat="1" ht="45" x14ac:dyDescent="0.25">
      <c r="A31" s="96" t="s">
        <v>12</v>
      </c>
      <c r="B31" s="97">
        <v>1500900</v>
      </c>
      <c r="C31" s="72">
        <v>0</v>
      </c>
      <c r="D31" s="98">
        <v>0</v>
      </c>
      <c r="E31" s="98">
        <v>64074</v>
      </c>
      <c r="F31" s="73">
        <v>32037</v>
      </c>
      <c r="G31" s="73">
        <v>117918.26</v>
      </c>
      <c r="H31" s="73">
        <v>37937</v>
      </c>
      <c r="I31" s="73">
        <v>32037</v>
      </c>
      <c r="J31" s="91">
        <v>220247</v>
      </c>
      <c r="K31" s="91">
        <v>136325.4</v>
      </c>
      <c r="L31" s="70">
        <f t="shared" si="0"/>
        <v>640575.66</v>
      </c>
      <c r="M31" s="52"/>
      <c r="N31" s="47"/>
      <c r="O31" s="48"/>
      <c r="P31" s="48"/>
      <c r="Q31" s="48"/>
    </row>
    <row r="32" spans="1:17" s="19" customFormat="1" ht="24.75" customHeight="1" x14ac:dyDescent="0.25">
      <c r="A32" s="76" t="s">
        <v>13</v>
      </c>
      <c r="B32" s="77">
        <v>2289000</v>
      </c>
      <c r="C32" s="69">
        <v>0</v>
      </c>
      <c r="D32" s="6">
        <v>0</v>
      </c>
      <c r="E32" s="6">
        <v>0</v>
      </c>
      <c r="F32" s="90">
        <v>0</v>
      </c>
      <c r="G32" s="90">
        <v>513305.14</v>
      </c>
      <c r="H32" s="90">
        <v>0</v>
      </c>
      <c r="I32" s="90">
        <v>35000</v>
      </c>
      <c r="J32" s="91">
        <v>10500</v>
      </c>
      <c r="K32" s="91">
        <v>0</v>
      </c>
      <c r="L32" s="70">
        <f t="shared" si="0"/>
        <v>558805.14</v>
      </c>
      <c r="M32" s="52"/>
      <c r="N32" s="45"/>
      <c r="O32" s="46"/>
      <c r="P32" s="48"/>
      <c r="Q32" s="48"/>
    </row>
    <row r="33" spans="1:17" s="19" customFormat="1" ht="22.5" x14ac:dyDescent="0.25">
      <c r="A33" s="76" t="s">
        <v>34</v>
      </c>
      <c r="B33" s="77">
        <v>1258000</v>
      </c>
      <c r="C33" s="69">
        <v>0</v>
      </c>
      <c r="D33" s="6">
        <v>0</v>
      </c>
      <c r="E33" s="6">
        <v>0</v>
      </c>
      <c r="F33" s="90">
        <v>0</v>
      </c>
      <c r="G33" s="90">
        <v>0</v>
      </c>
      <c r="H33" s="90">
        <v>0</v>
      </c>
      <c r="I33" s="90">
        <v>0</v>
      </c>
      <c r="J33" s="91">
        <v>0</v>
      </c>
      <c r="K33" s="91">
        <v>247800</v>
      </c>
      <c r="L33" s="75">
        <f t="shared" si="0"/>
        <v>247800</v>
      </c>
      <c r="M33" s="52"/>
      <c r="N33" s="47"/>
      <c r="O33" s="48"/>
      <c r="P33" s="48"/>
      <c r="Q33" s="48"/>
    </row>
    <row r="34" spans="1:17" s="11" customFormat="1" ht="21.75" customHeight="1" x14ac:dyDescent="0.25">
      <c r="A34" s="92" t="s">
        <v>14</v>
      </c>
      <c r="B34" s="71">
        <v>13650000</v>
      </c>
      <c r="C34" s="72">
        <v>0</v>
      </c>
      <c r="D34" s="99">
        <v>0</v>
      </c>
      <c r="E34" s="99">
        <v>0</v>
      </c>
      <c r="F34" s="73">
        <v>1552123.93</v>
      </c>
      <c r="G34" s="73">
        <v>436066.64</v>
      </c>
      <c r="H34" s="73">
        <v>805623.09</v>
      </c>
      <c r="I34" s="73">
        <v>1631057.36</v>
      </c>
      <c r="J34" s="91">
        <v>517435.9</v>
      </c>
      <c r="K34" s="91">
        <v>3320998.45</v>
      </c>
      <c r="L34" s="75">
        <f t="shared" si="0"/>
        <v>8263305.3700000001</v>
      </c>
      <c r="M34" s="52"/>
      <c r="N34" s="47"/>
      <c r="O34" s="48"/>
      <c r="P34" s="46"/>
      <c r="Q34" s="48"/>
    </row>
    <row r="35" spans="1:17" s="11" customFormat="1" ht="20.25" customHeight="1" x14ac:dyDescent="0.25">
      <c r="A35" s="76" t="s">
        <v>15</v>
      </c>
      <c r="B35" s="77">
        <v>425000</v>
      </c>
      <c r="C35" s="69">
        <v>0</v>
      </c>
      <c r="D35" s="6">
        <v>0</v>
      </c>
      <c r="E35" s="6">
        <v>0</v>
      </c>
      <c r="F35" s="90">
        <v>0</v>
      </c>
      <c r="G35" s="90">
        <v>0</v>
      </c>
      <c r="H35" s="90">
        <v>44005</v>
      </c>
      <c r="I35" s="90">
        <v>127565.2</v>
      </c>
      <c r="J35" s="91">
        <v>30243.4</v>
      </c>
      <c r="K35" s="91">
        <v>35946.5</v>
      </c>
      <c r="L35" s="70">
        <f t="shared" si="0"/>
        <v>237760.1</v>
      </c>
      <c r="M35" s="52"/>
      <c r="N35" s="47"/>
      <c r="O35" s="48"/>
      <c r="P35" s="46"/>
      <c r="Q35" s="46"/>
    </row>
    <row r="36" spans="1:17" s="11" customFormat="1" ht="21.75" customHeight="1" x14ac:dyDescent="0.25">
      <c r="A36" s="76" t="s">
        <v>16</v>
      </c>
      <c r="B36" s="77">
        <v>650000</v>
      </c>
      <c r="C36" s="69">
        <v>0</v>
      </c>
      <c r="D36" s="6">
        <v>0</v>
      </c>
      <c r="E36" s="6">
        <v>0</v>
      </c>
      <c r="F36" s="90">
        <v>0</v>
      </c>
      <c r="G36" s="90">
        <v>0</v>
      </c>
      <c r="H36" s="90">
        <v>5310</v>
      </c>
      <c r="I36" s="90">
        <v>0</v>
      </c>
      <c r="J36" s="91">
        <v>159742.5</v>
      </c>
      <c r="K36" s="91">
        <v>38055</v>
      </c>
      <c r="L36" s="70">
        <f t="shared" si="0"/>
        <v>203107.5</v>
      </c>
      <c r="M36" s="52"/>
      <c r="N36" s="47"/>
      <c r="O36" s="48"/>
      <c r="P36" s="48"/>
      <c r="Q36" s="46"/>
    </row>
    <row r="37" spans="1:17" s="11" customFormat="1" ht="25.5" customHeight="1" x14ac:dyDescent="0.25">
      <c r="A37" s="76" t="s">
        <v>17</v>
      </c>
      <c r="B37" s="77">
        <v>1150000</v>
      </c>
      <c r="C37" s="69">
        <v>0</v>
      </c>
      <c r="D37" s="6">
        <v>0</v>
      </c>
      <c r="E37" s="6">
        <v>0</v>
      </c>
      <c r="F37" s="90">
        <v>0</v>
      </c>
      <c r="G37" s="90">
        <v>0</v>
      </c>
      <c r="H37" s="90">
        <v>243473.65</v>
      </c>
      <c r="I37" s="90">
        <v>8650</v>
      </c>
      <c r="J37" s="91">
        <v>0</v>
      </c>
      <c r="K37" s="91">
        <v>0</v>
      </c>
      <c r="L37" s="70">
        <f t="shared" si="0"/>
        <v>252123.65</v>
      </c>
      <c r="M37" s="52"/>
      <c r="N37" s="47"/>
      <c r="O37" s="48"/>
      <c r="P37" s="48"/>
      <c r="Q37" s="48"/>
    </row>
    <row r="38" spans="1:17" s="11" customFormat="1" ht="25.5" customHeight="1" x14ac:dyDescent="0.25">
      <c r="A38" s="76" t="s">
        <v>31</v>
      </c>
      <c r="B38" s="77">
        <v>50000</v>
      </c>
      <c r="C38" s="69">
        <v>0</v>
      </c>
      <c r="D38" s="6">
        <v>0</v>
      </c>
      <c r="E38" s="6">
        <v>0</v>
      </c>
      <c r="F38" s="90">
        <v>0</v>
      </c>
      <c r="G38" s="90">
        <v>0</v>
      </c>
      <c r="H38" s="90">
        <v>42280.35</v>
      </c>
      <c r="I38" s="90">
        <v>0</v>
      </c>
      <c r="J38" s="91">
        <v>0</v>
      </c>
      <c r="K38" s="91">
        <v>0</v>
      </c>
      <c r="L38" s="70">
        <f t="shared" si="0"/>
        <v>42280.35</v>
      </c>
      <c r="M38" s="52"/>
      <c r="N38" s="47"/>
      <c r="O38" s="48"/>
      <c r="P38" s="48"/>
      <c r="Q38" s="48"/>
    </row>
    <row r="39" spans="1:17" ht="27.75" customHeight="1" x14ac:dyDescent="0.25">
      <c r="A39" s="76" t="s">
        <v>18</v>
      </c>
      <c r="B39" s="77">
        <v>630000</v>
      </c>
      <c r="C39" s="69">
        <v>0</v>
      </c>
      <c r="D39" s="6">
        <v>0</v>
      </c>
      <c r="E39" s="6">
        <v>0</v>
      </c>
      <c r="F39" s="90">
        <v>0</v>
      </c>
      <c r="G39" s="90">
        <v>0</v>
      </c>
      <c r="H39" s="90">
        <v>0</v>
      </c>
      <c r="I39" s="90">
        <v>0</v>
      </c>
      <c r="J39" s="91">
        <v>0</v>
      </c>
      <c r="K39" s="91">
        <v>221805.54</v>
      </c>
      <c r="L39" s="70">
        <f t="shared" si="0"/>
        <v>221805.54</v>
      </c>
      <c r="M39" s="52"/>
      <c r="N39" s="37"/>
      <c r="O39" s="27"/>
      <c r="P39" s="27"/>
      <c r="Q39" s="27"/>
    </row>
    <row r="40" spans="1:17" s="11" customFormat="1" ht="22.5" customHeight="1" x14ac:dyDescent="0.25">
      <c r="A40" s="76" t="s">
        <v>19</v>
      </c>
      <c r="B40" s="77">
        <v>925000</v>
      </c>
      <c r="C40" s="69">
        <v>0</v>
      </c>
      <c r="D40" s="6">
        <v>0</v>
      </c>
      <c r="E40" s="6">
        <v>0</v>
      </c>
      <c r="F40" s="90">
        <v>632146.53</v>
      </c>
      <c r="G40" s="90">
        <v>0</v>
      </c>
      <c r="H40" s="90">
        <v>1207.8499999999999</v>
      </c>
      <c r="I40" s="90">
        <v>5422.37</v>
      </c>
      <c r="J40" s="91">
        <v>0</v>
      </c>
      <c r="K40" s="91">
        <v>213088.05</v>
      </c>
      <c r="L40" s="70">
        <f t="shared" si="0"/>
        <v>851864.8</v>
      </c>
      <c r="M40" s="52"/>
      <c r="N40" s="47"/>
      <c r="O40" s="48"/>
      <c r="P40" s="48"/>
      <c r="Q40" s="48"/>
    </row>
    <row r="41" spans="1:17" s="18" customFormat="1" ht="21.75" customHeight="1" x14ac:dyDescent="0.25">
      <c r="A41" s="76" t="s">
        <v>20</v>
      </c>
      <c r="B41" s="77">
        <v>6220000</v>
      </c>
      <c r="C41" s="69">
        <v>0</v>
      </c>
      <c r="D41" s="6">
        <v>0</v>
      </c>
      <c r="E41" s="6">
        <v>0</v>
      </c>
      <c r="F41" s="90">
        <v>811500</v>
      </c>
      <c r="G41" s="90">
        <v>377255.44</v>
      </c>
      <c r="H41" s="90">
        <v>16025.68</v>
      </c>
      <c r="I41" s="90">
        <v>931470</v>
      </c>
      <c r="J41" s="91">
        <v>0</v>
      </c>
      <c r="K41" s="91">
        <v>754423.53</v>
      </c>
      <c r="L41" s="70">
        <f t="shared" si="0"/>
        <v>2890674.6500000004</v>
      </c>
      <c r="M41" s="52"/>
      <c r="N41" s="37"/>
      <c r="O41" s="27"/>
      <c r="P41" s="27"/>
      <c r="Q41" s="27"/>
    </row>
    <row r="42" spans="1:17" s="19" customFormat="1" ht="23.25" customHeight="1" x14ac:dyDescent="0.25">
      <c r="A42" s="76" t="s">
        <v>21</v>
      </c>
      <c r="B42" s="77">
        <v>3600000</v>
      </c>
      <c r="C42" s="69">
        <v>0</v>
      </c>
      <c r="D42" s="6">
        <v>0</v>
      </c>
      <c r="E42" s="6">
        <v>0</v>
      </c>
      <c r="F42" s="90">
        <v>108477.4</v>
      </c>
      <c r="G42" s="90">
        <v>58811.199999999997</v>
      </c>
      <c r="H42" s="90">
        <v>453320.56</v>
      </c>
      <c r="I42" s="90">
        <v>557949.79</v>
      </c>
      <c r="J42" s="91">
        <v>327450</v>
      </c>
      <c r="K42" s="91">
        <v>2057679.83</v>
      </c>
      <c r="L42" s="70">
        <f t="shared" si="0"/>
        <v>3563688.7800000003</v>
      </c>
      <c r="M42" s="52"/>
      <c r="N42" s="40"/>
      <c r="O42" s="41"/>
      <c r="P42" s="27"/>
      <c r="Q42" s="27"/>
    </row>
    <row r="43" spans="1:17" s="51" customFormat="1" ht="34.5" customHeight="1" x14ac:dyDescent="0.25">
      <c r="A43" s="92" t="s">
        <v>32</v>
      </c>
      <c r="B43" s="71">
        <v>2500000</v>
      </c>
      <c r="C43" s="72">
        <v>0</v>
      </c>
      <c r="D43" s="99">
        <v>0</v>
      </c>
      <c r="E43" s="99">
        <v>0</v>
      </c>
      <c r="F43" s="73">
        <v>2500000</v>
      </c>
      <c r="G43" s="73">
        <v>0</v>
      </c>
      <c r="H43" s="90">
        <v>0</v>
      </c>
      <c r="I43" s="73">
        <v>0</v>
      </c>
      <c r="J43" s="91"/>
      <c r="K43" s="91">
        <v>0</v>
      </c>
      <c r="L43" s="75">
        <f t="shared" si="0"/>
        <v>2500000</v>
      </c>
      <c r="M43" s="52"/>
      <c r="N43" s="8"/>
      <c r="O43" s="8"/>
      <c r="P43" s="41"/>
      <c r="Q43" s="43"/>
    </row>
    <row r="44" spans="1:17" s="19" customFormat="1" ht="22.5" customHeight="1" x14ac:dyDescent="0.25">
      <c r="A44" s="76" t="s">
        <v>33</v>
      </c>
      <c r="B44" s="77">
        <v>2500000</v>
      </c>
      <c r="C44" s="69">
        <v>0</v>
      </c>
      <c r="D44" s="6">
        <v>0</v>
      </c>
      <c r="E44" s="6">
        <v>0</v>
      </c>
      <c r="F44" s="89">
        <v>2500000</v>
      </c>
      <c r="G44" s="73">
        <v>0</v>
      </c>
      <c r="H44" s="90">
        <v>0</v>
      </c>
      <c r="I44" s="90">
        <v>0</v>
      </c>
      <c r="J44" s="90"/>
      <c r="K44" s="91">
        <v>0</v>
      </c>
      <c r="L44" s="70">
        <f t="shared" si="0"/>
        <v>2500000</v>
      </c>
      <c r="M44" s="52"/>
      <c r="N44" s="8"/>
      <c r="O44" s="8"/>
      <c r="P44" s="46"/>
      <c r="Q44" s="41"/>
    </row>
    <row r="45" spans="1:17" s="11" customFormat="1" ht="24" x14ac:dyDescent="0.25">
      <c r="A45" s="92" t="s">
        <v>22</v>
      </c>
      <c r="B45" s="100">
        <v>31850000</v>
      </c>
      <c r="C45" s="75">
        <v>0</v>
      </c>
      <c r="D45" s="99">
        <v>0</v>
      </c>
      <c r="E45" s="99">
        <v>0</v>
      </c>
      <c r="F45" s="73">
        <v>1840175.21</v>
      </c>
      <c r="G45" s="73">
        <v>0</v>
      </c>
      <c r="H45" s="101">
        <f>+H46+H47+H48+H49+H50+H51+H52+H53</f>
        <v>22038.15</v>
      </c>
      <c r="I45" s="73">
        <v>528218.24</v>
      </c>
      <c r="J45" s="91">
        <v>1277154.05</v>
      </c>
      <c r="K45" s="91">
        <v>343200.67</v>
      </c>
      <c r="L45" s="75">
        <f t="shared" si="0"/>
        <v>4010786.3199999994</v>
      </c>
      <c r="M45" s="52"/>
      <c r="N45" s="8"/>
      <c r="O45" s="8"/>
      <c r="P45" s="48"/>
      <c r="Q45" s="46"/>
    </row>
    <row r="46" spans="1:17" s="11" customFormat="1" ht="29.25" customHeight="1" x14ac:dyDescent="0.25">
      <c r="A46" s="76" t="s">
        <v>23</v>
      </c>
      <c r="B46" s="77">
        <v>1800000</v>
      </c>
      <c r="C46" s="69">
        <v>2500000000</v>
      </c>
      <c r="D46" s="6">
        <v>0</v>
      </c>
      <c r="E46" s="102">
        <v>0</v>
      </c>
      <c r="F46" s="73">
        <v>1378641.81</v>
      </c>
      <c r="G46" s="90">
        <v>0</v>
      </c>
      <c r="H46" s="90">
        <v>22038.15</v>
      </c>
      <c r="I46" s="90">
        <v>328838.43</v>
      </c>
      <c r="J46" s="90">
        <v>1277154.05</v>
      </c>
      <c r="K46" s="91">
        <v>35400</v>
      </c>
      <c r="L46" s="75">
        <f t="shared" si="0"/>
        <v>3042072.44</v>
      </c>
      <c r="M46" s="68"/>
      <c r="N46" s="8"/>
      <c r="O46" s="8"/>
      <c r="P46" s="46"/>
      <c r="Q46" s="48"/>
    </row>
    <row r="47" spans="1:17" s="11" customFormat="1" ht="27.75" customHeight="1" x14ac:dyDescent="0.25">
      <c r="A47" s="76" t="s">
        <v>51</v>
      </c>
      <c r="B47" s="77">
        <v>700000</v>
      </c>
      <c r="C47" s="69">
        <v>0</v>
      </c>
      <c r="D47" s="6">
        <v>0</v>
      </c>
      <c r="E47" s="6">
        <v>0</v>
      </c>
      <c r="F47" s="90">
        <v>0</v>
      </c>
      <c r="G47" s="90">
        <v>0</v>
      </c>
      <c r="H47" s="90">
        <v>0</v>
      </c>
      <c r="I47" s="90">
        <v>76541.81</v>
      </c>
      <c r="J47" s="90"/>
      <c r="K47" s="99">
        <v>0</v>
      </c>
      <c r="L47" s="75">
        <f t="shared" si="0"/>
        <v>76541.81</v>
      </c>
      <c r="M47" s="52"/>
      <c r="N47" s="8"/>
      <c r="O47" s="8"/>
      <c r="P47" s="48"/>
      <c r="Q47" s="46"/>
    </row>
    <row r="48" spans="1:17" s="11" customFormat="1" ht="26.25" customHeight="1" x14ac:dyDescent="0.25">
      <c r="A48" s="76" t="s">
        <v>24</v>
      </c>
      <c r="B48" s="77">
        <v>23500000</v>
      </c>
      <c r="C48" s="69">
        <v>0</v>
      </c>
      <c r="D48" s="6">
        <v>0</v>
      </c>
      <c r="E48" s="6">
        <v>0</v>
      </c>
      <c r="F48" s="90">
        <v>0</v>
      </c>
      <c r="G48" s="90">
        <v>0</v>
      </c>
      <c r="H48" s="90">
        <v>0</v>
      </c>
      <c r="I48" s="90">
        <v>0</v>
      </c>
      <c r="J48" s="90"/>
      <c r="K48" s="99">
        <v>0</v>
      </c>
      <c r="L48" s="75">
        <f t="shared" si="0"/>
        <v>0</v>
      </c>
      <c r="M48" s="52"/>
      <c r="N48" s="8"/>
      <c r="O48" s="8"/>
      <c r="P48" s="48"/>
      <c r="Q48" s="48"/>
    </row>
    <row r="49" spans="1:25" s="11" customFormat="1" ht="26.25" customHeight="1" x14ac:dyDescent="0.25">
      <c r="A49" s="76" t="s">
        <v>26</v>
      </c>
      <c r="B49" s="77">
        <v>50000</v>
      </c>
      <c r="C49" s="69">
        <v>0</v>
      </c>
      <c r="D49" s="6">
        <v>0</v>
      </c>
      <c r="E49" s="6">
        <v>0</v>
      </c>
      <c r="F49" s="90">
        <v>0</v>
      </c>
      <c r="G49" s="90">
        <v>0</v>
      </c>
      <c r="H49" s="90">
        <v>0</v>
      </c>
      <c r="I49" s="90">
        <v>0</v>
      </c>
      <c r="J49" s="90"/>
      <c r="K49" s="99">
        <v>0</v>
      </c>
      <c r="L49" s="75">
        <f>SUM(C49:K49)</f>
        <v>0</v>
      </c>
      <c r="M49" s="52"/>
      <c r="N49" s="37"/>
      <c r="O49" s="27"/>
      <c r="P49" s="48"/>
      <c r="Q49" s="48"/>
    </row>
    <row r="50" spans="1:25" ht="24.75" customHeight="1" x14ac:dyDescent="0.25">
      <c r="A50" s="76" t="s">
        <v>38</v>
      </c>
      <c r="B50" s="77">
        <v>4900000</v>
      </c>
      <c r="C50" s="69">
        <v>0</v>
      </c>
      <c r="D50" s="6">
        <v>0</v>
      </c>
      <c r="E50" s="6">
        <v>0</v>
      </c>
      <c r="F50" s="90">
        <v>432033.4</v>
      </c>
      <c r="G50" s="90">
        <v>0</v>
      </c>
      <c r="H50" s="90">
        <v>0</v>
      </c>
      <c r="I50" s="90">
        <v>122838</v>
      </c>
      <c r="J50" s="90"/>
      <c r="K50" s="91">
        <v>195739.61</v>
      </c>
      <c r="L50" s="75">
        <f>SUM(D50:K50)</f>
        <v>750611.01</v>
      </c>
      <c r="M50" s="52"/>
      <c r="N50" s="37"/>
      <c r="O50" s="27"/>
      <c r="P50" s="48"/>
      <c r="Q50" s="48"/>
    </row>
    <row r="51" spans="1:25" ht="25.5" customHeight="1" x14ac:dyDescent="0.25">
      <c r="A51" s="76" t="s">
        <v>46</v>
      </c>
      <c r="B51" s="77">
        <v>300000</v>
      </c>
      <c r="C51" s="69">
        <v>0</v>
      </c>
      <c r="D51" s="6">
        <v>0</v>
      </c>
      <c r="E51" s="6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1">
        <v>52327.1</v>
      </c>
      <c r="L51" s="75">
        <f>SUM(D51:K51)</f>
        <v>52327.1</v>
      </c>
      <c r="M51" s="52"/>
      <c r="N51" s="37"/>
      <c r="O51" s="27"/>
      <c r="P51" s="48"/>
      <c r="Q51" s="48"/>
    </row>
    <row r="52" spans="1:25" s="18" customFormat="1" ht="23.25" customHeight="1" x14ac:dyDescent="0.25">
      <c r="A52" s="76" t="s">
        <v>27</v>
      </c>
      <c r="B52" s="77">
        <v>100000</v>
      </c>
      <c r="C52" s="69">
        <v>0</v>
      </c>
      <c r="D52" s="6">
        <v>0</v>
      </c>
      <c r="E52" s="6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1">
        <v>59733.96</v>
      </c>
      <c r="L52" s="75">
        <f>SUM(D52:K52)</f>
        <v>59733.96</v>
      </c>
      <c r="M52" s="52"/>
      <c r="N52" s="8"/>
      <c r="O52" s="8"/>
      <c r="P52" s="41"/>
      <c r="Q52" s="46"/>
    </row>
    <row r="53" spans="1:25" ht="36" customHeight="1" x14ac:dyDescent="0.25">
      <c r="A53" s="76" t="s">
        <v>28</v>
      </c>
      <c r="B53" s="77">
        <v>300000</v>
      </c>
      <c r="C53" s="6">
        <v>0</v>
      </c>
      <c r="D53" s="6">
        <v>0</v>
      </c>
      <c r="E53" s="6">
        <v>0</v>
      </c>
      <c r="F53" s="90">
        <v>29500</v>
      </c>
      <c r="G53" s="90">
        <v>0</v>
      </c>
      <c r="H53" s="90">
        <v>0</v>
      </c>
      <c r="I53" s="90">
        <v>0</v>
      </c>
      <c r="J53" s="90">
        <v>0</v>
      </c>
      <c r="K53" s="91"/>
      <c r="L53" s="75">
        <f>SUM(D53:K53)</f>
        <v>29500</v>
      </c>
      <c r="M53" s="52"/>
      <c r="N53" s="37"/>
      <c r="O53" s="27"/>
      <c r="P53" s="27"/>
      <c r="Q53" s="27"/>
    </row>
    <row r="54" spans="1:25" s="18" customFormat="1" ht="18" customHeight="1" x14ac:dyDescent="0.25">
      <c r="A54" s="92" t="s">
        <v>29</v>
      </c>
      <c r="B54" s="100">
        <v>800000</v>
      </c>
      <c r="C54" s="75">
        <v>0</v>
      </c>
      <c r="D54" s="99">
        <v>0</v>
      </c>
      <c r="E54" s="99">
        <v>0</v>
      </c>
      <c r="F54" s="99">
        <v>0</v>
      </c>
      <c r="G54" s="99">
        <v>0</v>
      </c>
      <c r="H54" s="99">
        <f>+H55</f>
        <v>0</v>
      </c>
      <c r="I54" s="99">
        <f>+I55</f>
        <v>0</v>
      </c>
      <c r="J54" s="99">
        <f>+J55</f>
        <v>0</v>
      </c>
      <c r="K54" s="99">
        <f>+K55</f>
        <v>0</v>
      </c>
      <c r="L54" s="75">
        <f>SUM(D54:K54)</f>
        <v>0</v>
      </c>
      <c r="M54" s="52"/>
      <c r="N54" s="37"/>
      <c r="O54" s="27"/>
      <c r="P54" s="27"/>
      <c r="Q54" s="27"/>
    </row>
    <row r="55" spans="1:25" ht="15.75" thickBot="1" x14ac:dyDescent="0.3">
      <c r="A55" s="76" t="s">
        <v>30</v>
      </c>
      <c r="B55" s="77">
        <v>800000</v>
      </c>
      <c r="C55" s="69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5">
        <f>+D55+E55+F55+G55+H55+I55+J55</f>
        <v>0</v>
      </c>
      <c r="M55" s="52"/>
      <c r="N55" s="27"/>
      <c r="O55" s="8"/>
      <c r="P55" s="8"/>
      <c r="Q55" s="8"/>
      <c r="R55" s="6"/>
    </row>
    <row r="56" spans="1:25" ht="15.75" thickBot="1" x14ac:dyDescent="0.3">
      <c r="A56" s="63" t="s">
        <v>1</v>
      </c>
      <c r="B56" s="64">
        <f>+B54+B45+B43+B34+B22+B18</f>
        <v>215826208</v>
      </c>
      <c r="C56" s="65">
        <f>+C54+C45+C34+C22+C18+C43</f>
        <v>0</v>
      </c>
      <c r="D56" s="64">
        <f>+D54+D45+D34+D22+D18+D43</f>
        <v>11900367.279999999</v>
      </c>
      <c r="E56" s="64">
        <f>+E54+E45+E34+E22+E18+E43</f>
        <v>11657708.58</v>
      </c>
      <c r="F56" s="66">
        <f t="shared" ref="F56:L56" si="1">+F54+F45+F43+F34+F22+F18</f>
        <v>18122434.210000001</v>
      </c>
      <c r="G56" s="66">
        <f t="shared" si="1"/>
        <v>12790139.029999999</v>
      </c>
      <c r="H56" s="66">
        <f t="shared" si="1"/>
        <v>13053608.710000001</v>
      </c>
      <c r="I56" s="66">
        <f t="shared" si="1"/>
        <v>14811858.530000001</v>
      </c>
      <c r="J56" s="66">
        <f t="shared" si="1"/>
        <v>13980859.539999999</v>
      </c>
      <c r="K56" s="66">
        <f t="shared" si="1"/>
        <v>16432649.440000001</v>
      </c>
      <c r="L56" s="67">
        <f t="shared" si="1"/>
        <v>112749625.32000001</v>
      </c>
      <c r="M56" s="62"/>
      <c r="N56" s="27"/>
      <c r="O56" s="8"/>
      <c r="P56" s="8"/>
      <c r="Q56" s="8"/>
      <c r="R56" s="6"/>
    </row>
    <row r="57" spans="1:25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62"/>
      <c r="M57" s="8"/>
      <c r="N57" s="8"/>
      <c r="O57" s="8"/>
      <c r="P57" s="6"/>
    </row>
    <row r="58" spans="1:25" x14ac:dyDescent="0.25">
      <c r="A58" s="7"/>
      <c r="B58" s="8"/>
      <c r="C58" s="8"/>
      <c r="D58" s="8"/>
      <c r="E58" s="8"/>
      <c r="F58" s="56"/>
      <c r="G58" s="54"/>
      <c r="H58" s="26"/>
      <c r="I58" s="26"/>
      <c r="J58" s="26"/>
      <c r="K58" s="85"/>
      <c r="L58" s="8"/>
      <c r="M58" s="8"/>
      <c r="N58" s="8"/>
      <c r="O58" s="8"/>
      <c r="P58" s="6"/>
    </row>
    <row r="59" spans="1:25" ht="21" customHeight="1" x14ac:dyDescent="0.25">
      <c r="A59" s="7"/>
      <c r="B59" s="8"/>
      <c r="C59" s="8"/>
      <c r="D59" s="8"/>
      <c r="E59" s="8"/>
      <c r="F59" s="26"/>
      <c r="G59" s="26"/>
      <c r="H59" s="26"/>
      <c r="I59" s="26"/>
      <c r="J59" s="26"/>
      <c r="K59" s="83"/>
      <c r="L59" s="8"/>
    </row>
    <row r="60" spans="1:25" x14ac:dyDescent="0.25">
      <c r="A60" s="7"/>
      <c r="B60" s="8"/>
      <c r="C60" s="8"/>
      <c r="D60" s="8"/>
      <c r="E60" s="8"/>
      <c r="F60" s="37"/>
      <c r="G60" s="37"/>
      <c r="H60" s="53"/>
      <c r="I60" s="53"/>
      <c r="J60" s="27"/>
      <c r="K60" s="85"/>
      <c r="L60" s="27"/>
      <c r="M60" s="8"/>
      <c r="N60" s="8"/>
      <c r="O60" s="9"/>
      <c r="P60" s="9"/>
      <c r="Q60" s="9"/>
      <c r="R60" s="9"/>
      <c r="S60" s="12"/>
      <c r="T60" s="12"/>
    </row>
    <row r="61" spans="1:25" ht="17.25" customHeight="1" x14ac:dyDescent="0.25">
      <c r="F61" s="37"/>
      <c r="G61" s="37"/>
      <c r="H61" s="37"/>
      <c r="I61" s="37"/>
      <c r="J61" s="27"/>
      <c r="K61" s="84"/>
      <c r="L61" s="27"/>
      <c r="M61" s="8"/>
      <c r="N61" s="8"/>
      <c r="O61" s="8"/>
      <c r="P61" s="8"/>
      <c r="Q61" s="12"/>
      <c r="R61" s="12"/>
      <c r="V61" s="6"/>
    </row>
    <row r="62" spans="1:25" s="27" customFormat="1" ht="18" customHeight="1" x14ac:dyDescent="0.25">
      <c r="C62"/>
      <c r="D62"/>
      <c r="E62" s="35"/>
      <c r="F62" s="37"/>
      <c r="G62" s="37"/>
      <c r="H62" s="37"/>
      <c r="I62" s="37"/>
      <c r="K62" s="8"/>
      <c r="M62" s="9"/>
      <c r="N62" s="9"/>
      <c r="O62" s="12"/>
      <c r="P62" s="12"/>
      <c r="Q62" s="6"/>
      <c r="R62" s="6"/>
      <c r="S62" s="6"/>
      <c r="T62" s="6"/>
    </row>
    <row r="63" spans="1:25" x14ac:dyDescent="0.25">
      <c r="A63" s="34"/>
      <c r="B63" s="24"/>
      <c r="C63" s="23"/>
      <c r="D63" s="26"/>
      <c r="E63" s="28"/>
      <c r="F63" s="49"/>
      <c r="G63" s="49"/>
      <c r="H63" s="49"/>
      <c r="I63" s="49"/>
      <c r="J63" s="50"/>
      <c r="K63" s="27"/>
      <c r="L63" s="27"/>
      <c r="T63" s="12"/>
      <c r="U63" s="12"/>
      <c r="V63" s="6"/>
      <c r="W63" s="6"/>
      <c r="X63" s="6"/>
      <c r="Y63" s="6"/>
    </row>
    <row r="64" spans="1:25" ht="34.5" customHeight="1" x14ac:dyDescent="0.25">
      <c r="F64" s="37"/>
      <c r="G64" s="37"/>
      <c r="H64" s="37"/>
      <c r="I64" s="37"/>
      <c r="J64" s="27"/>
      <c r="K64" s="59"/>
      <c r="L64" s="60"/>
      <c r="M64" s="61"/>
      <c r="N64" s="27"/>
      <c r="T64" s="12"/>
      <c r="U64" s="12"/>
      <c r="V64" s="6"/>
      <c r="W64" s="6"/>
      <c r="X64" s="6"/>
      <c r="Y64" s="6"/>
    </row>
    <row r="65" spans="1:25" ht="36" customHeight="1" x14ac:dyDescent="0.25">
      <c r="F65" s="37"/>
      <c r="G65" s="37"/>
      <c r="H65" s="37"/>
      <c r="I65" s="37"/>
      <c r="J65" s="27"/>
      <c r="K65" s="59"/>
      <c r="L65" s="60"/>
      <c r="M65" s="60"/>
      <c r="N65" s="27"/>
      <c r="T65" s="12"/>
      <c r="U65" s="12"/>
      <c r="V65" s="6"/>
      <c r="W65" s="6"/>
      <c r="X65" s="6"/>
      <c r="Y65" s="6"/>
    </row>
    <row r="66" spans="1:25" x14ac:dyDescent="0.25">
      <c r="A66" s="58"/>
      <c r="B66" s="58"/>
      <c r="C66" s="57"/>
      <c r="D66" s="57"/>
      <c r="E66" s="57"/>
      <c r="F66" s="57"/>
      <c r="G66" s="57"/>
      <c r="H66" s="57"/>
      <c r="I66" s="57"/>
      <c r="J66" s="57"/>
      <c r="K66" s="27"/>
      <c r="L66" s="27"/>
      <c r="M66" s="2"/>
      <c r="N66" s="2"/>
      <c r="O66" s="2"/>
      <c r="T66" s="9"/>
      <c r="U66" s="12"/>
      <c r="V66" s="6"/>
      <c r="W66" s="6"/>
      <c r="X66" s="6"/>
    </row>
    <row r="67" spans="1:25" x14ac:dyDescent="0.25">
      <c r="A67" s="58"/>
      <c r="B67" s="58"/>
      <c r="C67" s="57"/>
      <c r="D67" s="57"/>
      <c r="E67" s="57"/>
      <c r="F67" s="57"/>
      <c r="G67" s="57"/>
      <c r="H67" s="57"/>
      <c r="I67" s="57"/>
      <c r="J67" s="57"/>
      <c r="K67" s="27"/>
      <c r="L67" s="27"/>
      <c r="M67" s="50"/>
      <c r="N67" s="50"/>
      <c r="O67" s="50"/>
      <c r="U67" s="9"/>
    </row>
    <row r="68" spans="1:25" x14ac:dyDescent="0.25">
      <c r="F68" s="37"/>
      <c r="G68" s="37"/>
      <c r="H68" s="37"/>
      <c r="I68" s="37"/>
      <c r="J68" s="27"/>
      <c r="K68" s="59"/>
      <c r="L68" s="60"/>
      <c r="M68" s="50"/>
      <c r="N68" s="50"/>
      <c r="O68" s="50"/>
    </row>
    <row r="69" spans="1:25" x14ac:dyDescent="0.25">
      <c r="C69" s="1"/>
      <c r="D69" s="2"/>
      <c r="E69" s="1"/>
      <c r="F69" s="37"/>
      <c r="G69" s="37"/>
      <c r="H69" s="37"/>
      <c r="I69" s="37"/>
      <c r="J69" s="27"/>
      <c r="K69" s="50"/>
      <c r="L69" s="2"/>
    </row>
    <row r="70" spans="1:25" x14ac:dyDescent="0.25">
      <c r="A70" s="1"/>
      <c r="B70" s="1"/>
      <c r="D70" s="1"/>
      <c r="E70" s="1"/>
      <c r="F70" s="37"/>
      <c r="G70" s="37"/>
      <c r="H70" s="37"/>
      <c r="I70" s="37"/>
      <c r="J70" s="27"/>
      <c r="K70" s="50"/>
      <c r="L70" s="50"/>
      <c r="Q70" t="s">
        <v>39</v>
      </c>
    </row>
    <row r="71" spans="1:25" x14ac:dyDescent="0.25">
      <c r="A71" s="1"/>
      <c r="D71" s="1"/>
      <c r="F71" s="27"/>
      <c r="G71" s="27"/>
      <c r="H71" s="27"/>
      <c r="I71" s="27"/>
      <c r="J71" s="27"/>
      <c r="L71" s="1"/>
    </row>
    <row r="72" spans="1:25" x14ac:dyDescent="0.25">
      <c r="A72" s="5"/>
      <c r="F72" s="27"/>
      <c r="G72" s="27"/>
      <c r="H72" s="27"/>
      <c r="I72" s="27"/>
      <c r="J72" s="27"/>
      <c r="M72" s="1"/>
      <c r="N72" s="1"/>
      <c r="O72" s="1"/>
    </row>
    <row r="73" spans="1:25" x14ac:dyDescent="0.25">
      <c r="A73" s="4"/>
      <c r="C73" s="1"/>
    </row>
    <row r="74" spans="1:25" x14ac:dyDescent="0.25">
      <c r="A74" s="3"/>
      <c r="B74" s="1"/>
      <c r="E74" s="1"/>
      <c r="K74" s="1"/>
    </row>
    <row r="75" spans="1:25" x14ac:dyDescent="0.25">
      <c r="A75" s="1"/>
      <c r="D75" s="1"/>
      <c r="L75" s="1"/>
    </row>
  </sheetData>
  <mergeCells count="6">
    <mergeCell ref="A4:D4"/>
    <mergeCell ref="A5:L5"/>
    <mergeCell ref="A6:L6"/>
    <mergeCell ref="A7:L8"/>
    <mergeCell ref="A9:L9"/>
    <mergeCell ref="A10:L10"/>
  </mergeCells>
  <pageMargins left="0.89687499999999998" right="0.18" top="0.75" bottom="0.75" header="0.26" footer="0.3"/>
  <pageSetup paperSize="9" scale="70" orientation="landscape" r:id="rId1"/>
  <ignoredErrors>
    <ignoredError sqref="L13:L48 L50:L55" formulaRange="1"/>
    <ignoredError sqref="L49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2023-09-08T18:11:51Z</cp:lastPrinted>
  <dcterms:created xsi:type="dcterms:W3CDTF">2018-04-17T18:57:16Z</dcterms:created>
  <dcterms:modified xsi:type="dcterms:W3CDTF">2023-09-08T18:13:49Z</dcterms:modified>
</cp:coreProperties>
</file>