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nherrera.CORREO\Desktop\RRHH\"/>
    </mc:Choice>
  </mc:AlternateContent>
  <bookViews>
    <workbookView xWindow="0" yWindow="0" windowWidth="20490" windowHeight="7755" tabRatio="601"/>
  </bookViews>
  <sheets>
    <sheet name="Nómina Fija del mes de DIC" sheetId="2" r:id="rId1"/>
  </sheets>
  <definedNames>
    <definedName name="_xlnm._FilterDatabase" localSheetId="0" hidden="1">'Nómina Fija del mes de DIC'!$B$1:$B$396</definedName>
    <definedName name="_xlnm.Print_Area" localSheetId="0">'Nómina Fija del mes de DIC'!$B$4:$Q$395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29" i="2" l="1"/>
  <c r="Q229" i="2"/>
  <c r="J229" i="2"/>
  <c r="K229" i="2"/>
  <c r="L229" i="2"/>
  <c r="M229" i="2"/>
  <c r="N229" i="2"/>
  <c r="P228" i="2"/>
  <c r="Q228" i="2"/>
  <c r="J228" i="2"/>
  <c r="K228" i="2"/>
  <c r="L228" i="2"/>
  <c r="M228" i="2"/>
  <c r="N228" i="2"/>
  <c r="P227" i="2"/>
  <c r="Q227" i="2"/>
  <c r="J227" i="2"/>
  <c r="K227" i="2"/>
  <c r="L227" i="2"/>
  <c r="M227" i="2"/>
  <c r="N227" i="2"/>
  <c r="P226" i="2"/>
  <c r="Q226" i="2"/>
  <c r="J226" i="2"/>
  <c r="K226" i="2"/>
  <c r="L226" i="2"/>
  <c r="M226" i="2"/>
  <c r="N226" i="2"/>
  <c r="P225" i="2"/>
  <c r="Q225" i="2" s="1"/>
  <c r="J225" i="2"/>
  <c r="K225" i="2"/>
  <c r="L225" i="2"/>
  <c r="M225" i="2"/>
  <c r="N225" i="2"/>
  <c r="P147" i="2"/>
  <c r="Q147" i="2"/>
  <c r="J147" i="2"/>
  <c r="K147" i="2"/>
  <c r="L147" i="2"/>
  <c r="M147" i="2"/>
  <c r="N147" i="2"/>
  <c r="P224" i="2"/>
  <c r="Q224" i="2" s="1"/>
  <c r="J224" i="2"/>
  <c r="K224" i="2"/>
  <c r="L224" i="2"/>
  <c r="M224" i="2"/>
  <c r="N224" i="2"/>
  <c r="P223" i="2"/>
  <c r="Q223" i="2"/>
  <c r="J223" i="2"/>
  <c r="K223" i="2"/>
  <c r="L223" i="2"/>
  <c r="M223" i="2"/>
  <c r="N223" i="2"/>
  <c r="R379" i="2"/>
  <c r="S379" i="2"/>
  <c r="N377" i="2" l="1"/>
  <c r="N376" i="2"/>
  <c r="N375" i="2"/>
  <c r="N374" i="2"/>
  <c r="N373" i="2"/>
  <c r="N372" i="2"/>
  <c r="N371" i="2"/>
  <c r="N370" i="2"/>
  <c r="N369" i="2"/>
  <c r="N368" i="2"/>
  <c r="N367" i="2"/>
  <c r="N366" i="2"/>
  <c r="N365" i="2"/>
  <c r="N364" i="2"/>
  <c r="N363" i="2"/>
  <c r="N362" i="2"/>
  <c r="N361" i="2"/>
  <c r="N360" i="2"/>
  <c r="N359" i="2"/>
  <c r="N358" i="2"/>
  <c r="N357" i="2"/>
  <c r="N356" i="2"/>
  <c r="N355" i="2"/>
  <c r="N354" i="2"/>
  <c r="N353" i="2"/>
  <c r="N352" i="2"/>
  <c r="N351" i="2"/>
  <c r="N350" i="2"/>
  <c r="N349" i="2"/>
  <c r="N348" i="2"/>
  <c r="N347" i="2"/>
  <c r="N346" i="2"/>
  <c r="N345" i="2"/>
  <c r="N344" i="2"/>
  <c r="N343" i="2"/>
  <c r="N342" i="2"/>
  <c r="N341" i="2"/>
  <c r="N340" i="2"/>
  <c r="N339" i="2"/>
  <c r="N338" i="2"/>
  <c r="N337" i="2"/>
  <c r="N336" i="2"/>
  <c r="N335" i="2"/>
  <c r="N334" i="2"/>
  <c r="N333" i="2"/>
  <c r="N332" i="2"/>
  <c r="N331" i="2"/>
  <c r="N330" i="2"/>
  <c r="N329" i="2"/>
  <c r="N328" i="2"/>
  <c r="N327" i="2"/>
  <c r="N326" i="2"/>
  <c r="N325" i="2"/>
  <c r="N324" i="2"/>
  <c r="N323" i="2"/>
  <c r="N322" i="2"/>
  <c r="N321" i="2"/>
  <c r="N320" i="2"/>
  <c r="N319" i="2"/>
  <c r="N318" i="2"/>
  <c r="N317" i="2"/>
  <c r="N316" i="2"/>
  <c r="N315" i="2"/>
  <c r="N314" i="2"/>
  <c r="N312" i="2"/>
  <c r="N311" i="2"/>
  <c r="N310" i="2"/>
  <c r="N309" i="2"/>
  <c r="N308" i="2"/>
  <c r="N307" i="2"/>
  <c r="N306" i="2"/>
  <c r="N305" i="2"/>
  <c r="N304" i="2"/>
  <c r="N303" i="2"/>
  <c r="N302" i="2"/>
  <c r="N301" i="2"/>
  <c r="N300" i="2"/>
  <c r="N299" i="2"/>
  <c r="N298" i="2"/>
  <c r="N297" i="2"/>
  <c r="N296" i="2"/>
  <c r="N295" i="2"/>
  <c r="N294" i="2"/>
  <c r="N293" i="2"/>
  <c r="N292" i="2"/>
  <c r="N291" i="2"/>
  <c r="N290" i="2"/>
  <c r="N289" i="2"/>
  <c r="N287" i="2"/>
  <c r="N285" i="2"/>
  <c r="N284" i="2"/>
  <c r="N283" i="2"/>
  <c r="N282" i="2"/>
  <c r="N281" i="2"/>
  <c r="N279" i="2"/>
  <c r="N278" i="2"/>
  <c r="N277" i="2"/>
  <c r="N276" i="2"/>
  <c r="N275" i="2"/>
  <c r="N274" i="2"/>
  <c r="N273" i="2"/>
  <c r="N272" i="2"/>
  <c r="N271" i="2"/>
  <c r="N270" i="2"/>
  <c r="N269" i="2"/>
  <c r="N268" i="2"/>
  <c r="N267" i="2"/>
  <c r="N266" i="2"/>
  <c r="N265" i="2"/>
  <c r="N264" i="2"/>
  <c r="N263" i="2"/>
  <c r="N262" i="2"/>
  <c r="N258" i="2"/>
  <c r="N257" i="2"/>
  <c r="N256" i="2"/>
  <c r="N255" i="2"/>
  <c r="N254" i="2"/>
  <c r="N253" i="2"/>
  <c r="N252" i="2"/>
  <c r="N251" i="2"/>
  <c r="N250" i="2"/>
  <c r="N248" i="2"/>
  <c r="N247" i="2"/>
  <c r="N246" i="2"/>
  <c r="N245" i="2"/>
  <c r="N244" i="2"/>
  <c r="N242" i="2"/>
  <c r="N241" i="2"/>
  <c r="N240" i="2"/>
  <c r="N239" i="2"/>
  <c r="N238" i="2"/>
  <c r="N236" i="2"/>
  <c r="N233" i="2"/>
  <c r="N232" i="2"/>
  <c r="N231" i="2"/>
  <c r="N222" i="2"/>
  <c r="N221" i="2"/>
  <c r="N220" i="2"/>
  <c r="N219" i="2"/>
  <c r="N218" i="2"/>
  <c r="N217" i="2"/>
  <c r="N216" i="2"/>
  <c r="N215" i="2"/>
  <c r="N214" i="2"/>
  <c r="N213" i="2"/>
  <c r="N212" i="2"/>
  <c r="N211" i="2"/>
  <c r="N210" i="2"/>
  <c r="N209" i="2"/>
  <c r="N208" i="2"/>
  <c r="N207" i="2"/>
  <c r="N206" i="2"/>
  <c r="N205" i="2"/>
  <c r="N204" i="2"/>
  <c r="N203" i="2"/>
  <c r="N202" i="2"/>
  <c r="N201" i="2"/>
  <c r="N199" i="2"/>
  <c r="N198" i="2"/>
  <c r="N197" i="2"/>
  <c r="N196" i="2"/>
  <c r="N194" i="2"/>
  <c r="N193" i="2"/>
  <c r="N192" i="2"/>
  <c r="N191" i="2"/>
  <c r="N190" i="2"/>
  <c r="N188" i="2"/>
  <c r="N187" i="2"/>
  <c r="N186" i="2"/>
  <c r="N185" i="2"/>
  <c r="N184" i="2"/>
  <c r="N182" i="2"/>
  <c r="N181" i="2"/>
  <c r="N180" i="2"/>
  <c r="N179" i="2"/>
  <c r="N177" i="2"/>
  <c r="N176" i="2"/>
  <c r="N174" i="2"/>
  <c r="N173" i="2"/>
  <c r="N170" i="2"/>
  <c r="N169" i="2"/>
  <c r="N167" i="2"/>
  <c r="N166" i="2"/>
  <c r="N165" i="2"/>
  <c r="N164" i="2"/>
  <c r="N161" i="2"/>
  <c r="N160" i="2"/>
  <c r="N159" i="2"/>
  <c r="N157" i="2"/>
  <c r="N156" i="2"/>
  <c r="N155" i="2"/>
  <c r="N154" i="2"/>
  <c r="N153" i="2"/>
  <c r="N152" i="2"/>
  <c r="N151" i="2"/>
  <c r="N148" i="2"/>
  <c r="N146" i="2"/>
  <c r="N145" i="2"/>
  <c r="N144" i="2"/>
  <c r="N143" i="2"/>
  <c r="N142" i="2"/>
  <c r="N141" i="2"/>
  <c r="N140" i="2"/>
  <c r="N139" i="2"/>
  <c r="N136" i="2"/>
  <c r="N135" i="2"/>
  <c r="N134" i="2"/>
  <c r="N133" i="2"/>
  <c r="N132" i="2"/>
  <c r="N131" i="2"/>
  <c r="N130" i="2"/>
  <c r="N129" i="2"/>
  <c r="N128" i="2"/>
  <c r="N127" i="2"/>
  <c r="N126" i="2"/>
  <c r="N125" i="2"/>
  <c r="N123" i="2"/>
  <c r="N122" i="2"/>
  <c r="N121" i="2"/>
  <c r="N120" i="2"/>
  <c r="N119" i="2"/>
  <c r="N117" i="2"/>
  <c r="N116" i="2"/>
  <c r="N115" i="2"/>
  <c r="N114" i="2"/>
  <c r="N113" i="2"/>
  <c r="N111" i="2"/>
  <c r="N110" i="2"/>
  <c r="N109" i="2"/>
  <c r="N108" i="2"/>
  <c r="N107" i="2"/>
  <c r="N106" i="2"/>
  <c r="N105" i="2"/>
  <c r="N103" i="2"/>
  <c r="N102" i="2"/>
  <c r="N101" i="2"/>
  <c r="N100" i="2"/>
  <c r="N99" i="2"/>
  <c r="N98" i="2"/>
  <c r="N97" i="2"/>
  <c r="N96" i="2"/>
  <c r="N95" i="2"/>
  <c r="N94" i="2"/>
  <c r="N93" i="2"/>
  <c r="N92" i="2"/>
  <c r="N91" i="2"/>
  <c r="N90" i="2"/>
  <c r="N89" i="2"/>
  <c r="N88" i="2"/>
  <c r="N87" i="2"/>
  <c r="N86" i="2"/>
  <c r="N85" i="2"/>
  <c r="N84" i="2"/>
  <c r="N83" i="2"/>
  <c r="N82" i="2"/>
  <c r="N81" i="2"/>
  <c r="N80" i="2"/>
  <c r="N79" i="2"/>
  <c r="N78" i="2"/>
  <c r="N77" i="2"/>
  <c r="N76" i="2"/>
  <c r="N75" i="2"/>
  <c r="N74" i="2"/>
  <c r="N73" i="2"/>
  <c r="N72" i="2"/>
  <c r="N71" i="2"/>
  <c r="N69" i="2"/>
  <c r="N68" i="2"/>
  <c r="N67" i="2"/>
  <c r="N66" i="2"/>
  <c r="N65" i="2"/>
  <c r="N64" i="2"/>
  <c r="N62" i="2"/>
  <c r="N61" i="2"/>
  <c r="N60" i="2"/>
  <c r="N59" i="2"/>
  <c r="N57" i="2"/>
  <c r="N56" i="2"/>
  <c r="N55" i="2"/>
  <c r="N54" i="2"/>
  <c r="N53" i="2"/>
  <c r="N52" i="2"/>
  <c r="N51" i="2"/>
  <c r="N50" i="2"/>
  <c r="N49" i="2"/>
  <c r="N48" i="2"/>
  <c r="N45" i="2"/>
  <c r="N42" i="2"/>
  <c r="N41" i="2"/>
  <c r="N40" i="2"/>
  <c r="N39" i="2"/>
  <c r="N35" i="2"/>
  <c r="N34" i="2"/>
  <c r="N33" i="2"/>
  <c r="N32" i="2"/>
  <c r="N31" i="2"/>
  <c r="N30" i="2"/>
  <c r="N29" i="2"/>
  <c r="N26" i="2"/>
  <c r="N23" i="2"/>
  <c r="N22" i="2"/>
  <c r="N21" i="2"/>
  <c r="N20" i="2"/>
  <c r="N19" i="2"/>
  <c r="N18" i="2"/>
  <c r="N13" i="2"/>
  <c r="N14" i="2"/>
  <c r="N16" i="2"/>
  <c r="L13" i="2"/>
  <c r="L14" i="2"/>
  <c r="L16" i="2"/>
  <c r="L18" i="2"/>
  <c r="L19" i="2"/>
  <c r="L20" i="2"/>
  <c r="L21" i="2"/>
  <c r="L22" i="2"/>
  <c r="L23" i="2"/>
  <c r="L25" i="2"/>
  <c r="L26" i="2"/>
  <c r="L28" i="2"/>
  <c r="L29" i="2"/>
  <c r="L30" i="2"/>
  <c r="L31" i="2"/>
  <c r="L32" i="2"/>
  <c r="L33" i="2"/>
  <c r="L34" i="2"/>
  <c r="L35" i="2"/>
  <c r="L38" i="2"/>
  <c r="L39" i="2"/>
  <c r="L40" i="2"/>
  <c r="L41" i="2"/>
  <c r="L42" i="2"/>
  <c r="L44" i="2"/>
  <c r="L45" i="2"/>
  <c r="L47" i="2"/>
  <c r="L48" i="2"/>
  <c r="L49" i="2"/>
  <c r="L50" i="2"/>
  <c r="L51" i="2"/>
  <c r="L52" i="2"/>
  <c r="L53" i="2"/>
  <c r="L54" i="2"/>
  <c r="L55" i="2"/>
  <c r="L56" i="2"/>
  <c r="L57" i="2"/>
  <c r="L59" i="2"/>
  <c r="L60" i="2"/>
  <c r="L61" i="2"/>
  <c r="L62" i="2"/>
  <c r="L64" i="2"/>
  <c r="L65" i="2"/>
  <c r="L66" i="2"/>
  <c r="L67" i="2"/>
  <c r="L68" i="2"/>
  <c r="L69"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5" i="2"/>
  <c r="L106" i="2"/>
  <c r="L107" i="2"/>
  <c r="L108" i="2"/>
  <c r="L109" i="2"/>
  <c r="L110" i="2"/>
  <c r="L111" i="2"/>
  <c r="L113" i="2"/>
  <c r="L114" i="2"/>
  <c r="L115" i="2"/>
  <c r="L116" i="2"/>
  <c r="L117" i="2"/>
  <c r="L119" i="2"/>
  <c r="L120" i="2"/>
  <c r="L121" i="2"/>
  <c r="L122" i="2"/>
  <c r="L123" i="2"/>
  <c r="L125" i="2"/>
  <c r="L126" i="2"/>
  <c r="L127" i="2"/>
  <c r="L128" i="2"/>
  <c r="L129" i="2"/>
  <c r="L130" i="2"/>
  <c r="L131" i="2"/>
  <c r="L132" i="2"/>
  <c r="L133" i="2"/>
  <c r="L134" i="2"/>
  <c r="L135" i="2"/>
  <c r="L136" i="2"/>
  <c r="L138" i="2"/>
  <c r="L139" i="2"/>
  <c r="L140" i="2"/>
  <c r="L141" i="2"/>
  <c r="L142" i="2"/>
  <c r="L143" i="2"/>
  <c r="L144" i="2"/>
  <c r="L145" i="2"/>
  <c r="L146" i="2"/>
  <c r="L148" i="2"/>
  <c r="L150" i="2"/>
  <c r="L151" i="2"/>
  <c r="L152" i="2"/>
  <c r="L153" i="2"/>
  <c r="L154" i="2"/>
  <c r="L155" i="2"/>
  <c r="L156" i="2"/>
  <c r="L157" i="2"/>
  <c r="L159" i="2"/>
  <c r="L160" i="2"/>
  <c r="L161" i="2"/>
  <c r="L163" i="2"/>
  <c r="L164" i="2"/>
  <c r="L165" i="2"/>
  <c r="L166" i="2"/>
  <c r="L167" i="2"/>
  <c r="L169" i="2"/>
  <c r="L170" i="2"/>
  <c r="L172" i="2"/>
  <c r="L173" i="2"/>
  <c r="L174" i="2"/>
  <c r="L176" i="2"/>
  <c r="L177" i="2"/>
  <c r="L179" i="2"/>
  <c r="L180" i="2"/>
  <c r="L181" i="2"/>
  <c r="L182" i="2"/>
  <c r="L184" i="2"/>
  <c r="L185" i="2"/>
  <c r="L186" i="2"/>
  <c r="L187" i="2"/>
  <c r="L188" i="2"/>
  <c r="L190" i="2"/>
  <c r="L191" i="2"/>
  <c r="L192" i="2"/>
  <c r="L193" i="2"/>
  <c r="L194" i="2"/>
  <c r="L196" i="2"/>
  <c r="L197" i="2"/>
  <c r="L198" i="2"/>
  <c r="L199" i="2"/>
  <c r="L201" i="2"/>
  <c r="L202" i="2"/>
  <c r="L203" i="2"/>
  <c r="L204" i="2"/>
  <c r="L205" i="2"/>
  <c r="L206" i="2"/>
  <c r="L207" i="2"/>
  <c r="L208" i="2"/>
  <c r="L209" i="2"/>
  <c r="L210" i="2"/>
  <c r="L211" i="2"/>
  <c r="L212" i="2"/>
  <c r="L213" i="2"/>
  <c r="L214" i="2"/>
  <c r="L215" i="2"/>
  <c r="L216" i="2"/>
  <c r="L217" i="2"/>
  <c r="L218" i="2"/>
  <c r="L219" i="2"/>
  <c r="L220" i="2"/>
  <c r="L221" i="2"/>
  <c r="L222" i="2"/>
  <c r="L231" i="2"/>
  <c r="L232" i="2"/>
  <c r="L233" i="2"/>
  <c r="L235" i="2"/>
  <c r="L236" i="2"/>
  <c r="L238" i="2"/>
  <c r="L239" i="2"/>
  <c r="L240" i="2"/>
  <c r="L241" i="2"/>
  <c r="L242" i="2"/>
  <c r="L244" i="2"/>
  <c r="L245" i="2"/>
  <c r="L246" i="2"/>
  <c r="L247" i="2"/>
  <c r="L248" i="2"/>
  <c r="L250" i="2"/>
  <c r="L251" i="2"/>
  <c r="L252" i="2"/>
  <c r="L253" i="2"/>
  <c r="L254" i="2"/>
  <c r="L255" i="2"/>
  <c r="L256" i="2"/>
  <c r="L257" i="2"/>
  <c r="L258" i="2"/>
  <c r="L260" i="2"/>
  <c r="L262" i="2"/>
  <c r="L263" i="2"/>
  <c r="L264" i="2"/>
  <c r="L265" i="2"/>
  <c r="L266" i="2"/>
  <c r="L267" i="2"/>
  <c r="L268" i="2"/>
  <c r="L269" i="2"/>
  <c r="L270" i="2"/>
  <c r="L271" i="2"/>
  <c r="L272" i="2"/>
  <c r="L273" i="2"/>
  <c r="L274" i="2"/>
  <c r="L275" i="2"/>
  <c r="L276" i="2"/>
  <c r="L277" i="2"/>
  <c r="L278" i="2"/>
  <c r="L279" i="2"/>
  <c r="L281" i="2"/>
  <c r="L282" i="2"/>
  <c r="L283" i="2"/>
  <c r="L284" i="2"/>
  <c r="L285" i="2"/>
  <c r="L287" i="2"/>
  <c r="L289" i="2"/>
  <c r="L290" i="2"/>
  <c r="L291" i="2"/>
  <c r="L292" i="2"/>
  <c r="L293" i="2"/>
  <c r="L294" i="2"/>
  <c r="L295" i="2"/>
  <c r="L296" i="2"/>
  <c r="L297" i="2"/>
  <c r="L298" i="2"/>
  <c r="L299" i="2"/>
  <c r="L300" i="2"/>
  <c r="L301" i="2"/>
  <c r="L302" i="2"/>
  <c r="L303" i="2"/>
  <c r="L304" i="2"/>
  <c r="L305" i="2"/>
  <c r="L306" i="2"/>
  <c r="L307" i="2"/>
  <c r="L308" i="2"/>
  <c r="L309" i="2"/>
  <c r="L310" i="2"/>
  <c r="L311" i="2"/>
  <c r="L312" i="2"/>
  <c r="L314" i="2"/>
  <c r="L315" i="2"/>
  <c r="L316" i="2"/>
  <c r="L317" i="2"/>
  <c r="L318" i="2"/>
  <c r="L319" i="2"/>
  <c r="L320" i="2"/>
  <c r="L321" i="2"/>
  <c r="L322" i="2"/>
  <c r="L323" i="2"/>
  <c r="L324" i="2"/>
  <c r="L325" i="2"/>
  <c r="L326" i="2"/>
  <c r="L327" i="2"/>
  <c r="L328" i="2"/>
  <c r="L329" i="2"/>
  <c r="L330" i="2"/>
  <c r="L331" i="2"/>
  <c r="L332" i="2"/>
  <c r="L333" i="2"/>
  <c r="L334" i="2"/>
  <c r="L335" i="2"/>
  <c r="L336" i="2"/>
  <c r="L337" i="2"/>
  <c r="L338" i="2"/>
  <c r="L339" i="2"/>
  <c r="L340" i="2"/>
  <c r="L341" i="2"/>
  <c r="L342" i="2"/>
  <c r="L343" i="2"/>
  <c r="L344" i="2"/>
  <c r="L345" i="2"/>
  <c r="L346" i="2"/>
  <c r="L347" i="2"/>
  <c r="L348" i="2"/>
  <c r="L349" i="2"/>
  <c r="L350" i="2"/>
  <c r="L351" i="2"/>
  <c r="L352" i="2"/>
  <c r="L353" i="2"/>
  <c r="L354" i="2"/>
  <c r="L355" i="2"/>
  <c r="L356" i="2"/>
  <c r="L357" i="2"/>
  <c r="L358" i="2"/>
  <c r="L359" i="2"/>
  <c r="L360" i="2"/>
  <c r="L361" i="2"/>
  <c r="L362" i="2"/>
  <c r="L363" i="2"/>
  <c r="L364" i="2"/>
  <c r="L365" i="2"/>
  <c r="L366" i="2"/>
  <c r="L367" i="2"/>
  <c r="L368" i="2"/>
  <c r="L369" i="2"/>
  <c r="L370" i="2"/>
  <c r="L371" i="2"/>
  <c r="L372" i="2"/>
  <c r="L373" i="2"/>
  <c r="L374" i="2"/>
  <c r="L375" i="2"/>
  <c r="L376" i="2"/>
  <c r="L377" i="2"/>
  <c r="M13" i="2"/>
  <c r="M14" i="2"/>
  <c r="M15" i="2"/>
  <c r="M16" i="2"/>
  <c r="M18" i="2"/>
  <c r="M19" i="2"/>
  <c r="M20" i="2"/>
  <c r="M21" i="2"/>
  <c r="M22" i="2"/>
  <c r="M23" i="2"/>
  <c r="M25" i="2"/>
  <c r="M26" i="2"/>
  <c r="M28" i="2"/>
  <c r="M29" i="2"/>
  <c r="M30" i="2"/>
  <c r="M31" i="2"/>
  <c r="M32" i="2"/>
  <c r="M33" i="2"/>
  <c r="M34" i="2"/>
  <c r="M35" i="2"/>
  <c r="M38" i="2"/>
  <c r="M39" i="2"/>
  <c r="M40" i="2"/>
  <c r="M41" i="2"/>
  <c r="M42" i="2"/>
  <c r="M44" i="2"/>
  <c r="M45" i="2"/>
  <c r="M47" i="2"/>
  <c r="M48" i="2"/>
  <c r="M49" i="2"/>
  <c r="M50" i="2"/>
  <c r="M51" i="2"/>
  <c r="M52" i="2"/>
  <c r="M53" i="2"/>
  <c r="M54" i="2"/>
  <c r="M55" i="2"/>
  <c r="M56" i="2"/>
  <c r="M57" i="2"/>
  <c r="M59" i="2"/>
  <c r="M60" i="2"/>
  <c r="M61" i="2"/>
  <c r="M62" i="2"/>
  <c r="M64" i="2"/>
  <c r="M65" i="2"/>
  <c r="M66" i="2"/>
  <c r="M67" i="2"/>
  <c r="M68" i="2"/>
  <c r="M69"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5" i="2"/>
  <c r="M106" i="2"/>
  <c r="M107" i="2"/>
  <c r="M108" i="2"/>
  <c r="M109" i="2"/>
  <c r="M110" i="2"/>
  <c r="M111" i="2"/>
  <c r="M113" i="2"/>
  <c r="M114" i="2"/>
  <c r="M115" i="2"/>
  <c r="M116" i="2"/>
  <c r="M117" i="2"/>
  <c r="M119" i="2"/>
  <c r="M120" i="2"/>
  <c r="M121" i="2"/>
  <c r="M122" i="2"/>
  <c r="M123" i="2"/>
  <c r="M125" i="2"/>
  <c r="M126" i="2"/>
  <c r="M127" i="2"/>
  <c r="M128" i="2"/>
  <c r="M129" i="2"/>
  <c r="M130" i="2"/>
  <c r="M131" i="2"/>
  <c r="M132" i="2"/>
  <c r="M133" i="2"/>
  <c r="M134" i="2"/>
  <c r="M135" i="2"/>
  <c r="M136" i="2"/>
  <c r="M138" i="2"/>
  <c r="M139" i="2"/>
  <c r="M140" i="2"/>
  <c r="M141" i="2"/>
  <c r="M142" i="2"/>
  <c r="M143" i="2"/>
  <c r="M144" i="2"/>
  <c r="M145" i="2"/>
  <c r="M146" i="2"/>
  <c r="M148" i="2"/>
  <c r="M150" i="2"/>
  <c r="M151" i="2"/>
  <c r="M152" i="2"/>
  <c r="M153" i="2"/>
  <c r="M154" i="2"/>
  <c r="M155" i="2"/>
  <c r="M156" i="2"/>
  <c r="M157" i="2"/>
  <c r="M159" i="2"/>
  <c r="M160" i="2"/>
  <c r="M161" i="2"/>
  <c r="M163" i="2"/>
  <c r="M164" i="2"/>
  <c r="M165" i="2"/>
  <c r="M166" i="2"/>
  <c r="M167" i="2"/>
  <c r="M169" i="2"/>
  <c r="M170" i="2"/>
  <c r="M172" i="2"/>
  <c r="M173" i="2"/>
  <c r="M174" i="2"/>
  <c r="M176" i="2"/>
  <c r="M177" i="2"/>
  <c r="M179" i="2"/>
  <c r="M180" i="2"/>
  <c r="M181" i="2"/>
  <c r="M182" i="2"/>
  <c r="M184" i="2"/>
  <c r="M185" i="2"/>
  <c r="M186" i="2"/>
  <c r="M187" i="2"/>
  <c r="M188" i="2"/>
  <c r="M190" i="2"/>
  <c r="M191" i="2"/>
  <c r="M192" i="2"/>
  <c r="M193" i="2"/>
  <c r="M194" i="2"/>
  <c r="M196" i="2"/>
  <c r="M197" i="2"/>
  <c r="M198" i="2"/>
  <c r="M199" i="2"/>
  <c r="M201" i="2"/>
  <c r="M202" i="2"/>
  <c r="M203" i="2"/>
  <c r="M204" i="2"/>
  <c r="M205" i="2"/>
  <c r="M206" i="2"/>
  <c r="M207" i="2"/>
  <c r="M208" i="2"/>
  <c r="M209" i="2"/>
  <c r="M210" i="2"/>
  <c r="M211" i="2"/>
  <c r="M212" i="2"/>
  <c r="M213" i="2"/>
  <c r="M214" i="2"/>
  <c r="M215" i="2"/>
  <c r="M216" i="2"/>
  <c r="M217" i="2"/>
  <c r="M218" i="2"/>
  <c r="M219" i="2"/>
  <c r="M220" i="2"/>
  <c r="M221" i="2"/>
  <c r="M222" i="2"/>
  <c r="M231" i="2"/>
  <c r="M232" i="2"/>
  <c r="M233" i="2"/>
  <c r="M235" i="2"/>
  <c r="M236" i="2"/>
  <c r="M238" i="2"/>
  <c r="M239" i="2"/>
  <c r="M240" i="2"/>
  <c r="M241" i="2"/>
  <c r="M242" i="2"/>
  <c r="M244" i="2"/>
  <c r="M245" i="2"/>
  <c r="M246" i="2"/>
  <c r="M247" i="2"/>
  <c r="M248" i="2"/>
  <c r="M250" i="2"/>
  <c r="M251" i="2"/>
  <c r="M252" i="2"/>
  <c r="M253" i="2"/>
  <c r="M254" i="2"/>
  <c r="M255" i="2"/>
  <c r="M256" i="2"/>
  <c r="M257" i="2"/>
  <c r="M258" i="2"/>
  <c r="M260" i="2"/>
  <c r="M262" i="2"/>
  <c r="M263" i="2"/>
  <c r="M264" i="2"/>
  <c r="M265" i="2"/>
  <c r="M266" i="2"/>
  <c r="M267" i="2"/>
  <c r="M268" i="2"/>
  <c r="M269" i="2"/>
  <c r="M270" i="2"/>
  <c r="M271" i="2"/>
  <c r="M272" i="2"/>
  <c r="M273" i="2"/>
  <c r="M274" i="2"/>
  <c r="M275" i="2"/>
  <c r="M276" i="2"/>
  <c r="M277" i="2"/>
  <c r="M278" i="2"/>
  <c r="M279" i="2"/>
  <c r="M281" i="2"/>
  <c r="M282" i="2"/>
  <c r="M283" i="2"/>
  <c r="M284" i="2"/>
  <c r="M285" i="2"/>
  <c r="M287" i="2"/>
  <c r="M289" i="2"/>
  <c r="M290" i="2"/>
  <c r="M291" i="2"/>
  <c r="M292" i="2"/>
  <c r="M293" i="2"/>
  <c r="M294" i="2"/>
  <c r="M295" i="2"/>
  <c r="M296" i="2"/>
  <c r="M297" i="2"/>
  <c r="M298" i="2"/>
  <c r="M299" i="2"/>
  <c r="M300" i="2"/>
  <c r="M301" i="2"/>
  <c r="M302" i="2"/>
  <c r="M303" i="2"/>
  <c r="M304" i="2"/>
  <c r="M305" i="2"/>
  <c r="M306" i="2"/>
  <c r="M307" i="2"/>
  <c r="M308" i="2"/>
  <c r="M309" i="2"/>
  <c r="M310" i="2"/>
  <c r="M311" i="2"/>
  <c r="M312" i="2"/>
  <c r="M314" i="2"/>
  <c r="M315" i="2"/>
  <c r="M316" i="2"/>
  <c r="M317" i="2"/>
  <c r="M318" i="2"/>
  <c r="M319" i="2"/>
  <c r="M320" i="2"/>
  <c r="M321" i="2"/>
  <c r="M322" i="2"/>
  <c r="M323" i="2"/>
  <c r="M324" i="2"/>
  <c r="M325" i="2"/>
  <c r="M326" i="2"/>
  <c r="M327" i="2"/>
  <c r="M328" i="2"/>
  <c r="M329" i="2"/>
  <c r="M330" i="2"/>
  <c r="M331" i="2"/>
  <c r="M332" i="2"/>
  <c r="M333" i="2"/>
  <c r="M334" i="2"/>
  <c r="M335" i="2"/>
  <c r="M336" i="2"/>
  <c r="M337" i="2"/>
  <c r="M338" i="2"/>
  <c r="M339" i="2"/>
  <c r="M340" i="2"/>
  <c r="M341" i="2"/>
  <c r="M342" i="2"/>
  <c r="M343" i="2"/>
  <c r="M344" i="2"/>
  <c r="M345" i="2"/>
  <c r="M346" i="2"/>
  <c r="M347" i="2"/>
  <c r="M348" i="2"/>
  <c r="M349" i="2"/>
  <c r="M350" i="2"/>
  <c r="M351" i="2"/>
  <c r="M352" i="2"/>
  <c r="M353" i="2"/>
  <c r="M354" i="2"/>
  <c r="M355" i="2"/>
  <c r="M356" i="2"/>
  <c r="M357" i="2"/>
  <c r="M358" i="2"/>
  <c r="M359" i="2"/>
  <c r="M360" i="2"/>
  <c r="M361" i="2"/>
  <c r="M362" i="2"/>
  <c r="M363" i="2"/>
  <c r="M364" i="2"/>
  <c r="M365" i="2"/>
  <c r="M366" i="2"/>
  <c r="M367" i="2"/>
  <c r="M368" i="2"/>
  <c r="M369" i="2"/>
  <c r="M370" i="2"/>
  <c r="M371" i="2"/>
  <c r="M372" i="2"/>
  <c r="M373" i="2"/>
  <c r="M374" i="2"/>
  <c r="M375" i="2"/>
  <c r="M376" i="2"/>
  <c r="M377" i="2"/>
  <c r="M12" i="2"/>
  <c r="K38" i="2" l="1"/>
  <c r="K39" i="2"/>
  <c r="K40" i="2"/>
  <c r="K41" i="2"/>
  <c r="K42" i="2"/>
  <c r="K44" i="2"/>
  <c r="K45" i="2"/>
  <c r="K47" i="2"/>
  <c r="K48" i="2"/>
  <c r="K49" i="2"/>
  <c r="K50" i="2"/>
  <c r="K51" i="2"/>
  <c r="K52" i="2"/>
  <c r="K53" i="2"/>
  <c r="K54" i="2"/>
  <c r="K55" i="2"/>
  <c r="K56" i="2"/>
  <c r="K57" i="2"/>
  <c r="K59" i="2"/>
  <c r="K60" i="2"/>
  <c r="K61" i="2"/>
  <c r="K62" i="2"/>
  <c r="K64" i="2"/>
  <c r="K65" i="2"/>
  <c r="K66" i="2"/>
  <c r="K67" i="2"/>
  <c r="K68" i="2"/>
  <c r="K69"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5" i="2"/>
  <c r="K106" i="2"/>
  <c r="K107" i="2"/>
  <c r="K108" i="2"/>
  <c r="K109" i="2"/>
  <c r="K110" i="2"/>
  <c r="K111" i="2"/>
  <c r="K113" i="2"/>
  <c r="K114" i="2"/>
  <c r="K115" i="2"/>
  <c r="K116" i="2"/>
  <c r="K117" i="2"/>
  <c r="K119" i="2"/>
  <c r="K120" i="2"/>
  <c r="K121" i="2"/>
  <c r="K122" i="2"/>
  <c r="K123" i="2"/>
  <c r="K125" i="2"/>
  <c r="K126" i="2"/>
  <c r="K127" i="2"/>
  <c r="K128" i="2"/>
  <c r="K129" i="2"/>
  <c r="K130" i="2"/>
  <c r="K131" i="2"/>
  <c r="K132" i="2"/>
  <c r="K133" i="2"/>
  <c r="K134" i="2"/>
  <c r="K135" i="2"/>
  <c r="K136" i="2"/>
  <c r="K138" i="2"/>
  <c r="K139" i="2"/>
  <c r="K140" i="2"/>
  <c r="K141" i="2"/>
  <c r="K142" i="2"/>
  <c r="K143" i="2"/>
  <c r="K144" i="2"/>
  <c r="K145" i="2"/>
  <c r="K146" i="2"/>
  <c r="K148" i="2"/>
  <c r="K150" i="2"/>
  <c r="K151" i="2"/>
  <c r="K152" i="2"/>
  <c r="K153" i="2"/>
  <c r="K154" i="2"/>
  <c r="K155" i="2"/>
  <c r="K156" i="2"/>
  <c r="K157" i="2"/>
  <c r="K159" i="2"/>
  <c r="K160" i="2"/>
  <c r="K161" i="2"/>
  <c r="K163" i="2"/>
  <c r="K164" i="2"/>
  <c r="K165" i="2"/>
  <c r="K166" i="2"/>
  <c r="K167" i="2"/>
  <c r="K169" i="2"/>
  <c r="K170" i="2"/>
  <c r="K172" i="2"/>
  <c r="K173" i="2"/>
  <c r="K174" i="2"/>
  <c r="K176" i="2"/>
  <c r="K177" i="2"/>
  <c r="K179" i="2"/>
  <c r="K180" i="2"/>
  <c r="K181" i="2"/>
  <c r="K182" i="2"/>
  <c r="K184" i="2"/>
  <c r="K185" i="2"/>
  <c r="K186" i="2"/>
  <c r="K187" i="2"/>
  <c r="K188" i="2"/>
  <c r="K190" i="2"/>
  <c r="K191" i="2"/>
  <c r="K192" i="2"/>
  <c r="K193" i="2"/>
  <c r="K194" i="2"/>
  <c r="K196" i="2"/>
  <c r="K197" i="2"/>
  <c r="K198" i="2"/>
  <c r="K199" i="2"/>
  <c r="K201" i="2"/>
  <c r="K202" i="2"/>
  <c r="K203" i="2"/>
  <c r="K204" i="2"/>
  <c r="K205" i="2"/>
  <c r="K206" i="2"/>
  <c r="K207" i="2"/>
  <c r="K208" i="2"/>
  <c r="K209" i="2"/>
  <c r="K210" i="2"/>
  <c r="K211" i="2"/>
  <c r="K212" i="2"/>
  <c r="K213" i="2"/>
  <c r="K214" i="2"/>
  <c r="K215" i="2"/>
  <c r="K216" i="2"/>
  <c r="K217" i="2"/>
  <c r="K218" i="2"/>
  <c r="K219" i="2"/>
  <c r="K220" i="2"/>
  <c r="K221" i="2"/>
  <c r="K222" i="2"/>
  <c r="K231" i="2"/>
  <c r="K232" i="2"/>
  <c r="K233" i="2"/>
  <c r="K235" i="2"/>
  <c r="K236" i="2"/>
  <c r="K238" i="2"/>
  <c r="K239" i="2"/>
  <c r="K240" i="2"/>
  <c r="K241" i="2"/>
  <c r="K242" i="2"/>
  <c r="K244" i="2"/>
  <c r="K245" i="2"/>
  <c r="K246" i="2"/>
  <c r="K247" i="2"/>
  <c r="K248" i="2"/>
  <c r="K250" i="2"/>
  <c r="K251" i="2"/>
  <c r="K252" i="2"/>
  <c r="K253" i="2"/>
  <c r="K254" i="2"/>
  <c r="K255" i="2"/>
  <c r="K256" i="2"/>
  <c r="K257" i="2"/>
  <c r="K258" i="2"/>
  <c r="K260" i="2"/>
  <c r="K262" i="2"/>
  <c r="K263" i="2"/>
  <c r="K264" i="2"/>
  <c r="K265" i="2"/>
  <c r="K266" i="2"/>
  <c r="K267" i="2"/>
  <c r="K268" i="2"/>
  <c r="K269" i="2"/>
  <c r="K270" i="2"/>
  <c r="K271" i="2"/>
  <c r="K272" i="2"/>
  <c r="K273" i="2"/>
  <c r="K274" i="2"/>
  <c r="K275" i="2"/>
  <c r="K276" i="2"/>
  <c r="K277" i="2"/>
  <c r="K278" i="2"/>
  <c r="K279" i="2"/>
  <c r="K281" i="2"/>
  <c r="K282" i="2"/>
  <c r="K283" i="2"/>
  <c r="K284" i="2"/>
  <c r="K285" i="2"/>
  <c r="K287" i="2"/>
  <c r="K289" i="2"/>
  <c r="K290" i="2"/>
  <c r="K291" i="2"/>
  <c r="K292" i="2"/>
  <c r="K293" i="2"/>
  <c r="K294" i="2"/>
  <c r="K295" i="2"/>
  <c r="K296" i="2"/>
  <c r="K297" i="2"/>
  <c r="K298" i="2"/>
  <c r="K299" i="2"/>
  <c r="K300" i="2"/>
  <c r="K301" i="2"/>
  <c r="K302" i="2"/>
  <c r="K303" i="2"/>
  <c r="K304" i="2"/>
  <c r="K305" i="2"/>
  <c r="K306" i="2"/>
  <c r="K307" i="2"/>
  <c r="K308" i="2"/>
  <c r="K309" i="2"/>
  <c r="K310" i="2"/>
  <c r="K311" i="2"/>
  <c r="K312"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18" i="2"/>
  <c r="K19" i="2"/>
  <c r="K20" i="2"/>
  <c r="K21" i="2"/>
  <c r="K22" i="2"/>
  <c r="K23" i="2"/>
  <c r="K25" i="2"/>
  <c r="K26" i="2"/>
  <c r="K28" i="2"/>
  <c r="K29" i="2"/>
  <c r="K30" i="2"/>
  <c r="K31" i="2"/>
  <c r="K32" i="2"/>
  <c r="K33" i="2"/>
  <c r="K34" i="2"/>
  <c r="K35" i="2"/>
  <c r="K13" i="2"/>
  <c r="K14" i="2"/>
  <c r="K15" i="2"/>
  <c r="K16" i="2"/>
  <c r="K12" i="2"/>
  <c r="J19" i="2"/>
  <c r="J20" i="2"/>
  <c r="J21" i="2"/>
  <c r="J22" i="2"/>
  <c r="J23" i="2"/>
  <c r="J25" i="2"/>
  <c r="J26" i="2"/>
  <c r="J28" i="2"/>
  <c r="J29" i="2"/>
  <c r="J30" i="2"/>
  <c r="J31" i="2"/>
  <c r="J32" i="2"/>
  <c r="J33" i="2"/>
  <c r="J34" i="2"/>
  <c r="J35" i="2"/>
  <c r="J38" i="2"/>
  <c r="P38" i="2" s="1"/>
  <c r="J39" i="2"/>
  <c r="P39" i="2" s="1"/>
  <c r="J40" i="2"/>
  <c r="P40" i="2" s="1"/>
  <c r="J41" i="2"/>
  <c r="J42" i="2"/>
  <c r="J44" i="2"/>
  <c r="J45" i="2"/>
  <c r="J47" i="2"/>
  <c r="J48" i="2"/>
  <c r="P48" i="2" s="1"/>
  <c r="Q48" i="2" s="1"/>
  <c r="J49" i="2"/>
  <c r="P49" i="2" s="1"/>
  <c r="J50" i="2"/>
  <c r="P50" i="2" s="1"/>
  <c r="J51" i="2"/>
  <c r="J52" i="2"/>
  <c r="J53" i="2"/>
  <c r="J54" i="2"/>
  <c r="J55" i="2"/>
  <c r="J56" i="2"/>
  <c r="P56" i="2" s="1"/>
  <c r="J57" i="2"/>
  <c r="P57" i="2" s="1"/>
  <c r="J59" i="2"/>
  <c r="P59" i="2" s="1"/>
  <c r="J60" i="2"/>
  <c r="J61" i="2"/>
  <c r="J62" i="2"/>
  <c r="J64" i="2"/>
  <c r="J65" i="2"/>
  <c r="J66" i="2"/>
  <c r="P66" i="2" s="1"/>
  <c r="J67" i="2"/>
  <c r="P67" i="2" s="1"/>
  <c r="J68" i="2"/>
  <c r="P68" i="2" s="1"/>
  <c r="J69" i="2"/>
  <c r="J71" i="2"/>
  <c r="J72" i="2"/>
  <c r="J73" i="2"/>
  <c r="J74" i="2"/>
  <c r="J75" i="2"/>
  <c r="P75" i="2" s="1"/>
  <c r="J76" i="2"/>
  <c r="P76" i="2" s="1"/>
  <c r="J77" i="2"/>
  <c r="P77" i="2" s="1"/>
  <c r="J78" i="2"/>
  <c r="J79" i="2"/>
  <c r="J80" i="2"/>
  <c r="J81" i="2"/>
  <c r="J82" i="2"/>
  <c r="J83" i="2"/>
  <c r="P83" i="2" s="1"/>
  <c r="J84" i="2"/>
  <c r="P84" i="2" s="1"/>
  <c r="J85" i="2"/>
  <c r="P85" i="2" s="1"/>
  <c r="J86" i="2"/>
  <c r="J87" i="2"/>
  <c r="J88" i="2"/>
  <c r="J89" i="2"/>
  <c r="J90" i="2"/>
  <c r="J91" i="2"/>
  <c r="P91" i="2" s="1"/>
  <c r="J92" i="2"/>
  <c r="P92" i="2" s="1"/>
  <c r="J93" i="2"/>
  <c r="P93" i="2" s="1"/>
  <c r="J94" i="2"/>
  <c r="J95" i="2"/>
  <c r="J96" i="2"/>
  <c r="J97" i="2"/>
  <c r="J98" i="2"/>
  <c r="J99" i="2"/>
  <c r="P99" i="2" s="1"/>
  <c r="J100" i="2"/>
  <c r="P100" i="2" s="1"/>
  <c r="J101" i="2"/>
  <c r="P101" i="2" s="1"/>
  <c r="J102" i="2"/>
  <c r="J103" i="2"/>
  <c r="J105" i="2"/>
  <c r="J106" i="2"/>
  <c r="J107" i="2"/>
  <c r="J108" i="2"/>
  <c r="P108" i="2" s="1"/>
  <c r="J109" i="2"/>
  <c r="P109" i="2" s="1"/>
  <c r="J110" i="2"/>
  <c r="P110" i="2" s="1"/>
  <c r="J111" i="2"/>
  <c r="J113" i="2"/>
  <c r="J114" i="2"/>
  <c r="J115" i="2"/>
  <c r="J116" i="2"/>
  <c r="J117" i="2"/>
  <c r="P117" i="2" s="1"/>
  <c r="J119" i="2"/>
  <c r="P119" i="2" s="1"/>
  <c r="J120" i="2"/>
  <c r="P120" i="2" s="1"/>
  <c r="J121" i="2"/>
  <c r="J122" i="2"/>
  <c r="J123" i="2"/>
  <c r="J125" i="2"/>
  <c r="J126" i="2"/>
  <c r="J127" i="2"/>
  <c r="P127" i="2" s="1"/>
  <c r="J128" i="2"/>
  <c r="P128" i="2" s="1"/>
  <c r="J129" i="2"/>
  <c r="P129" i="2" s="1"/>
  <c r="J130" i="2"/>
  <c r="J131" i="2"/>
  <c r="J132" i="2"/>
  <c r="J133" i="2"/>
  <c r="J134" i="2"/>
  <c r="J135" i="2"/>
  <c r="P135" i="2" s="1"/>
  <c r="J136" i="2"/>
  <c r="P136" i="2" s="1"/>
  <c r="J138" i="2"/>
  <c r="P138" i="2" s="1"/>
  <c r="J139" i="2"/>
  <c r="J140" i="2"/>
  <c r="J141" i="2"/>
  <c r="J142" i="2"/>
  <c r="J143" i="2"/>
  <c r="J144" i="2"/>
  <c r="P144" i="2" s="1"/>
  <c r="J145" i="2"/>
  <c r="P145" i="2" s="1"/>
  <c r="J146" i="2"/>
  <c r="P146" i="2" s="1"/>
  <c r="J148" i="2"/>
  <c r="J150" i="2"/>
  <c r="J151" i="2"/>
  <c r="J152" i="2"/>
  <c r="J153" i="2"/>
  <c r="J154" i="2"/>
  <c r="P154" i="2" s="1"/>
  <c r="J155" i="2"/>
  <c r="P155" i="2" s="1"/>
  <c r="J156" i="2"/>
  <c r="P156" i="2" s="1"/>
  <c r="J157" i="2"/>
  <c r="J159" i="2"/>
  <c r="J160" i="2"/>
  <c r="J161" i="2"/>
  <c r="J163" i="2"/>
  <c r="J164" i="2"/>
  <c r="P164" i="2" s="1"/>
  <c r="J165" i="2"/>
  <c r="P165" i="2" s="1"/>
  <c r="J166" i="2"/>
  <c r="P166" i="2" s="1"/>
  <c r="J167" i="2"/>
  <c r="J169" i="2"/>
  <c r="J170" i="2"/>
  <c r="J172" i="2"/>
  <c r="J173" i="2"/>
  <c r="J174" i="2"/>
  <c r="P174" i="2" s="1"/>
  <c r="J176" i="2"/>
  <c r="P176" i="2" s="1"/>
  <c r="J177" i="2"/>
  <c r="P177" i="2" s="1"/>
  <c r="J179" i="2"/>
  <c r="J180" i="2"/>
  <c r="J181" i="2"/>
  <c r="J182" i="2"/>
  <c r="J184" i="2"/>
  <c r="J185" i="2"/>
  <c r="P185" i="2" s="1"/>
  <c r="J186" i="2"/>
  <c r="P186" i="2" s="1"/>
  <c r="J187" i="2"/>
  <c r="P187" i="2" s="1"/>
  <c r="J188" i="2"/>
  <c r="J190" i="2"/>
  <c r="J191" i="2"/>
  <c r="J192" i="2"/>
  <c r="J193" i="2"/>
  <c r="J194" i="2"/>
  <c r="P194" i="2" s="1"/>
  <c r="J196" i="2"/>
  <c r="P196" i="2" s="1"/>
  <c r="J197" i="2"/>
  <c r="P197" i="2" s="1"/>
  <c r="J198" i="2"/>
  <c r="P198" i="2" s="1"/>
  <c r="J199" i="2"/>
  <c r="J201" i="2"/>
  <c r="J202" i="2"/>
  <c r="J203" i="2"/>
  <c r="J204" i="2"/>
  <c r="P204" i="2" s="1"/>
  <c r="J205" i="2"/>
  <c r="P205" i="2" s="1"/>
  <c r="J206" i="2"/>
  <c r="P206" i="2" s="1"/>
  <c r="J207" i="2"/>
  <c r="P207" i="2" s="1"/>
  <c r="J208" i="2"/>
  <c r="J209" i="2"/>
  <c r="J210" i="2"/>
  <c r="J211" i="2"/>
  <c r="J212" i="2"/>
  <c r="P212" i="2" s="1"/>
  <c r="J213" i="2"/>
  <c r="P213" i="2" s="1"/>
  <c r="J214" i="2"/>
  <c r="P214" i="2" s="1"/>
  <c r="J215" i="2"/>
  <c r="P215" i="2" s="1"/>
  <c r="J216" i="2"/>
  <c r="J217" i="2"/>
  <c r="J218" i="2"/>
  <c r="J219" i="2"/>
  <c r="J220" i="2"/>
  <c r="P220" i="2" s="1"/>
  <c r="J221" i="2"/>
  <c r="P221" i="2" s="1"/>
  <c r="J222" i="2"/>
  <c r="P222" i="2" s="1"/>
  <c r="J231" i="2"/>
  <c r="P231" i="2" s="1"/>
  <c r="J232" i="2"/>
  <c r="J233" i="2"/>
  <c r="J235" i="2"/>
  <c r="J236" i="2"/>
  <c r="J238" i="2"/>
  <c r="P238" i="2" s="1"/>
  <c r="J239" i="2"/>
  <c r="P239" i="2" s="1"/>
  <c r="J240" i="2"/>
  <c r="P240" i="2" s="1"/>
  <c r="J241" i="2"/>
  <c r="P241" i="2" s="1"/>
  <c r="J242" i="2"/>
  <c r="J244" i="2"/>
  <c r="J245" i="2"/>
  <c r="J246" i="2"/>
  <c r="J247" i="2"/>
  <c r="P247" i="2" s="1"/>
  <c r="J248" i="2"/>
  <c r="P248" i="2" s="1"/>
  <c r="J250" i="2"/>
  <c r="P250" i="2" s="1"/>
  <c r="J251" i="2"/>
  <c r="P251" i="2" s="1"/>
  <c r="J252" i="2"/>
  <c r="J253" i="2"/>
  <c r="J254" i="2"/>
  <c r="J255" i="2"/>
  <c r="J256" i="2"/>
  <c r="P256" i="2" s="1"/>
  <c r="J257" i="2"/>
  <c r="P257" i="2" s="1"/>
  <c r="J258" i="2"/>
  <c r="P258" i="2" s="1"/>
  <c r="J260" i="2"/>
  <c r="P260" i="2" s="1"/>
  <c r="J262" i="2"/>
  <c r="J263" i="2"/>
  <c r="J264" i="2"/>
  <c r="J265" i="2"/>
  <c r="J266" i="2"/>
  <c r="P266" i="2" s="1"/>
  <c r="J267" i="2"/>
  <c r="P267" i="2" s="1"/>
  <c r="J268" i="2"/>
  <c r="P268" i="2" s="1"/>
  <c r="J269" i="2"/>
  <c r="P269" i="2" s="1"/>
  <c r="J270" i="2"/>
  <c r="J271" i="2"/>
  <c r="J272" i="2"/>
  <c r="J273" i="2"/>
  <c r="J274" i="2"/>
  <c r="P274" i="2" s="1"/>
  <c r="J275" i="2"/>
  <c r="P275" i="2" s="1"/>
  <c r="J276" i="2"/>
  <c r="P276" i="2" s="1"/>
  <c r="J277" i="2"/>
  <c r="P277" i="2" s="1"/>
  <c r="J278" i="2"/>
  <c r="J279" i="2"/>
  <c r="J281" i="2"/>
  <c r="J282" i="2"/>
  <c r="J283" i="2"/>
  <c r="P283" i="2" s="1"/>
  <c r="J284" i="2"/>
  <c r="P284" i="2" s="1"/>
  <c r="J285" i="2"/>
  <c r="P285" i="2" s="1"/>
  <c r="J287" i="2"/>
  <c r="J289" i="2"/>
  <c r="J290" i="2"/>
  <c r="J291" i="2"/>
  <c r="J292" i="2"/>
  <c r="P292" i="2" s="1"/>
  <c r="J293" i="2"/>
  <c r="P293" i="2" s="1"/>
  <c r="J294" i="2"/>
  <c r="P294" i="2" s="1"/>
  <c r="J295" i="2"/>
  <c r="P295" i="2" s="1"/>
  <c r="J296" i="2"/>
  <c r="J297" i="2"/>
  <c r="J298" i="2"/>
  <c r="J299" i="2"/>
  <c r="J300" i="2"/>
  <c r="P300" i="2" s="1"/>
  <c r="J301" i="2"/>
  <c r="P301" i="2" s="1"/>
  <c r="J302" i="2"/>
  <c r="P302" i="2" s="1"/>
  <c r="J303" i="2"/>
  <c r="P303" i="2" s="1"/>
  <c r="J304" i="2"/>
  <c r="J305" i="2"/>
  <c r="J306" i="2"/>
  <c r="J307" i="2"/>
  <c r="J308" i="2"/>
  <c r="P308" i="2" s="1"/>
  <c r="J309" i="2"/>
  <c r="P309" i="2" s="1"/>
  <c r="J310" i="2"/>
  <c r="P310" i="2" s="1"/>
  <c r="J311" i="2"/>
  <c r="P311" i="2" s="1"/>
  <c r="J312" i="2"/>
  <c r="J314" i="2"/>
  <c r="J315" i="2"/>
  <c r="J316" i="2"/>
  <c r="J317" i="2"/>
  <c r="P317" i="2" s="1"/>
  <c r="J318" i="2"/>
  <c r="P318" i="2" s="1"/>
  <c r="J319" i="2"/>
  <c r="P319" i="2" s="1"/>
  <c r="J320" i="2"/>
  <c r="P320" i="2" s="1"/>
  <c r="J321" i="2"/>
  <c r="J322" i="2"/>
  <c r="J323" i="2"/>
  <c r="J324" i="2"/>
  <c r="J325" i="2"/>
  <c r="P325" i="2" s="1"/>
  <c r="J326" i="2"/>
  <c r="P326" i="2" s="1"/>
  <c r="J327" i="2"/>
  <c r="P327" i="2" s="1"/>
  <c r="J328" i="2"/>
  <c r="P328" i="2" s="1"/>
  <c r="J329" i="2"/>
  <c r="J330" i="2"/>
  <c r="J331" i="2"/>
  <c r="J332" i="2"/>
  <c r="J333" i="2"/>
  <c r="P333" i="2" s="1"/>
  <c r="J334" i="2"/>
  <c r="P334" i="2" s="1"/>
  <c r="J335" i="2"/>
  <c r="P335" i="2" s="1"/>
  <c r="J336" i="2"/>
  <c r="P336" i="2" s="1"/>
  <c r="J337" i="2"/>
  <c r="J338" i="2"/>
  <c r="J339" i="2"/>
  <c r="J340" i="2"/>
  <c r="J341" i="2"/>
  <c r="P341" i="2" s="1"/>
  <c r="J342" i="2"/>
  <c r="P342" i="2" s="1"/>
  <c r="J343" i="2"/>
  <c r="P343" i="2" s="1"/>
  <c r="J344" i="2"/>
  <c r="P344" i="2" s="1"/>
  <c r="J345" i="2"/>
  <c r="J346" i="2"/>
  <c r="J347" i="2"/>
  <c r="J348" i="2"/>
  <c r="J349" i="2"/>
  <c r="P349" i="2" s="1"/>
  <c r="J350" i="2"/>
  <c r="P350" i="2" s="1"/>
  <c r="J351" i="2"/>
  <c r="P351" i="2" s="1"/>
  <c r="J352" i="2"/>
  <c r="P352" i="2" s="1"/>
  <c r="J353" i="2"/>
  <c r="J354" i="2"/>
  <c r="J355" i="2"/>
  <c r="J356" i="2"/>
  <c r="J357" i="2"/>
  <c r="P357" i="2" s="1"/>
  <c r="J358" i="2"/>
  <c r="P358" i="2" s="1"/>
  <c r="J359" i="2"/>
  <c r="P359" i="2" s="1"/>
  <c r="J360" i="2"/>
  <c r="P360" i="2" s="1"/>
  <c r="J361" i="2"/>
  <c r="J362" i="2"/>
  <c r="J363" i="2"/>
  <c r="J364" i="2"/>
  <c r="J365" i="2"/>
  <c r="P365" i="2" s="1"/>
  <c r="J366" i="2"/>
  <c r="P366" i="2" s="1"/>
  <c r="J367" i="2"/>
  <c r="P367" i="2" s="1"/>
  <c r="J368" i="2"/>
  <c r="P368" i="2" s="1"/>
  <c r="J369" i="2"/>
  <c r="J370" i="2"/>
  <c r="J371" i="2"/>
  <c r="J372" i="2"/>
  <c r="J373" i="2"/>
  <c r="P373" i="2" s="1"/>
  <c r="J374" i="2"/>
  <c r="P374" i="2" s="1"/>
  <c r="J375" i="2"/>
  <c r="P375" i="2" s="1"/>
  <c r="J376" i="2"/>
  <c r="P376" i="2" s="1"/>
  <c r="J377" i="2"/>
  <c r="J18" i="2"/>
  <c r="J13" i="2"/>
  <c r="P13" i="2" s="1"/>
  <c r="J14" i="2"/>
  <c r="P14" i="2" s="1"/>
  <c r="J15" i="2"/>
  <c r="P15" i="2" s="1"/>
  <c r="J16" i="2"/>
  <c r="P16" i="2" s="1"/>
  <c r="J12" i="2"/>
  <c r="AA390" i="2"/>
  <c r="AB390" i="2" s="1"/>
  <c r="AB392" i="2"/>
  <c r="AA391" i="2"/>
  <c r="AB391" i="2" s="1"/>
  <c r="AA387" i="2"/>
  <c r="P29" i="2" l="1"/>
  <c r="P22" i="2"/>
  <c r="P21" i="2"/>
  <c r="P31" i="2"/>
  <c r="P30" i="2"/>
  <c r="P19" i="2"/>
  <c r="P211" i="2"/>
  <c r="P203" i="2"/>
  <c r="P193" i="2"/>
  <c r="P143" i="2"/>
  <c r="P134" i="2"/>
  <c r="P126" i="2"/>
  <c r="P116" i="2"/>
  <c r="P107" i="2"/>
  <c r="P98" i="2"/>
  <c r="P90" i="2"/>
  <c r="P82" i="2"/>
  <c r="P74" i="2"/>
  <c r="P65" i="2"/>
  <c r="P55" i="2"/>
  <c r="P47" i="2"/>
  <c r="P264" i="2"/>
  <c r="P254" i="2"/>
  <c r="P218" i="2"/>
  <c r="P192" i="2"/>
  <c r="P161" i="2"/>
  <c r="P125" i="2"/>
  <c r="P89" i="2"/>
  <c r="P45" i="2"/>
  <c r="P281" i="2"/>
  <c r="P235" i="2"/>
  <c r="P202" i="2"/>
  <c r="P172" i="2"/>
  <c r="P142" i="2"/>
  <c r="P115" i="2"/>
  <c r="P97" i="2"/>
  <c r="P73" i="2"/>
  <c r="P54" i="2"/>
  <c r="P363" i="2"/>
  <c r="P347" i="2"/>
  <c r="P323" i="2"/>
  <c r="P298" i="2"/>
  <c r="P272" i="2"/>
  <c r="P245" i="2"/>
  <c r="P210" i="2"/>
  <c r="P182" i="2"/>
  <c r="P152" i="2"/>
  <c r="P133" i="2"/>
  <c r="P106" i="2"/>
  <c r="P81" i="2"/>
  <c r="P64" i="2"/>
  <c r="P371" i="2"/>
  <c r="P355" i="2"/>
  <c r="P339" i="2"/>
  <c r="P331" i="2"/>
  <c r="P315" i="2"/>
  <c r="P306" i="2"/>
  <c r="P290" i="2"/>
  <c r="P23" i="2"/>
  <c r="P188" i="2"/>
  <c r="P179" i="2"/>
  <c r="P167" i="2"/>
  <c r="P157" i="2"/>
  <c r="P148" i="2"/>
  <c r="P139" i="2"/>
  <c r="P130" i="2"/>
  <c r="P121" i="2"/>
  <c r="P111" i="2"/>
  <c r="P102" i="2"/>
  <c r="P94" i="2"/>
  <c r="P86" i="2"/>
  <c r="P78" i="2"/>
  <c r="P69" i="2"/>
  <c r="P60" i="2"/>
  <c r="P51" i="2"/>
  <c r="P41" i="2"/>
  <c r="P32" i="2"/>
  <c r="P273" i="2"/>
  <c r="P236" i="2"/>
  <c r="P184" i="2"/>
  <c r="P282" i="2"/>
  <c r="P246" i="2"/>
  <c r="P153" i="2"/>
  <c r="P265" i="2"/>
  <c r="P219" i="2"/>
  <c r="P163" i="2"/>
  <c r="P255" i="2"/>
  <c r="P173" i="2"/>
  <c r="P12" i="2"/>
  <c r="Q12" i="2" s="1"/>
  <c r="P20" i="2"/>
  <c r="P372" i="2"/>
  <c r="P364" i="2"/>
  <c r="P356" i="2"/>
  <c r="P348" i="2"/>
  <c r="P340" i="2"/>
  <c r="P332" i="2"/>
  <c r="P324" i="2"/>
  <c r="P316" i="2"/>
  <c r="P307" i="2"/>
  <c r="P299" i="2"/>
  <c r="P291" i="2"/>
  <c r="P35" i="2"/>
  <c r="P26" i="2"/>
  <c r="P28" i="2"/>
  <c r="P279" i="2"/>
  <c r="P271" i="2"/>
  <c r="P263" i="2"/>
  <c r="P253" i="2"/>
  <c r="P244" i="2"/>
  <c r="P233" i="2"/>
  <c r="P217" i="2"/>
  <c r="P209" i="2"/>
  <c r="P201" i="2"/>
  <c r="P191" i="2"/>
  <c r="P181" i="2"/>
  <c r="P170" i="2"/>
  <c r="P160" i="2"/>
  <c r="P151" i="2"/>
  <c r="P141" i="2"/>
  <c r="P132" i="2"/>
  <c r="P123" i="2"/>
  <c r="P114" i="2"/>
  <c r="P105" i="2"/>
  <c r="P96" i="2"/>
  <c r="P88" i="2"/>
  <c r="P80" i="2"/>
  <c r="P72" i="2"/>
  <c r="P62" i="2"/>
  <c r="P53" i="2"/>
  <c r="P44" i="2"/>
  <c r="P34" i="2"/>
  <c r="P25" i="2"/>
  <c r="P18" i="2"/>
  <c r="P370" i="2"/>
  <c r="P362" i="2"/>
  <c r="P354" i="2"/>
  <c r="P346" i="2"/>
  <c r="P338" i="2"/>
  <c r="P330" i="2"/>
  <c r="P322" i="2"/>
  <c r="P314" i="2"/>
  <c r="P305" i="2"/>
  <c r="P297" i="2"/>
  <c r="P289" i="2"/>
  <c r="P278" i="2"/>
  <c r="P270" i="2"/>
  <c r="P262" i="2"/>
  <c r="P252" i="2"/>
  <c r="P242" i="2"/>
  <c r="P232" i="2"/>
  <c r="P216" i="2"/>
  <c r="P208" i="2"/>
  <c r="P199" i="2"/>
  <c r="P190" i="2"/>
  <c r="P180" i="2"/>
  <c r="P169" i="2"/>
  <c r="P159" i="2"/>
  <c r="P150" i="2"/>
  <c r="P140" i="2"/>
  <c r="P131" i="2"/>
  <c r="P122" i="2"/>
  <c r="P113" i="2"/>
  <c r="P103" i="2"/>
  <c r="P95" i="2"/>
  <c r="P87" i="2"/>
  <c r="P79" i="2"/>
  <c r="P71" i="2"/>
  <c r="P61" i="2"/>
  <c r="P52" i="2"/>
  <c r="P42" i="2"/>
  <c r="P33" i="2"/>
  <c r="P36" i="2"/>
  <c r="P377" i="2"/>
  <c r="P369" i="2"/>
  <c r="P361" i="2"/>
  <c r="P353" i="2"/>
  <c r="P345" i="2"/>
  <c r="P337" i="2"/>
  <c r="P329" i="2"/>
  <c r="P321" i="2"/>
  <c r="P312" i="2"/>
  <c r="P304" i="2"/>
  <c r="P296" i="2"/>
  <c r="P287" i="2"/>
  <c r="AA393" i="2"/>
  <c r="AC395" i="2"/>
  <c r="AB393" i="2" l="1"/>
  <c r="AA395" i="2"/>
  <c r="AA399" i="2" l="1"/>
  <c r="AA400" i="2" s="1"/>
  <c r="AE398" i="2"/>
  <c r="Q111" i="2" l="1"/>
  <c r="Q117" i="2"/>
  <c r="Q148" i="2"/>
  <c r="H378" i="2"/>
  <c r="I378" i="2"/>
  <c r="J378" i="2"/>
  <c r="K378" i="2"/>
  <c r="L378" i="2"/>
  <c r="M378" i="2"/>
  <c r="N378" i="2"/>
  <c r="G378" i="2"/>
  <c r="O378" i="2" l="1"/>
  <c r="Q62" i="2" l="1"/>
  <c r="Q103" i="2"/>
  <c r="Q102" i="2"/>
  <c r="Q110" i="2"/>
  <c r="Q367" i="2" l="1"/>
  <c r="Q156" i="2"/>
  <c r="Q109" i="2"/>
  <c r="Q68" i="2"/>
  <c r="Q78" i="2" l="1"/>
  <c r="Q42" i="2" l="1"/>
  <c r="Q199" i="2"/>
  <c r="Q188" i="2"/>
  <c r="Q54" i="2" l="1"/>
  <c r="Q222" i="2"/>
  <c r="Q221" i="2"/>
  <c r="Q219" i="2"/>
  <c r="Q302" i="2" l="1"/>
  <c r="Q101" i="2" l="1"/>
  <c r="Q194" i="2"/>
  <c r="Q193" i="2" l="1"/>
  <c r="Q256" i="2" l="1"/>
  <c r="Q310" i="2"/>
  <c r="Q34" i="2"/>
  <c r="Q174" i="2"/>
  <c r="Q100" i="2" l="1"/>
  <c r="Q362" i="2" l="1"/>
  <c r="Q141" i="2" l="1"/>
  <c r="Q14" i="2" l="1"/>
  <c r="Q15" i="2"/>
  <c r="Q164" i="2"/>
  <c r="Q18" i="2"/>
  <c r="Q19" i="2"/>
  <c r="Q315" i="2"/>
  <c r="Q20" i="2"/>
  <c r="Q22" i="2"/>
  <c r="Q23" i="2"/>
  <c r="Q25" i="2"/>
  <c r="Q26" i="2"/>
  <c r="Q28" i="2"/>
  <c r="Q29" i="2"/>
  <c r="Q30" i="2"/>
  <c r="Q31" i="2"/>
  <c r="Q32" i="2"/>
  <c r="Q33" i="2"/>
  <c r="Q35" i="2"/>
  <c r="Q39" i="2"/>
  <c r="Q21" i="2"/>
  <c r="Q40" i="2"/>
  <c r="Q41" i="2"/>
  <c r="Q44" i="2"/>
  <c r="Q57" i="2"/>
  <c r="Q198" i="2"/>
  <c r="Q47" i="2"/>
  <c r="Q49" i="2"/>
  <c r="Q50" i="2"/>
  <c r="Q51" i="2"/>
  <c r="Q52" i="2"/>
  <c r="Q53" i="2"/>
  <c r="Q55" i="2"/>
  <c r="Q69" i="2"/>
  <c r="Q56" i="2"/>
  <c r="Q59" i="2"/>
  <c r="Q60" i="2"/>
  <c r="Q61" i="2"/>
  <c r="Q64" i="2"/>
  <c r="Q65" i="2"/>
  <c r="Q66" i="2"/>
  <c r="Q67" i="2"/>
  <c r="Q71" i="2"/>
  <c r="Q72" i="2"/>
  <c r="Q73" i="2"/>
  <c r="Q74" i="2"/>
  <c r="Q76" i="2"/>
  <c r="Q80" i="2"/>
  <c r="Q93" i="2"/>
  <c r="Q87" i="2"/>
  <c r="Q86" i="2"/>
  <c r="Q90" i="2"/>
  <c r="Q91" i="2"/>
  <c r="Q92" i="2"/>
  <c r="Q94" i="2"/>
  <c r="Q95" i="2"/>
  <c r="Q96" i="2"/>
  <c r="Q97" i="2"/>
  <c r="Q98" i="2"/>
  <c r="Q99" i="2"/>
  <c r="Q81" i="2"/>
  <c r="Q77" i="2"/>
  <c r="Q82" i="2"/>
  <c r="Q79" i="2"/>
  <c r="Q89" i="2"/>
  <c r="Q84" i="2"/>
  <c r="Q75" i="2"/>
  <c r="Q85" i="2"/>
  <c r="Q107" i="2"/>
  <c r="Q108" i="2"/>
  <c r="Q106" i="2"/>
  <c r="Q113" i="2"/>
  <c r="Q114" i="2"/>
  <c r="Q115" i="2"/>
  <c r="Q116" i="2"/>
  <c r="Q119" i="2"/>
  <c r="Q120" i="2"/>
  <c r="Q121" i="2"/>
  <c r="Q123" i="2"/>
  <c r="Q45" i="2"/>
  <c r="Q125" i="2"/>
  <c r="Q134" i="2"/>
  <c r="Q127" i="2"/>
  <c r="Q128" i="2"/>
  <c r="Q129" i="2"/>
  <c r="Q126" i="2"/>
  <c r="Q130" i="2"/>
  <c r="Q131" i="2"/>
  <c r="Q132" i="2"/>
  <c r="Q133" i="2"/>
  <c r="Q135" i="2"/>
  <c r="Q136" i="2"/>
  <c r="Q138" i="2"/>
  <c r="Q139" i="2"/>
  <c r="Q140" i="2"/>
  <c r="Q142" i="2"/>
  <c r="Q144" i="2"/>
  <c r="Q143" i="2"/>
  <c r="Q145" i="2"/>
  <c r="Q146" i="2"/>
  <c r="Q150" i="2"/>
  <c r="Q152" i="2"/>
  <c r="Q153" i="2"/>
  <c r="Q154" i="2"/>
  <c r="Q155" i="2"/>
  <c r="Q295" i="2"/>
  <c r="Q157" i="2"/>
  <c r="Q159" i="2"/>
  <c r="Q160" i="2"/>
  <c r="Q161" i="2"/>
  <c r="Q163" i="2"/>
  <c r="Q16" i="2"/>
  <c r="Q167" i="2"/>
  <c r="Q166" i="2"/>
  <c r="Q169" i="2"/>
  <c r="Q265" i="2"/>
  <c r="Q170" i="2"/>
  <c r="Q172" i="2"/>
  <c r="Q122" i="2"/>
  <c r="Q173" i="2"/>
  <c r="Q176" i="2"/>
  <c r="Q285" i="2"/>
  <c r="Q177" i="2"/>
  <c r="Q179" i="2"/>
  <c r="Q180" i="2"/>
  <c r="Q181" i="2"/>
  <c r="Q184" i="2"/>
  <c r="Q185" i="2"/>
  <c r="Q186" i="2"/>
  <c r="Q187" i="2"/>
  <c r="Q190" i="2"/>
  <c r="Q191" i="2"/>
  <c r="Q192" i="2"/>
  <c r="Q196" i="2"/>
  <c r="Q36" i="2"/>
  <c r="Q197" i="2"/>
  <c r="Q201" i="2"/>
  <c r="Q202" i="2"/>
  <c r="Q203" i="2"/>
  <c r="Q204" i="2"/>
  <c r="Q206" i="2"/>
  <c r="Q207" i="2"/>
  <c r="Q208" i="2"/>
  <c r="Q205" i="2"/>
  <c r="Q209" i="2"/>
  <c r="Q210" i="2"/>
  <c r="Q211" i="2"/>
  <c r="Q212" i="2"/>
  <c r="Q213" i="2"/>
  <c r="Q214" i="2"/>
  <c r="Q215" i="2"/>
  <c r="Q216" i="2"/>
  <c r="Q217" i="2"/>
  <c r="Q218" i="2"/>
  <c r="Q220" i="2"/>
  <c r="Q231" i="2"/>
  <c r="Q232" i="2"/>
  <c r="Q233" i="2"/>
  <c r="Q235" i="2"/>
  <c r="Q275" i="2"/>
  <c r="Q238" i="2"/>
  <c r="Q240" i="2"/>
  <c r="Q241" i="2"/>
  <c r="Q242" i="2"/>
  <c r="Q244" i="2"/>
  <c r="Q245" i="2"/>
  <c r="Q246" i="2"/>
  <c r="Q247" i="2"/>
  <c r="Q105" i="2"/>
  <c r="Q248" i="2"/>
  <c r="Q250" i="2"/>
  <c r="Q251" i="2"/>
  <c r="Q252" i="2"/>
  <c r="Q253" i="2"/>
  <c r="Q254" i="2"/>
  <c r="Q255" i="2"/>
  <c r="Q257" i="2"/>
  <c r="Q258" i="2"/>
  <c r="Q260" i="2"/>
  <c r="Q165" i="2"/>
  <c r="Q262" i="2"/>
  <c r="Q271" i="2"/>
  <c r="Q236" i="2"/>
  <c r="Q263" i="2"/>
  <c r="Q264" i="2"/>
  <c r="Q266" i="2"/>
  <c r="Q267" i="2"/>
  <c r="Q278" i="2"/>
  <c r="Q268" i="2"/>
  <c r="Q269" i="2"/>
  <c r="Q320" i="2"/>
  <c r="Q270" i="2"/>
  <c r="Q272" i="2"/>
  <c r="Q273" i="2"/>
  <c r="Q274" i="2"/>
  <c r="Q276" i="2"/>
  <c r="Q328" i="2"/>
  <c r="Q279" i="2"/>
  <c r="Q281" i="2"/>
  <c r="Q282" i="2"/>
  <c r="Q283" i="2"/>
  <c r="Q284" i="2"/>
  <c r="Q287" i="2"/>
  <c r="Q290" i="2"/>
  <c r="Q291" i="2"/>
  <c r="Q292" i="2"/>
  <c r="Q293" i="2"/>
  <c r="Q294" i="2"/>
  <c r="Q321" i="2"/>
  <c r="Q296" i="2"/>
  <c r="Q297" i="2"/>
  <c r="Q298" i="2"/>
  <c r="Q299" i="2"/>
  <c r="Q300" i="2"/>
  <c r="Q301" i="2"/>
  <c r="Q303" i="2"/>
  <c r="Q304" i="2"/>
  <c r="Q305" i="2"/>
  <c r="Q306" i="2"/>
  <c r="Q307" i="2"/>
  <c r="Q308" i="2"/>
  <c r="Q309" i="2"/>
  <c r="Q311" i="2"/>
  <c r="Q312" i="2"/>
  <c r="Q314" i="2"/>
  <c r="Q239" i="2"/>
  <c r="Q316" i="2"/>
  <c r="Q317" i="2"/>
  <c r="Q318" i="2"/>
  <c r="Q322" i="2"/>
  <c r="Q277" i="2"/>
  <c r="Q323" i="2"/>
  <c r="Q324" i="2"/>
  <c r="Q325" i="2"/>
  <c r="Q326" i="2"/>
  <c r="Q327" i="2"/>
  <c r="Q319" i="2"/>
  <c r="Q182" i="2"/>
  <c r="Q329" i="2"/>
  <c r="Q330" i="2"/>
  <c r="Q331" i="2"/>
  <c r="Q332" i="2"/>
  <c r="Q333" i="2"/>
  <c r="Q334" i="2"/>
  <c r="Q335" i="2"/>
  <c r="Q336" i="2"/>
  <c r="Q337" i="2"/>
  <c r="Q338" i="2"/>
  <c r="Q339" i="2"/>
  <c r="Q340" i="2"/>
  <c r="Q341" i="2"/>
  <c r="Q342" i="2"/>
  <c r="Q343" i="2"/>
  <c r="Q344" i="2"/>
  <c r="Q345" i="2"/>
  <c r="Q346" i="2"/>
  <c r="Q347" i="2"/>
  <c r="Q348" i="2"/>
  <c r="Q349" i="2"/>
  <c r="Q350" i="2"/>
  <c r="Q351" i="2"/>
  <c r="Q352" i="2"/>
  <c r="Q357" i="2"/>
  <c r="Q355" i="2"/>
  <c r="Q353" i="2"/>
  <c r="Q354" i="2"/>
  <c r="Q358" i="2"/>
  <c r="Q359" i="2"/>
  <c r="Q356" i="2"/>
  <c r="Q360" i="2"/>
  <c r="Q361" i="2"/>
  <c r="Q363" i="2"/>
  <c r="Q364" i="2"/>
  <c r="Q365" i="2"/>
  <c r="Q368" i="2"/>
  <c r="Q369" i="2"/>
  <c r="Q370" i="2"/>
  <c r="Q371" i="2"/>
  <c r="Q372" i="2"/>
  <c r="Q373" i="2"/>
  <c r="Q374" i="2"/>
  <c r="Q375" i="2"/>
  <c r="Q376" i="2"/>
  <c r="Q366" i="2"/>
  <c r="Q377" i="2"/>
  <c r="Q83" i="2" l="1"/>
  <c r="P378" i="2"/>
  <c r="Q151" i="2"/>
  <c r="Q88" i="2"/>
  <c r="Q289" i="2"/>
  <c r="Q38" i="2"/>
  <c r="Q13" i="2"/>
  <c r="Q378" i="2" l="1"/>
  <c r="B1" i="2" l="1"/>
</calcChain>
</file>

<file path=xl/sharedStrings.xml><?xml version="1.0" encoding="utf-8"?>
<sst xmlns="http://schemas.openxmlformats.org/spreadsheetml/2006/main" count="1695" uniqueCount="590">
  <si>
    <t>EMPLEADO</t>
  </si>
  <si>
    <t>LUGAR DE TRABAJO</t>
  </si>
  <si>
    <t>CARGO</t>
  </si>
  <si>
    <t>ESTATUS</t>
  </si>
  <si>
    <t>GÉNERO</t>
  </si>
  <si>
    <t>S. BRUTO</t>
  </si>
  <si>
    <t>ISR</t>
  </si>
  <si>
    <t>SEGURO</t>
  </si>
  <si>
    <t>TESORERÍA DE LA SEGURIDAD SOCIAL</t>
  </si>
  <si>
    <t>OTROS DESC.</t>
  </si>
  <si>
    <t>TOTAL DESC.</t>
  </si>
  <si>
    <t>S. NETO (RD$)</t>
  </si>
  <si>
    <t>EMPLEADOR</t>
  </si>
  <si>
    <t>S. SOCIAL</t>
  </si>
  <si>
    <t>SFS</t>
  </si>
  <si>
    <t>RIESGO LAB.</t>
  </si>
  <si>
    <t>DIRECCIÓN NACIONAL, SEDE</t>
  </si>
  <si>
    <t>DIRECTOR NACIONAL</t>
  </si>
  <si>
    <t>FIJO</t>
  </si>
  <si>
    <t>FEMENINO</t>
  </si>
  <si>
    <t>SUBDIRECCIÓN NACIONAL, SEDE</t>
  </si>
  <si>
    <t>SUBDIRECTOR NACIONAL</t>
  </si>
  <si>
    <t>MASCULINO</t>
  </si>
  <si>
    <t>SEC. TRANSPORTACIÓN, SEDE</t>
  </si>
  <si>
    <t>CHOFER</t>
  </si>
  <si>
    <t>ANNERYS EMILIA MADERA MADERA</t>
  </si>
  <si>
    <t>DIV. EVALUACIÓN DE BANDAS METEOROLÓGICAS, SEDE</t>
  </si>
  <si>
    <t>DEPTO. PLANIFICACIÓN Y DESARRO, SEDE</t>
  </si>
  <si>
    <t>DEPTO. RECURSOS HUMANOS, SEDE</t>
  </si>
  <si>
    <t>DIV. INSTRUMENTOS METEOROLÓGICOS, SEDE</t>
  </si>
  <si>
    <t>DIV. SERVICIOS GENERALES, SEDE</t>
  </si>
  <si>
    <t>CARPINTERO</t>
  </si>
  <si>
    <t>MELIDA VALLEJO ALCANTARA</t>
  </si>
  <si>
    <t>DEPTO. APOYO METEOROLÓGICO, SEDE</t>
  </si>
  <si>
    <t>SECRETARIA</t>
  </si>
  <si>
    <t>BELKIS MARILYN MEDRANO MORETA</t>
  </si>
  <si>
    <t>DEPTO. ADMINISTRATIVO, SEDE</t>
  </si>
  <si>
    <t>SEGURIDAD INTERNA</t>
  </si>
  <si>
    <t>EST. MET. SINÓPTICA - JIMANÍ</t>
  </si>
  <si>
    <t>OBSERVADOR CLIM. JIMANI</t>
  </si>
  <si>
    <t>DIV. CLIMATOLOGÍA APLICADA, SEDE</t>
  </si>
  <si>
    <t>DIV. AGROMETEOROLOGÍA, SEDE</t>
  </si>
  <si>
    <t>ENC. DIV. AGROMETEOROLOGIA</t>
  </si>
  <si>
    <t>JORGE LUIS SILLE PUELLO</t>
  </si>
  <si>
    <t>DIV. HIDROMETEOROLOGÍA, SEDE</t>
  </si>
  <si>
    <t>DEPTO. EDUCACIÓN METEOROLÓGICA, SEDE</t>
  </si>
  <si>
    <t>DIV. CONTROL DE CALIDAD, SEDE</t>
  </si>
  <si>
    <t>AUXILIAR DE CONTABILIDAD</t>
  </si>
  <si>
    <t>DIV. METEOROLOGÍA SINÓPTICA Y PRONÓSTICOS, SEDE</t>
  </si>
  <si>
    <t>MAYELIN ROMERO DE LA ROSA</t>
  </si>
  <si>
    <t>DIV. COMPRAS Y CONTRATACIONES, SEDE</t>
  </si>
  <si>
    <t>ENC. SECCION DE COMPRAS</t>
  </si>
  <si>
    <t>DIV. RECOPILACIÓN DE DATOS, SEDE</t>
  </si>
  <si>
    <t>DIGITADOR</t>
  </si>
  <si>
    <t>LISEINY CORAIMA VALDEZ</t>
  </si>
  <si>
    <t>DEPTO. CLIMATOLOGÍA, SEDE</t>
  </si>
  <si>
    <t>ENC. SEC. TRANSPORTACION</t>
  </si>
  <si>
    <t>SEC. ARCHIVO Y CORRESPONDENCIA, SEDE</t>
  </si>
  <si>
    <t>AUXILIAR ADMINISTRATIVO I</t>
  </si>
  <si>
    <t>FOTOCOPIADOR</t>
  </si>
  <si>
    <t>KEYLA SARAI TEJADA SANTOS</t>
  </si>
  <si>
    <t>DEPTO. TECNOLOGÍA, SEDE</t>
  </si>
  <si>
    <t>SECRETARIA AUXILIAR</t>
  </si>
  <si>
    <t>BELKY CRISTINA BETANIA CRUZ</t>
  </si>
  <si>
    <t>DIV. CONTABILIDAD, SEDE</t>
  </si>
  <si>
    <t>RECEPCIONISTA</t>
  </si>
  <si>
    <t>DIV. ESTADÍSTICA CLIMATOLÓGICA, SEDE</t>
  </si>
  <si>
    <t>EST. MET. SINÓPTICA - CENTRAL, SEDE</t>
  </si>
  <si>
    <t>JAILUIS MENDOZA TAVERAS</t>
  </si>
  <si>
    <t>DIV. PROCESAMIENTO DE DATOS, SEDE</t>
  </si>
  <si>
    <t>ROSANNA CLARIVEL ARIAS BRITO</t>
  </si>
  <si>
    <t>ANALISTA DE COMPRAS</t>
  </si>
  <si>
    <t>DEPTO. COMUNICACIÓN, PRENSA Y RR. PP., SEDE</t>
  </si>
  <si>
    <t>ARCHIVISTA</t>
  </si>
  <si>
    <t>MARCOS TORRES</t>
  </si>
  <si>
    <t>EST. AGROMETEOROLÓGICA - CONSTANZA</t>
  </si>
  <si>
    <t>OBSERV. AGROCLIMAT. CONSTANZA</t>
  </si>
  <si>
    <t>SEC. NÓMINA, SEDE</t>
  </si>
  <si>
    <t>ENCARGADA SECCION DE NOMINA</t>
  </si>
  <si>
    <t>ENC. EST. MET. AEROP. BARAHONA</t>
  </si>
  <si>
    <t>DAYHANA OSKARINA LAUREANO TRINIDAD</t>
  </si>
  <si>
    <t>SECRETARIA EJECUTIVA</t>
  </si>
  <si>
    <t>DIV. ELECTROMECÁNICA, SEDE</t>
  </si>
  <si>
    <t>MARITZA ALTAGRACIA ROSARIO ALEJO</t>
  </si>
  <si>
    <t>CLAUDIO MIGUEL AMPARO PEÑA</t>
  </si>
  <si>
    <t>DANIEL PEÑA RUBIO</t>
  </si>
  <si>
    <t>EST. MET. SINÓPTICA - SABANA DE LA MAR</t>
  </si>
  <si>
    <t>DIV. RADIOSONDEO, SEDE</t>
  </si>
  <si>
    <t>ENC. DIV. CONTROL DE CALIDAD</t>
  </si>
  <si>
    <t>AMOS ESPINOSA CARVAJAL</t>
  </si>
  <si>
    <t>SUPERVISOR METEOROLOGICO</t>
  </si>
  <si>
    <t>STALIN RIVERA SOTO</t>
  </si>
  <si>
    <t>OFICINA DE LIBRE ACCESO A LA INFORMACIÓN, SEDE</t>
  </si>
  <si>
    <t>JORGE GEOVANNY URBAEZ TAVAREZ</t>
  </si>
  <si>
    <t>EST. MET. SINÓPTICA - MONTE CRISTI</t>
  </si>
  <si>
    <t>BELKYS PATRICIA BENITEZ REYES</t>
  </si>
  <si>
    <t>ADAN RAMIREZ RASERO</t>
  </si>
  <si>
    <t>EST. MET. SINÓPTICA - CABRERA</t>
  </si>
  <si>
    <t>ENC. EST. SINOP. CABRERA</t>
  </si>
  <si>
    <t>ALTAGRACIA BERENICE PIMENTEL ORTIZ</t>
  </si>
  <si>
    <t>RAFAEL ANTONIO CABRERA CLASE</t>
  </si>
  <si>
    <t>HENRY ANATANAEL AGRAMONTE SEGURA</t>
  </si>
  <si>
    <t>KARINNA SOLEDAD SOTO VALLEJO</t>
  </si>
  <si>
    <t>CONSERJE</t>
  </si>
  <si>
    <t>EST. AGROMETEOROLÓGICA - LA VICTORIA</t>
  </si>
  <si>
    <t>EST. CLIMATOLÓGICA - VILLA VÁSQUEZ</t>
  </si>
  <si>
    <t>OBSERV. CLIM. VILLA VASQUEZ</t>
  </si>
  <si>
    <t>JUANA YSABEL SOSA H. DE ALVAREZ</t>
  </si>
  <si>
    <t>EST. CLIMATOLÓGICA - LOS LLANOS</t>
  </si>
  <si>
    <t>OBSERV. CLIM. LOS LLANOS</t>
  </si>
  <si>
    <t>HATY ARISMENDY MOTA ACOSTA</t>
  </si>
  <si>
    <t>JOHNATHAN NATAEL ESPINOSA DELGADO</t>
  </si>
  <si>
    <t>SEC. ALMACÉN Y SUMINISTROS, SEDE</t>
  </si>
  <si>
    <t>MENSAJERO INTERNO</t>
  </si>
  <si>
    <t>AUX. DE PLANIF. Y DESARROLLO</t>
  </si>
  <si>
    <t>JULIANA FELIZ TERRERO</t>
  </si>
  <si>
    <t>EST. CLIMATOLÓGICA - OVIEDO</t>
  </si>
  <si>
    <t>OBSERV. CLIM. OVIEDO</t>
  </si>
  <si>
    <t>EST. CLIMATOLÓGICA - SALCEDO</t>
  </si>
  <si>
    <t>OBSERV CLIM. SALCEDO</t>
  </si>
  <si>
    <t>EST. CLIMATOLÓGICA - SAMANÁ</t>
  </si>
  <si>
    <t>EST. CLIMATOLÓGICA - VILLA RIVA</t>
  </si>
  <si>
    <t>OBS. CLIMAT. VILLA RIVA</t>
  </si>
  <si>
    <t>EST. CLIMATOLÓGICA - GASPAR HERNÁNDEZ</t>
  </si>
  <si>
    <t>MARIBEL MONTERO REYES</t>
  </si>
  <si>
    <t>DEPTO. METEOROLOGÍA GENERAL, SEDE</t>
  </si>
  <si>
    <t>JARDINERO</t>
  </si>
  <si>
    <t>ENMANUEL ANTONIO ALVAREZ MEREJO</t>
  </si>
  <si>
    <t>CAROLINA PAULINO ARIAS</t>
  </si>
  <si>
    <t>ENC.EST.MET.AERON.AEROP. A. BA</t>
  </si>
  <si>
    <t>BILLY JUNIOR DE LA CRUZ MERCEDES</t>
  </si>
  <si>
    <t>MAYELIN JOSEFINA ALVAREZ ROBLES</t>
  </si>
  <si>
    <t>EST. AGROMETEOROLÓGICA - DAJABÓN</t>
  </si>
  <si>
    <t>OBS. AGROCLIMATOLOGICO</t>
  </si>
  <si>
    <t>BERNARDINA MAGALLANE MONTAÑO</t>
  </si>
  <si>
    <t>MERCEDES DE LA CRUZ</t>
  </si>
  <si>
    <t>ENC. DIV. CONTABILIDAD</t>
  </si>
  <si>
    <t>DOMINGO FLORENTINO POLANCO</t>
  </si>
  <si>
    <t>ENC. EST. MET. AEROP. LA ROMAN</t>
  </si>
  <si>
    <t>EST. AGROMETEOROLÓGICA - LA VEGA</t>
  </si>
  <si>
    <t>OBSERV. AGROCLIM. LA VEGA</t>
  </si>
  <si>
    <t>PALMENIO RIVAS MEDINA</t>
  </si>
  <si>
    <t>ANTHONY CARELA SANTOS</t>
  </si>
  <si>
    <t>OBSERVADOR CLIMATOLOGICO</t>
  </si>
  <si>
    <t>PERCIA ALCANTARA BATISTA</t>
  </si>
  <si>
    <t>JULIO CESAR ORDOÑEZ BRUNO</t>
  </si>
  <si>
    <t>DIV. CAMBIO CLIMÁTICO, SEDE</t>
  </si>
  <si>
    <t>ENC. DIV. CAMBIO CLIMATICO</t>
  </si>
  <si>
    <t>LICELOTTE ANTIGUA TAVERAS</t>
  </si>
  <si>
    <t>SAMIRA ANGELMIRA LORENZO LORENZO</t>
  </si>
  <si>
    <t>MAXIMINA FAMILIA DE LOS SANTOS</t>
  </si>
  <si>
    <t>ADIA YSABEL TAVAREZ DE LOS SANTOS</t>
  </si>
  <si>
    <t>JENUEL MIGUEL ALMONTE CABRERA</t>
  </si>
  <si>
    <t>ENC. DE EST. AUTOMATICAS</t>
  </si>
  <si>
    <t>EST. MET. SINÓPTICA - BAYAGUANA</t>
  </si>
  <si>
    <t>OBSERV. CLIM. BAYAGUANA</t>
  </si>
  <si>
    <t>AUX. DE RECOPILACION DE DATOS</t>
  </si>
  <si>
    <t>EIMER BAUTISTA BAUTISTA</t>
  </si>
  <si>
    <t>HECTOR JUAN VILORIO</t>
  </si>
  <si>
    <t>MENSAJERO EXTERNO</t>
  </si>
  <si>
    <t>AUXILIAR DE ALMACEN</t>
  </si>
  <si>
    <t>AUX. DE RELACIONES PUBLICAS</t>
  </si>
  <si>
    <t>SEC. TSUNAMI, SEDE</t>
  </si>
  <si>
    <t>ENC. SECC. ALERTA DE TSUNAMI</t>
  </si>
  <si>
    <t>ELIZABETH IVELISSE SANTANA GRACIANO</t>
  </si>
  <si>
    <t>SEC. PRESUPUESTO, SEDE</t>
  </si>
  <si>
    <t>ANA NURIS DE LA CRUZ</t>
  </si>
  <si>
    <t>CRUCITA YNFANTE MENA</t>
  </si>
  <si>
    <t>DANITZA FERRERAS CARRASCO</t>
  </si>
  <si>
    <t>MANUEL DEMETRIO VALOY DE LOS SANTOS</t>
  </si>
  <si>
    <t>ANALISTA DE RECURSOS HUMANOS</t>
  </si>
  <si>
    <t>DEPTO. JURÍDICO, SEDE</t>
  </si>
  <si>
    <t>KATIUSCA MERCEDES VERAS SANABIA</t>
  </si>
  <si>
    <t>YOLANDA ALTAGRACIA OLIVO</t>
  </si>
  <si>
    <t>EST. CLIMATOLÓGICA - SANTIAGO RODRÍGUEZ</t>
  </si>
  <si>
    <t>OBSERV CLIM. SANTIAGO RODRIGUE</t>
  </si>
  <si>
    <t>FELVIN ALEXANDER ALVARADO CROUSSETTE</t>
  </si>
  <si>
    <t>MAXIMILIANO OTAÑEZ MATOS</t>
  </si>
  <si>
    <t>OBSERV. CLIM. SABANA DE LA MAR</t>
  </si>
  <si>
    <t>LEANDRO CAMACHO</t>
  </si>
  <si>
    <t>JAIDY ELIZABETH MORLA CLASE</t>
  </si>
  <si>
    <t>EURIPIDES BOLIVAR LEDESMA VILLA</t>
  </si>
  <si>
    <t>FRANCISCO EMILIANO</t>
  </si>
  <si>
    <t>ENC. DEPTO. ADMINISTRATIVO</t>
  </si>
  <si>
    <t>ENC. DIV. PROCESAM. DE DATOS</t>
  </si>
  <si>
    <t>ENC. EST. MET. AERON. HIGUERO</t>
  </si>
  <si>
    <t>GLADYS EUFEMIA BUTTEN</t>
  </si>
  <si>
    <t>ANALISTA DE CAPACITACION</t>
  </si>
  <si>
    <t>LOURDES CANARIO</t>
  </si>
  <si>
    <t>NIURCA RAMONA CUEVAS MEDINA</t>
  </si>
  <si>
    <t>JACQUELINE FELIX CUEVAS</t>
  </si>
  <si>
    <t>COORDINADORA DE EVENTOS</t>
  </si>
  <si>
    <t>WAGNER CONFESOR LORENZO LORENZO</t>
  </si>
  <si>
    <t>DEPTO. METEOROLOGÍA OPERATIVA, SEDE</t>
  </si>
  <si>
    <t>TEYLOR FERRERAS MELIZ</t>
  </si>
  <si>
    <t>ENC. DEPTO. JURIDICO</t>
  </si>
  <si>
    <t>PATRIA MARISOL ROSARIO SANTANA</t>
  </si>
  <si>
    <t>ENC. DIV. RECOP. DE DATOS</t>
  </si>
  <si>
    <t>EST. CLIMATOLÓGICA - SAN RAFAEL DEL YUMA</t>
  </si>
  <si>
    <t>OBS. CLIMAT. SAN RAFAEL DEL YU</t>
  </si>
  <si>
    <t>EST. CLIMATOLÓGICA - JARABACOA</t>
  </si>
  <si>
    <t>OBSV. CLIM. JARABACOA</t>
  </si>
  <si>
    <t>JUAN CARLOS DE LA ROSA FRIAS</t>
  </si>
  <si>
    <t>ARISLEYDA DE LA CRUZ DONNATORG</t>
  </si>
  <si>
    <t>EMILIA POZO CONTRERAS</t>
  </si>
  <si>
    <t>ENC. SECCION ALMACEN</t>
  </si>
  <si>
    <t>REINALDO ARTILES ROYER</t>
  </si>
  <si>
    <t>ENC.EST.MT.AEROP. PTO. PLATA</t>
  </si>
  <si>
    <t>LUIS ENMANUEL CORONADO LORENZO</t>
  </si>
  <si>
    <t>JESSICA CASTILLO RUMALDO</t>
  </si>
  <si>
    <t>EST. CLIMATOLÓGICA - RESTAURACIÓN</t>
  </si>
  <si>
    <t>OBS. CLIM. DE RESTAURACION</t>
  </si>
  <si>
    <t>XISTA DE LOS SANTOS ECHAVARRIA</t>
  </si>
  <si>
    <t>YEIMI RAMIREZ MORA</t>
  </si>
  <si>
    <t>OBSERV. CLIMAT. DE LA VICTORIA</t>
  </si>
  <si>
    <t>ESMERALDA VALENZUELA VALENZUELA</t>
  </si>
  <si>
    <t>EST. AGROMETEOROLÓGICA - ARROYO LORO</t>
  </si>
  <si>
    <t>OBS. CLIM. EN ARROYO LORO, SAN</t>
  </si>
  <si>
    <t>EST. CLIMATOLÓGICA - TÁBARA ABAJO</t>
  </si>
  <si>
    <t>OBS. CLIM. EN EST. DEL 15 DE A</t>
  </si>
  <si>
    <t>MENSAJERA INTERNA</t>
  </si>
  <si>
    <t>ISAURA VERONICA PEÑA DE LA CRUZ</t>
  </si>
  <si>
    <t>VENECIA MIRELIS MEDINA VICENTE</t>
  </si>
  <si>
    <t>AYUDANTE DE MANTENIMIENTO</t>
  </si>
  <si>
    <t>YEHANNYS NATALIZ CUEVAS</t>
  </si>
  <si>
    <t>CESAR AGUSTO PADILLA MATOS</t>
  </si>
  <si>
    <t>SUPERVISOR DE SEGURIDAD</t>
  </si>
  <si>
    <t>ALEXANDER JAVIER SIERRA CALZADO</t>
  </si>
  <si>
    <t>YESSICA MEDINA PAREDES</t>
  </si>
  <si>
    <t>AUXILIAR DE TRANSPORTACION</t>
  </si>
  <si>
    <t>EST. CLIMATOLÓGICA - SAN JOSÉ DE OCOA</t>
  </si>
  <si>
    <t>LEONARDO LINARES PUELLO</t>
  </si>
  <si>
    <t>MENSAJERO</t>
  </si>
  <si>
    <t>YAHAIRA POLANCO</t>
  </si>
  <si>
    <t>YENNIFER BAUTISTA PIMENTEL</t>
  </si>
  <si>
    <t>DIGITADORA</t>
  </si>
  <si>
    <t xml:space="preserve">OBSERV AGROCLIM. DAJABON </t>
  </si>
  <si>
    <t>EST. CLIMATOLOGICA - RIO SAN JUAN</t>
  </si>
  <si>
    <t>OBS. CLIMAT. RIO SAN JUAN</t>
  </si>
  <si>
    <t>JOANNA CAROLINA TATIS LORA</t>
  </si>
  <si>
    <t>AUXILIAR ADMINISTRATIVO</t>
  </si>
  <si>
    <t>ROSA ELENA LUCIANO TERRERO</t>
  </si>
  <si>
    <t xml:space="preserve"> </t>
  </si>
  <si>
    <t>RUBELQUENIA BAUTISTA LUNA</t>
  </si>
  <si>
    <t>EST. CLIMATOLOGICA - POLO</t>
  </si>
  <si>
    <t xml:space="preserve">MASCULINO </t>
  </si>
  <si>
    <t>EST. CLIMATOLOGICA - CABRAL</t>
  </si>
  <si>
    <t>MIRIAM ALTAGRACIA MATOS</t>
  </si>
  <si>
    <t>ENC. DIV. RADIOSONDEO</t>
  </si>
  <si>
    <t>LAURA ANGELINA BAUTISTA DEL CRISTO</t>
  </si>
  <si>
    <t xml:space="preserve">DIV. TELECOMUNICACIONES </t>
  </si>
  <si>
    <t>ENC. DIV. TELECOMUNICACIONES</t>
  </si>
  <si>
    <t>OBS. CLIMATOLOGICO - POLO</t>
  </si>
  <si>
    <t>OBS. CLIMATOLOGICO - MONTECRISTI</t>
  </si>
  <si>
    <t>OBS. CLIMATOLOGICO DE CABRAL</t>
  </si>
  <si>
    <t>YULEIDY CAROLINA NIVAR CASTILLO</t>
  </si>
  <si>
    <t>WENICA NOELIA HERRERA CUEVAS</t>
  </si>
  <si>
    <t>DEPTO. METEOROLOGIA AERONAUTICA</t>
  </si>
  <si>
    <t>EST. MET. AERONÁUTICA - AEROP. DE LA ROMANA</t>
  </si>
  <si>
    <t>EST. MET. AERONÁUTICA - AEROP. DE PUNTA CANA</t>
  </si>
  <si>
    <t>DIV. MET. AERONÁUTICA - AEROP. DE LAS AMÉRICAS</t>
  </si>
  <si>
    <t>EST. MET. AERONÁUTICA - AEROP. DEL CIBAO</t>
  </si>
  <si>
    <t>EST. MET. AERONÁUTICA - AEROP. LA ISABELA</t>
  </si>
  <si>
    <t>EST. MET. AERONÁUTICA - AEROP. GREGORIO LUPERÓN</t>
  </si>
  <si>
    <t>EST. MET. AERONÁUTICA - AEROP. MARÍA MONTEZ</t>
  </si>
  <si>
    <t>EST. MET. AERONÁUTICA - AEROP. ARROYO BARRIL</t>
  </si>
  <si>
    <t>EST. MET. AERONÁUTICA - AEROP. EL CATEY</t>
  </si>
  <si>
    <t>SEC.ESTACIONES METEOROLÓGICAS AUTOMÁTICAS,SEDE</t>
  </si>
  <si>
    <t>ELIEZER ENMANUEL CORDERO PARDILLA</t>
  </si>
  <si>
    <t>MONICA MARLENE BELLO BENIGNO</t>
  </si>
  <si>
    <t>LUISA NILDA PERDOMO CARRASCO</t>
  </si>
  <si>
    <t>MARIEL GERINELDO BATISTA MATOS</t>
  </si>
  <si>
    <t xml:space="preserve">AUXILIAR ADMINISTRATIVO </t>
  </si>
  <si>
    <t>JUAN FRANCISCO FERRERA SEGURA</t>
  </si>
  <si>
    <t>OBS.CLIMAT. DE ENRIQUILLO</t>
  </si>
  <si>
    <t>EST. CLIMATOLÓGICA - BARAHONA</t>
  </si>
  <si>
    <t>GREGORIX JURGEN CABRERA</t>
  </si>
  <si>
    <t>LEONARDO RAFAEL MARTE CEBALLO</t>
  </si>
  <si>
    <t>OBS. CLIMATOLOGICA RANCHO ARRIBA</t>
  </si>
  <si>
    <t>AYUDANTE DE MANTENIMINETO</t>
  </si>
  <si>
    <t>DEPTO. DE RECURSOS HUMANOS, SEDE</t>
  </si>
  <si>
    <t>DIV. CONTABILIDAD,S EDE</t>
  </si>
  <si>
    <t>EST. CLIMATOLOGICA - RANCHO ARRIBA</t>
  </si>
  <si>
    <t>RAQUEL ARAUJO</t>
  </si>
  <si>
    <t>ENC. DEPTO. CLIMATOLOGIA</t>
  </si>
  <si>
    <t>KATHRYN HIROSHIMA MENDOZA CASTRO</t>
  </si>
  <si>
    <t>ENC. DIV. EVALUACION DE BANDAS</t>
  </si>
  <si>
    <t>ENC. DIV. PLANIFICACION Y DESARROLLO</t>
  </si>
  <si>
    <t>EST. CLIMATOLÓGICA -  PADRE LAS CASAS</t>
  </si>
  <si>
    <t>OBS.CLIMAT. PADRE LAS CASA</t>
  </si>
  <si>
    <t>ENC. DIV. CLIMATOLOGIA APLICADA</t>
  </si>
  <si>
    <t>ENC. DIV. ESTADISTICAS CLIMATOLOGICA</t>
  </si>
  <si>
    <t>ENC. DEPTO APOYO METEOROLOGICO</t>
  </si>
  <si>
    <t>ENC. OFIC. LIBRE ACCESO A LA INFORMACION</t>
  </si>
  <si>
    <t>ENC. DEPTO. METEOROLOGIA GENERAL</t>
  </si>
  <si>
    <t>ENC. ARCHIVO Y CORRESPONDENCIA</t>
  </si>
  <si>
    <t>ENC. DEPTO. DE RECURSOS HUMANOS</t>
  </si>
  <si>
    <t>ENC. EST. MET. AEROP. PUNTA CANA</t>
  </si>
  <si>
    <t>TEC. PRONOST. METEOROLOGICO</t>
  </si>
  <si>
    <t>ENC. INTERINO DIV. DE PRONOSTICO</t>
  </si>
  <si>
    <t>ANALISTA DESARROLLO ORGANIZACIONAL</t>
  </si>
  <si>
    <t xml:space="preserve">DOMINGA ROA </t>
  </si>
  <si>
    <t>MARTHA ELIZABETTH MONTERO ANDUJAR</t>
  </si>
  <si>
    <t>EMANIEL PIE PROFETA</t>
  </si>
  <si>
    <t>JOAN MANUEL CASTILLO SÁNCHEZ</t>
  </si>
  <si>
    <t>ROBERT LUCIANO ENCARNACIÓN</t>
  </si>
  <si>
    <t>RAFAEL SÁNCHEZ CAPELLÁN</t>
  </si>
  <si>
    <t>VICTOR MANUEL PÉREZ</t>
  </si>
  <si>
    <t>NORMA ALCÁNTARA VALENZUELA</t>
  </si>
  <si>
    <t>RAFAEL ERNESTO MÉNDEZ</t>
  </si>
  <si>
    <t>FELIPE GERARDO MEDINA SÁNCHEZ</t>
  </si>
  <si>
    <t>FELICIA ELENA MARTÍNEZ MARTÍNEZ</t>
  </si>
  <si>
    <t>PEDRO ENRIQUE FERMÍN MALDONADO</t>
  </si>
  <si>
    <t>JONNATHAN FRANCISCO FELIZ MARTÍNEZ</t>
  </si>
  <si>
    <t>YOKASTA MEJÍA DÍAZ</t>
  </si>
  <si>
    <t>ESMEYRA NATALIA BURGOS RODRÍGUEZ</t>
  </si>
  <si>
    <t>AGUSTINA MOJÍCA</t>
  </si>
  <si>
    <t>LORENA ELIZABETH SOTO ENCARNACIÓN</t>
  </si>
  <si>
    <t>BENITO ARCADIO BERIHUETE JIMÉNEZ</t>
  </si>
  <si>
    <t xml:space="preserve">NORMA LIDIA MUÑOZ CONCEPCIÓN </t>
  </si>
  <si>
    <t>SULEYKA ALTAGRACIA GONZÁLEZ PICHARDO</t>
  </si>
  <si>
    <t>FRANCISCA ESPAÑA RODRÍGUEZ HERNÁNDEZ</t>
  </si>
  <si>
    <t>LEONILDA VIRGINIA JIMÉNEZ HERNÁNDEZ</t>
  </si>
  <si>
    <t>JOSELINA ELIZABETH NEPOMUCENO SÁNCHEZ</t>
  </si>
  <si>
    <t>ANGEL DE JESÚS FROMETA</t>
  </si>
  <si>
    <t>BENITO DE JESÚS FERNÁNDEZ</t>
  </si>
  <si>
    <t>SAMUEL ROSARIO GUZMÁN</t>
  </si>
  <si>
    <t>ROSA INÉS VICTORIO ROJAS</t>
  </si>
  <si>
    <t>ARELYS MARGARITA CORCINO DÍAZ</t>
  </si>
  <si>
    <t>ALFREDO ENRIQUE GABINO SAUNDERS RICHARSÓN</t>
  </si>
  <si>
    <t>YAJAIRA MERCEDES BENCOSME AMÉZQUITA</t>
  </si>
  <si>
    <t>DORIS ALTAGRACIA CÁCERES ROSARIO</t>
  </si>
  <si>
    <t>MASSIEL RODRÍGUEZ TRINIDAD</t>
  </si>
  <si>
    <t>TOMAS VIDAL RODRÍGUEZ HOLGUÍN</t>
  </si>
  <si>
    <t>CRISTOBALINA DE JESÚS HERNÁNDEZ CRUZ</t>
  </si>
  <si>
    <t>INGRID VANESSA GÓMEZ INFANTE</t>
  </si>
  <si>
    <t>LUÍS ALBERTO GARCÍA</t>
  </si>
  <si>
    <t>ALIDA VIRTUDES MERCEDES GARCÍA</t>
  </si>
  <si>
    <t>ADALGISA ISABEL VARGAS VÁSQUEZ</t>
  </si>
  <si>
    <t>VIRTUDES JIMÉNEZ MINYETI</t>
  </si>
  <si>
    <t>JISSETTE MARÍA SANTOS LÓPEZ</t>
  </si>
  <si>
    <t>FELICIA DE JESÚS VALDEZ</t>
  </si>
  <si>
    <t>VARIELY CHANEL FERNÁNDEZ JIMÉNEZ</t>
  </si>
  <si>
    <t>YUDELKYS MARÍA MERCEDES REYES</t>
  </si>
  <si>
    <t>JORGE LUÍS HERRERA PANIAGUA</t>
  </si>
  <si>
    <t>JUAN ERNESTO DE LA ROSA JIMÉNEZ</t>
  </si>
  <si>
    <t>MARÍA MIGUELINA MONCIÓN HIDALGO</t>
  </si>
  <si>
    <t>RADHAMÉS DE LOS SANTOS CASTILLO</t>
  </si>
  <si>
    <t>NELSON DARIO RODRÍGUEZ PÉREZ</t>
  </si>
  <si>
    <t>GLADYS JIMÉNEZ MINYETTY</t>
  </si>
  <si>
    <t>ROSANNA REINOSO RAMÍREZ</t>
  </si>
  <si>
    <t>AMABLE MATEO JIMÉNEZ</t>
  </si>
  <si>
    <t>AMÍN SANTANA</t>
  </si>
  <si>
    <t>CAROL HERNÁNDEZ DE LOS SANTOS</t>
  </si>
  <si>
    <t>DENIA RUÍZ MEDINA</t>
  </si>
  <si>
    <t>LEONCIO ROSA FABIÁN</t>
  </si>
  <si>
    <t>JESÚS SALAS REYES</t>
  </si>
  <si>
    <t>MAILENE RODRÍGUEZ ROSARIO</t>
  </si>
  <si>
    <t>MAGALY MARÍA DELGADO</t>
  </si>
  <si>
    <t>MARIANO HENRÍQUEZ</t>
  </si>
  <si>
    <t>NELSON PEDRO RODRÍGUEZ GENAO</t>
  </si>
  <si>
    <t>SOBEYDA FERRERAS RUÍZ</t>
  </si>
  <si>
    <t>LUÍS GUSTAVO ARIAS RODRÍGUEZ</t>
  </si>
  <si>
    <t>PEDRO RODRIEL JAVIER GÓMEZ</t>
  </si>
  <si>
    <t>JESÚS ALBERTO LUNA HERNÁNDEZ</t>
  </si>
  <si>
    <t>MARÍA CECILIA ALMONTE RAMOS</t>
  </si>
  <si>
    <t>ISABEL ELENA MARIANO VÁSQUEZ</t>
  </si>
  <si>
    <t>LEIDY LAURA JIMÉNEZ MORA</t>
  </si>
  <si>
    <t>RAFAELINA ENCARNACIÓN FAMILIA</t>
  </si>
  <si>
    <t>PEDRO ANTONIO MATEO RAMÍREZ</t>
  </si>
  <si>
    <t>EDGAR JOSÉ ACOSTA</t>
  </si>
  <si>
    <t>EDUARDO BRITO PÉREZ</t>
  </si>
  <si>
    <t>BASILIO SÁNCHEZ CARMONA</t>
  </si>
  <si>
    <t>ELVIO ANDRÉS BATISTA FERRERAS</t>
  </si>
  <si>
    <t>FRANCISCO CAPELLÁN CORDERO</t>
  </si>
  <si>
    <t>ELADIO ANTONIO SANTOS FRÍAS</t>
  </si>
  <si>
    <t>RAMÓN EMILIANO TIBURCIO GARCÍA</t>
  </si>
  <si>
    <t>VICTOR JUAN MÉNDEZ GARCÍA</t>
  </si>
  <si>
    <t>ORLANDO SEVERINO MEJÍA</t>
  </si>
  <si>
    <t>ADDERLYN ANDRÉS BATISTA ROMANO</t>
  </si>
  <si>
    <t>ALEJANDRO JOSÉ LUÍS SUAREZ</t>
  </si>
  <si>
    <t>JUAN EVANGELISTA GUILLÉN MORENO</t>
  </si>
  <si>
    <t>JUAN CARLOS DE LA ROSA FERNÁNDEZ</t>
  </si>
  <si>
    <t>JACQUELINE DE LAS M ESTÉVEZ CEBALLOS</t>
  </si>
  <si>
    <t>YOLANDA YOHANNA CABRERA CALDERÓN</t>
  </si>
  <si>
    <t>MIGUEL ELÍAS CRISTO REYES</t>
  </si>
  <si>
    <t>LEONCIO DUARTE GARCÍA</t>
  </si>
  <si>
    <t>FRANCISCO RAFAEL RODRÍGUEZ BRITO</t>
  </si>
  <si>
    <t>CARLIXTA PAULINO GARCÍA</t>
  </si>
  <si>
    <t>ROBINSÓN ESPINAL GARCÍA</t>
  </si>
  <si>
    <t>JAZMÍN MIRURGIA DE LEÓN RAMÍREZ</t>
  </si>
  <si>
    <t xml:space="preserve">MARQUIS ARISMENDY DURÁN </t>
  </si>
  <si>
    <t>SARA ESTHER MOTA GARCÍA</t>
  </si>
  <si>
    <t>BRANDO ENRIQUE DÍAZ VALLEJO</t>
  </si>
  <si>
    <t>FRANCISCO FERMÍN HOLGUÍN CASTILLO</t>
  </si>
  <si>
    <t>JOSÉ DANILO VASQUEZ ORTÍZ</t>
  </si>
  <si>
    <t>JUANA ALTAGRACIA SILLÉ PUELLO</t>
  </si>
  <si>
    <t>VERONICA MEJÍA MONTERO</t>
  </si>
  <si>
    <t xml:space="preserve">VANESSA MARGARITA DÍAZ DELGADILLO  </t>
  </si>
  <si>
    <t>MARÍA ALTAGRACIA ZABALA MERÁN</t>
  </si>
  <si>
    <t>CARIDAD DE LOS ÁNGELES HERNÁNDEZ CRUZ</t>
  </si>
  <si>
    <t>SONIA MARGARITA RUÍZ DIONICIO</t>
  </si>
  <si>
    <t>CECILIA DEL CARMÉN VILONIA HOLGUÍN</t>
  </si>
  <si>
    <t>ANDRÉS MIGUEL CAMPUSANO LASOSE</t>
  </si>
  <si>
    <t>REINA DE LOS ÁNGELES DE LOS SANTOS FÉLIX</t>
  </si>
  <si>
    <t>CARMÉN YNÉS FERNÁNDEZ REYES</t>
  </si>
  <si>
    <t>CARMÉN DELIA CRUZ RODRÍGUEZ</t>
  </si>
  <si>
    <t>CARMÉN NURYS GALVAN ARIAS</t>
  </si>
  <si>
    <t>RAMONA DEL CARMÉN TEJADA</t>
  </si>
  <si>
    <t>DORIS DEL CARMÉN RAMOS PAULINO</t>
  </si>
  <si>
    <t>OBS. CLIM. GASPAR HERNÁNDEZ</t>
  </si>
  <si>
    <t>ROBIN VLADIMIR RODRÍGUEZMÁRMOL</t>
  </si>
  <si>
    <t>RAFY BELTRE GARCÍA</t>
  </si>
  <si>
    <t>LLERY ANTONIO RODRÍGUEZ MÁRMOL</t>
  </si>
  <si>
    <t>SADDAN PELAYO FONT-FRÍAS MONTERO</t>
  </si>
  <si>
    <t>MARTÍN ANTONIO MATA ROQUE</t>
  </si>
  <si>
    <t>IVANNA GABRIELA TIBURCIO MARTÍNEZ</t>
  </si>
  <si>
    <t>MARTÍN YNFANTE DÍAZ</t>
  </si>
  <si>
    <t>GERSON MAURI MARTÍNEZ CASTILLO</t>
  </si>
  <si>
    <t>ARFIDA VERNARDITA BERIHUETE JIMÉNEZ</t>
  </si>
  <si>
    <t>DOMINGA ALTAGRACIA CARRASCO JIMÉNEZ</t>
  </si>
  <si>
    <t>EDWAR SATURRIA JIMÉNEZ</t>
  </si>
  <si>
    <t>KENIA JOSEFINA PÉREZ BRITO</t>
  </si>
  <si>
    <t>ROBERT ANDRICKSON PÉREZ JIMÉNEZ</t>
  </si>
  <si>
    <t>ANDERSON MANUEL PÉREZ NOVAS</t>
  </si>
  <si>
    <t>ERIC MELQUIADES PÉREZ JIMÉNEZ</t>
  </si>
  <si>
    <t>ELIS AURORA PÉREZ PAREDES</t>
  </si>
  <si>
    <t>EMELYN MERCEDES MERCEDES PÉREZ</t>
  </si>
  <si>
    <t>JOSÉ MANUEL MEDINA HIDALGO</t>
  </si>
  <si>
    <t>MANUEL DOMINICO JOSÉ VOLQUEZ</t>
  </si>
  <si>
    <t>JOSÉ BATISTA RUÍZ</t>
  </si>
  <si>
    <t>OBSERV CLIM. SAN JOSÉ DE OCOA</t>
  </si>
  <si>
    <t>TOMASA ALTAGRACIA A. ADAMS GONZÁLEZ DE MALDONADO</t>
  </si>
  <si>
    <t>SOLANGEL YOKASTA GONZÁLEZ ESPIRITUSANTO</t>
  </si>
  <si>
    <t>JAMIL DE JESÚS GONZÁLEZ MEDINA</t>
  </si>
  <si>
    <t>DELVI DANIEL GUZMÁN CRUZ</t>
  </si>
  <si>
    <t>MIGUELINA EMILIA  GUZMÁN VELAZQUEZ</t>
  </si>
  <si>
    <t>OSVALDO RAFAEL  GUZMÁN CRUZ</t>
  </si>
  <si>
    <t>CLAUDIO MARTÍNEZ JIMINIÁN</t>
  </si>
  <si>
    <t>YASSER ALEJANDRO GALÁN MARIANO</t>
  </si>
  <si>
    <t>MODESTA PEÑA BENJAMÍN</t>
  </si>
  <si>
    <t>RAMÓN EMILIO VARGAS PÉREZ</t>
  </si>
  <si>
    <t>RAMÓN FRANCISCO MONTALVO MOTA</t>
  </si>
  <si>
    <t>MICHAEL JUNIOR DÍAZ ROSARIO</t>
  </si>
  <si>
    <t>CAMIL ESPINOSA RUÍZ</t>
  </si>
  <si>
    <t>MARÍA OZORIA ZARZUELA</t>
  </si>
  <si>
    <t>MARÍA JOSEFINA POOL CASTILLO</t>
  </si>
  <si>
    <t>ANGEL MARÍA MARTÍNEZ PÉREZ</t>
  </si>
  <si>
    <t>GLORIA MARÍA BIENVENIDA CEBALLOS GÓMEZ</t>
  </si>
  <si>
    <t>CARMÉN MARÍA HEREDIA MOTA</t>
  </si>
  <si>
    <t>MARÍA MAGDALENA ENCARNACIÓN GUERRERO</t>
  </si>
  <si>
    <t>MARGARITA MARÍA DEPRATS BELTRÉ</t>
  </si>
  <si>
    <t>ALBERTO ISAAC RODRÍGUEZ MARIANO</t>
  </si>
  <si>
    <t>MOISES URBAEZ RODRÍGUEZ</t>
  </si>
  <si>
    <t>JUAN RAFAEL RODRÍGUEZ FRIAS</t>
  </si>
  <si>
    <t>PATRICIA MERCEDES RODRÍGUEZ ABREU</t>
  </si>
  <si>
    <t>SORANYI ESTHER RODRÍGUEZ JOSÉ</t>
  </si>
  <si>
    <t>FELIX MANUEL RODRÍGUEZ HERNÁNDEZ</t>
  </si>
  <si>
    <t>CARLA RAMONA MORALES GALVÁN</t>
  </si>
  <si>
    <t>DAMARIS MERCEDES SÁNCHEZ</t>
  </si>
  <si>
    <t>HERIBERTO ANTONIO FABIÁN ESPINAL</t>
  </si>
  <si>
    <t>CRISTOPHER EMILIO FLORIÁN LIRIANO</t>
  </si>
  <si>
    <t>JESÚS BERNARDO BELTRÉ GARCÍA</t>
  </si>
  <si>
    <t>WAGNER ENMANUEL RIVERA ESTÉVEZ</t>
  </si>
  <si>
    <t>RAFAELA JOCELYN CONCEPCIÓN PERALTA</t>
  </si>
  <si>
    <t>RONALD EVELIO DE LEÓN MEJÍA</t>
  </si>
  <si>
    <t>JOSEFINA ALTAGRACIA FROMETA DE LEÓN</t>
  </si>
  <si>
    <t>ISLANDRI LAURENY BÁEZ NIVAR</t>
  </si>
  <si>
    <t>DAILYS SARAY BÁEZ RODRÍGUEZ</t>
  </si>
  <si>
    <t>JOVANNY RINCÓN TORRES</t>
  </si>
  <si>
    <t>FRANKLIN JOSÉ GÓMEZ DE LA ROSA</t>
  </si>
  <si>
    <t>JULIANA GÓMEZ POLANCO</t>
  </si>
  <si>
    <t>ROSA HILDA MÉNDEZ ROSSO</t>
  </si>
  <si>
    <t>ANTHONY ESMIKI SANTANA NÚÑEZ</t>
  </si>
  <si>
    <t>PEDRO ANTONIO CAMILO NÚÑEZ</t>
  </si>
  <si>
    <t>NILDA VALERIO NÚÑEZ</t>
  </si>
  <si>
    <t>DIGNA EMPERATRIZ FERMÍN MALDONADO</t>
  </si>
  <si>
    <t>FERMÍN CORONADO FERNÁNDEZ</t>
  </si>
  <si>
    <t>PANTALEÓN HENRÍQUEZ ARIAS</t>
  </si>
  <si>
    <t>JESÚS CASTOR NOBAS DEL ROSARIO</t>
  </si>
  <si>
    <t>GÉNESIS CAROLAY CAMARENA</t>
  </si>
  <si>
    <t>GÉNESIS MONICA DE LA CRUZ RODRÍGUEZ</t>
  </si>
  <si>
    <t>MANUEL DE JESÚS HINOJOSA BRIOSO</t>
  </si>
  <si>
    <t>NISELDA DEL CARMÉN DE JESÚS ESTRELLA DE PICHARDO</t>
  </si>
  <si>
    <t>ROBÍN MEDRANO</t>
  </si>
  <si>
    <t>VICTOR EDUARDO MARTÍNEZ HERNÁNDEZ</t>
  </si>
  <si>
    <t>LUCÍA LÓPEZ UREÑA</t>
  </si>
  <si>
    <t>VICTOR DAVID CHACÓN CEBALLOS</t>
  </si>
  <si>
    <t>ANALISTA DE GESTIÓN DE CALIDAD</t>
  </si>
  <si>
    <t xml:space="preserve">ENC. DIVISIÓN INST. METEOROLOGICOS </t>
  </si>
  <si>
    <t>DIVISIÓN DE GESTIÓN DE RIEGO</t>
  </si>
  <si>
    <t>METEORÓLOGO SUPERIOR</t>
  </si>
  <si>
    <t>METEORÓLOGO INTERMEDIO</t>
  </si>
  <si>
    <t>MARCIA ANTONIA CÉSPEDES VÁ SQUEZ</t>
  </si>
  <si>
    <t>ANTONIO LUÍS TEZANOS DAMIRÓN</t>
  </si>
  <si>
    <t>JORGE CALDERÓN COLÓN</t>
  </si>
  <si>
    <t>TÉCN METEOROLOGICO INTERMEDIO</t>
  </si>
  <si>
    <t>TÉCNICO METEOROLOGICO INICIAL</t>
  </si>
  <si>
    <t>TÉCNICO EN COMPRAS</t>
  </si>
  <si>
    <t>SOPORTE TÉCNICO</t>
  </si>
  <si>
    <t>TÉCNICO ELECTRONICO</t>
  </si>
  <si>
    <t>TÉCNICO EN REFRIGERACION</t>
  </si>
  <si>
    <t>TÉCNICO METEOROLOGICO SUPERIOR</t>
  </si>
  <si>
    <t>TÉCN. METEOROLOGICO SUPERIOR</t>
  </si>
  <si>
    <t>TÉCN. METEOROLOGICO INTERMEDIO</t>
  </si>
  <si>
    <t>DEPTO. TÉCNOLOGÍA, SEDE</t>
  </si>
  <si>
    <t>ENC. DEP. DE TECNOLOGÍA</t>
  </si>
  <si>
    <t>CARMEN CECILIA GÓMEZ DE ENCARNACIÓN</t>
  </si>
  <si>
    <t>ANDRY STWARD EMILIANO COSMA</t>
  </si>
  <si>
    <t>RAMÓN EMILIO HERNÁNDEZ HIDALGO</t>
  </si>
  <si>
    <t>ENCARGADA SECCION DE PRESUPUESTO</t>
  </si>
  <si>
    <t>RAYNELDA JOSEFINA FERNÁNDEZ FELIX</t>
  </si>
  <si>
    <t>CARMÉN PAULINA URBAEZ NÚÑEZ</t>
  </si>
  <si>
    <t>DIONYS ANTONIO OGANDO MARTÍNEZ</t>
  </si>
  <si>
    <t>LUIS ANTONIO O RIVERA</t>
  </si>
  <si>
    <t>EPIFANIO VELASQUEZ</t>
  </si>
  <si>
    <t>FREYLIX MIGUEL FLORENTINO MONTERO</t>
  </si>
  <si>
    <t>LUZ ELINANET POLANCO</t>
  </si>
  <si>
    <t>ENC. EST. SONOPTICA SABANA DE LA MAR</t>
  </si>
  <si>
    <t xml:space="preserve">JOSE SALVADOR OVALLE </t>
  </si>
  <si>
    <t>OBSERV AGROCLIM. VILLA GONZALEZ</t>
  </si>
  <si>
    <t>EST. AGROMETEOROLÓGICA - VILLA GONZALEZ</t>
  </si>
  <si>
    <t>MELANY MARIA BRITO</t>
  </si>
  <si>
    <t>DIEGO JOSE LINARES MEJIA</t>
  </si>
  <si>
    <t>DIGITADORO</t>
  </si>
  <si>
    <t>INGRID CLARIBEL GOMEZ</t>
  </si>
  <si>
    <t>PAOLA MERCEDES PÉREZ</t>
  </si>
  <si>
    <t>ANA FIORDALISA SANCHEZ MATOS</t>
  </si>
  <si>
    <t>YONORIS PUJOLS MELLA</t>
  </si>
  <si>
    <t>MARCOS JOSE VARGAS MORILLO</t>
  </si>
  <si>
    <t>BRENNY ROSMERY MARTINEZ</t>
  </si>
  <si>
    <t>EST. CLIMATOLÓGICA - VILLA ALTAGRACIA</t>
  </si>
  <si>
    <t>EST. CLIMATOLÓGICA - AZUA</t>
  </si>
  <si>
    <t>OBSERV CLIM. VILLA ALTAGRACIA</t>
  </si>
  <si>
    <t>OBSERV CLIM. SANTIAGO RODRIGUEAZUA</t>
  </si>
  <si>
    <t>ALEXANDRA ELIZABETH PIÑA SILLE</t>
  </si>
  <si>
    <t xml:space="preserve">WILLYS MIGUEL FELIZ MARIANO </t>
  </si>
  <si>
    <t xml:space="preserve">CARMEN ARELIS GARCIA SERRANO </t>
  </si>
  <si>
    <t xml:space="preserve">CLAUDETTE MARIA MARTINEZ </t>
  </si>
  <si>
    <t xml:space="preserve">ANGELA DIVINA SENA </t>
  </si>
  <si>
    <t xml:space="preserve">TEC. EN CONTABILIDAD </t>
  </si>
  <si>
    <t>ASHLEY STACEY ROMAN MONTERO</t>
  </si>
  <si>
    <t xml:space="preserve">FIJO </t>
  </si>
  <si>
    <t xml:space="preserve">ORIEL NUÑEZ BENCOSME </t>
  </si>
  <si>
    <t xml:space="preserve">JAVIER TOMAS PERALTA SILVERIO </t>
  </si>
  <si>
    <t>ESTEFANY ROSA ALTAGRACIA</t>
  </si>
  <si>
    <t xml:space="preserve">LUIS DAVID PAREDES RUBIO </t>
  </si>
  <si>
    <t>KEILY MARY PICHARDO MONTAÑO</t>
  </si>
  <si>
    <t>AUXILIAR I</t>
  </si>
  <si>
    <t>AUXILIAR ADMINISTRATIVO l</t>
  </si>
  <si>
    <t xml:space="preserve">ELIEZER MEDINA PAREDES </t>
  </si>
  <si>
    <t>JURISSA MERCEDES FELIZ MOTA</t>
  </si>
  <si>
    <t xml:space="preserve">LUIS OMAR LIBERATO CAPELLAN </t>
  </si>
  <si>
    <t>Calculo Retenciones</t>
  </si>
  <si>
    <t>LEY 87-01 &amp; 188-07</t>
  </si>
  <si>
    <t>Quincenal</t>
  </si>
  <si>
    <t>Salario Mínimo Cotizable</t>
  </si>
  <si>
    <t>AFP</t>
  </si>
  <si>
    <t>Salario</t>
  </si>
  <si>
    <t>Extra</t>
  </si>
  <si>
    <t>Total Ganado</t>
  </si>
  <si>
    <t>Porcentajes</t>
  </si>
  <si>
    <t>Adicional(padre Madre, Suegra)</t>
  </si>
  <si>
    <t>Total Imponible</t>
  </si>
  <si>
    <t>Dependiente_Ad</t>
  </si>
  <si>
    <t>INAVI / SAVICA</t>
  </si>
  <si>
    <t>Total Retenciones</t>
  </si>
  <si>
    <t>Total Pagado</t>
  </si>
  <si>
    <t>Desde</t>
  </si>
  <si>
    <t>Hasta</t>
  </si>
  <si>
    <t>Exento</t>
  </si>
  <si>
    <t>NÓMINA DE EMPLEADOS FIJOS: CORRESPONDIENTE AL MES DE  DICIEMBRE DEL AÑO 2023</t>
  </si>
  <si>
    <t>HANSEL MALDONADO TAVARES</t>
  </si>
  <si>
    <t>EST. CLIMATOLOGIACA-EN SANCHEZ</t>
  </si>
  <si>
    <t>OBSERV. CLIM. EN SANCHEZ</t>
  </si>
  <si>
    <t>BELICE ALTAGRACIA PAYANO</t>
  </si>
  <si>
    <t>WAGNER JUNIOR LORENZO LORENZO</t>
  </si>
  <si>
    <t>JOSE AUGUSTO SUAREZ INOA</t>
  </si>
  <si>
    <t>EST. CLIMATOLOGICA - LA VEGA</t>
  </si>
  <si>
    <t>OBSRV. CLIM. EN LA VEGA</t>
  </si>
  <si>
    <t>YULEXI ALBERTO ROSARIO</t>
  </si>
  <si>
    <t>JUAN ASTOR ORLANDO ADAMS DE LOS SANTOS</t>
  </si>
  <si>
    <t>ISAINA CASTILLO DE OLEO</t>
  </si>
  <si>
    <t>EST. CLIMATOLOGICO-HONDO VALLE</t>
  </si>
  <si>
    <t>OBSERV. CLIM. EN SAMANA</t>
  </si>
  <si>
    <t>OBSERV. CLIM. HONDO VALLE</t>
  </si>
  <si>
    <t>ALMANZOR NAHAN RAPOSO SIRI</t>
  </si>
  <si>
    <t>EST. CLIMATALOGICO-ALTAMIRA</t>
  </si>
  <si>
    <t>OBSERV.CLIM. ALTAMIRA</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</si>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</sst>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_(&quot;$&quot;* #,##0.00_);_(&quot;$&quot;* \(#,##0.00\);_(&quot;$&quot;* &quot;-&quot;??_);_(@_)"/>
    <numFmt numFmtId="165" formatCode="_(* #,##0.00_);_(* \(#,##0.00\);_(* &quot;-&quot;??_);_(@_)"/>
    <numFmt numFmtId="166" formatCode="_-* #,##0.00\ _€_-;\-* #,##0.00\ _€_-;_-* &quot;-&quot;??\ _€_-;_-@_-"/>
    <numFmt numFmtId="167" formatCode="#,##0.00\ _€;[Red]#,##0.00\ _€"/>
    <numFmt numFmtId="168" formatCode="_(&quot;RD$&quot;* #,##0.00_);_(&quot;RD$&quot;* \(#,##0.00\);_(&quot;RD$&quot;* &quot;-&quot;??_);_(@_)"/>
    <numFmt numFmtId="169" formatCode="0.000000000"/>
    <numFmt numFmtId="170" formatCode="&quot;RD$&quot;#,##0.00_);[Red]\(&quot;RD$&quot;#,##0.00\)"/>
    <numFmt numFmtId="171" formatCode="0.00000000%"/>
    <numFmt numFmtId="172" formatCode="&quot;RD$&quot;#,##0.00_);\(&quot;RD$&quot;#,##0.00\)"/>
  </numFmts>
  <fonts count="23" x14ac:knownFonts="1">
    <font>
      <sz val="10"/>
      <color rgb="FF000000"/>
      <name val="Arial"/>
    </font>
    <font>
      <sz val="11"/>
      <color theme="1"/>
      <name val="Arial"/>
      <family val="2"/>
      <scheme val="minor"/>
    </font>
    <font>
      <sz val="10"/>
      <color rgb="FF000000"/>
      <name val="Arial"/>
      <family val="2"/>
    </font>
    <font>
      <sz val="9"/>
      <name val="Arial"/>
      <family val="2"/>
      <scheme val="minor"/>
    </font>
    <font>
      <b/>
      <sz val="9"/>
      <name val="Arial"/>
      <family val="2"/>
      <scheme val="minor"/>
    </font>
    <font>
      <sz val="8"/>
      <name val="Arial"/>
      <family val="2"/>
      <scheme val="minor"/>
    </font>
    <font>
      <sz val="9"/>
      <color rgb="FFFF0000"/>
      <name val="Arial"/>
      <family val="2"/>
      <scheme val="minor"/>
    </font>
    <font>
      <sz val="10"/>
      <color rgb="FF000000"/>
      <name val="Arial"/>
      <family val="2"/>
    </font>
    <font>
      <sz val="10"/>
      <color rgb="FF000000"/>
      <name val="Arial"/>
    </font>
    <font>
      <b/>
      <sz val="11"/>
      <color theme="0"/>
      <name val="Arial"/>
      <family val="2"/>
      <scheme val="minor"/>
    </font>
    <font>
      <b/>
      <sz val="11"/>
      <color theme="1"/>
      <name val="Arial"/>
      <family val="2"/>
      <scheme val="minor"/>
    </font>
    <font>
      <b/>
      <sz val="14"/>
      <color theme="1"/>
      <name val="Arial"/>
      <family val="2"/>
      <scheme val="minor"/>
    </font>
    <font>
      <sz val="12"/>
      <color theme="1"/>
      <name val="Arial"/>
      <family val="2"/>
      <scheme val="minor"/>
    </font>
    <font>
      <sz val="10"/>
      <color theme="1"/>
      <name val="Arial"/>
      <family val="2"/>
      <scheme val="minor"/>
    </font>
    <font>
      <b/>
      <sz val="12"/>
      <color theme="1"/>
      <name val="Arial"/>
      <family val="2"/>
      <scheme val="minor"/>
    </font>
    <font>
      <b/>
      <sz val="10"/>
      <color theme="1"/>
      <name val="Arial"/>
      <family val="2"/>
      <scheme val="minor"/>
    </font>
    <font>
      <b/>
      <sz val="9"/>
      <color theme="1"/>
      <name val="Arial"/>
      <family val="2"/>
      <scheme val="minor"/>
    </font>
    <font>
      <sz val="11"/>
      <name val="Arial"/>
      <family val="2"/>
      <scheme val="minor"/>
    </font>
    <font>
      <b/>
      <sz val="15"/>
      <color theme="1"/>
      <name val="Arial"/>
      <family val="2"/>
      <scheme val="minor"/>
    </font>
    <font>
      <b/>
      <sz val="13"/>
      <color theme="1"/>
      <name val="Arial"/>
      <family val="2"/>
      <scheme val="minor"/>
    </font>
    <font>
      <b/>
      <sz val="16"/>
      <color theme="1"/>
      <name val="Arial"/>
      <family val="2"/>
      <scheme val="minor"/>
    </font>
    <font>
      <sz val="9"/>
      <name val="Arial"/>
      <family val="2"/>
    </font>
    <font>
      <sz val="10"/>
      <name val="Arial"/>
      <family val="2"/>
    </font>
  </fonts>
  <fills count="15">
    <fill>
      <patternFill patternType="none"/>
    </fill>
    <fill>
      <patternFill patternType="gray125"/>
    </fill>
    <fill>
      <patternFill patternType="solid">
        <fgColor rgb="FF00CCFF"/>
        <bgColor indexed="64"/>
      </patternFill>
    </fill>
    <fill>
      <patternFill patternType="solid">
        <fgColor rgb="FF92D050"/>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rgb="FFFFC000"/>
        <bgColor indexed="64"/>
      </patternFill>
    </fill>
    <fill>
      <patternFill patternType="solid">
        <fgColor theme="2" tint="-0.499984740745262"/>
        <bgColor indexed="64"/>
      </patternFill>
    </fill>
    <fill>
      <patternFill patternType="solid">
        <fgColor theme="0" tint="-0.34998626667073579"/>
        <bgColor indexed="64"/>
      </patternFill>
    </fill>
    <fill>
      <patternFill patternType="solid">
        <fgColor theme="6" tint="0.59999389629810485"/>
        <bgColor indexed="64"/>
      </patternFill>
    </fill>
    <fill>
      <patternFill patternType="solid">
        <fgColor theme="3" tint="0.39997558519241921"/>
        <bgColor indexed="64"/>
      </patternFill>
    </fill>
    <fill>
      <patternFill patternType="solid">
        <fgColor theme="3" tint="0.7999816888943144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5">
    <xf numFmtId="0" fontId="0" fillId="0" borderId="0"/>
    <xf numFmtId="165" fontId="2" fillId="0" borderId="0" applyFont="0" applyFill="0" applyBorder="0" applyAlignment="0" applyProtection="0"/>
    <xf numFmtId="166" fontId="7" fillId="0" borderId="0" applyFont="0" applyFill="0" applyBorder="0" applyAlignment="0" applyProtection="0"/>
    <xf numFmtId="164" fontId="8" fillId="0" borderId="0" applyFont="0" applyFill="0" applyBorder="0" applyAlignment="0" applyProtection="0"/>
    <xf numFmtId="9" fontId="8" fillId="0" borderId="0" applyFont="0" applyFill="0" applyBorder="0" applyAlignment="0" applyProtection="0"/>
  </cellStyleXfs>
  <cellXfs count="141">
    <xf numFmtId="0" fontId="0" fillId="0" borderId="0" xfId="0"/>
    <xf numFmtId="0" fontId="3" fillId="0" borderId="0" xfId="0" applyFont="1"/>
    <xf numFmtId="167" fontId="3" fillId="0" borderId="0" xfId="0" applyNumberFormat="1" applyFont="1"/>
    <xf numFmtId="167" fontId="6" fillId="0" borderId="1" xfId="1" applyNumberFormat="1" applyFont="1" applyFill="1" applyBorder="1" applyAlignment="1">
      <alignment horizontal="right"/>
    </xf>
    <xf numFmtId="165" fontId="3" fillId="0" borderId="0" xfId="1" applyFont="1"/>
    <xf numFmtId="165" fontId="3" fillId="0" borderId="0" xfId="1" applyFont="1" applyFill="1" applyAlignment="1">
      <alignment horizontal="left"/>
    </xf>
    <xf numFmtId="4" fontId="3" fillId="0" borderId="0" xfId="1" applyNumberFormat="1" applyFont="1" applyFill="1"/>
    <xf numFmtId="4" fontId="4" fillId="2" borderId="1" xfId="1" applyNumberFormat="1" applyFont="1" applyFill="1" applyBorder="1" applyAlignment="1">
      <alignment horizontal="center" vertical="center"/>
    </xf>
    <xf numFmtId="4" fontId="3" fillId="0" borderId="1" xfId="1" applyNumberFormat="1" applyFont="1" applyFill="1" applyBorder="1" applyAlignment="1">
      <alignment horizontal="right"/>
    </xf>
    <xf numFmtId="4" fontId="3" fillId="0" borderId="1" xfId="1" applyNumberFormat="1" applyFont="1" applyFill="1" applyBorder="1" applyAlignment="1"/>
    <xf numFmtId="4" fontId="3" fillId="0" borderId="0" xfId="1" applyNumberFormat="1" applyFont="1" applyFill="1" applyAlignment="1">
      <alignment horizontal="right"/>
    </xf>
    <xf numFmtId="4" fontId="3" fillId="0" borderId="0" xfId="1" applyNumberFormat="1" applyFont="1" applyFill="1" applyBorder="1" applyAlignment="1">
      <alignment horizontal="right"/>
    </xf>
    <xf numFmtId="4" fontId="3" fillId="0" borderId="0" xfId="1" applyNumberFormat="1" applyFont="1" applyFill="1" applyBorder="1" applyAlignment="1"/>
    <xf numFmtId="4" fontId="3" fillId="0" borderId="1" xfId="1" applyNumberFormat="1" applyFont="1" applyFill="1" applyBorder="1"/>
    <xf numFmtId="4" fontId="3" fillId="0" borderId="4" xfId="1" applyNumberFormat="1" applyFont="1" applyFill="1" applyBorder="1" applyAlignment="1"/>
    <xf numFmtId="4" fontId="3" fillId="0" borderId="2" xfId="1" applyNumberFormat="1" applyFont="1" applyFill="1" applyBorder="1" applyAlignment="1">
      <alignment horizontal="right"/>
    </xf>
    <xf numFmtId="4" fontId="3" fillId="0" borderId="2" xfId="1" applyNumberFormat="1" applyFont="1" applyFill="1" applyBorder="1" applyAlignment="1"/>
    <xf numFmtId="49" fontId="3" fillId="0" borderId="1" xfId="0" applyNumberFormat="1" applyFont="1" applyBorder="1" applyAlignment="1">
      <alignment horizontal="left"/>
    </xf>
    <xf numFmtId="49" fontId="3" fillId="0" borderId="1" xfId="0" applyNumberFormat="1" applyFont="1" applyBorder="1" applyAlignment="1">
      <alignment horizontal="left" wrapText="1"/>
    </xf>
    <xf numFmtId="165" fontId="3" fillId="0" borderId="0" xfId="1" applyFont="1" applyFill="1"/>
    <xf numFmtId="4" fontId="3" fillId="0" borderId="0" xfId="0" applyNumberFormat="1" applyFont="1"/>
    <xf numFmtId="0" fontId="0" fillId="0" borderId="8" xfId="0" applyBorder="1" applyAlignment="1">
      <alignment horizontal="center" vertical="center"/>
    </xf>
    <xf numFmtId="0" fontId="10" fillId="0" borderId="0" xfId="0" applyFont="1" applyAlignment="1">
      <alignment horizontal="center" vertical="center"/>
    </xf>
    <xf numFmtId="0" fontId="0" fillId="0" borderId="0" xfId="0" applyAlignment="1">
      <alignment horizontal="center" vertical="center"/>
    </xf>
    <xf numFmtId="164" fontId="1" fillId="5" borderId="2" xfId="3" applyFont="1" applyFill="1" applyBorder="1" applyAlignment="1" applyProtection="1">
      <alignment vertical="center"/>
    </xf>
    <xf numFmtId="0" fontId="0" fillId="0" borderId="1" xfId="0" applyBorder="1" applyAlignment="1">
      <alignment horizontal="center"/>
    </xf>
    <xf numFmtId="164" fontId="1" fillId="0" borderId="1" xfId="3" applyFont="1" applyBorder="1" applyProtection="1"/>
    <xf numFmtId="0" fontId="0" fillId="0" borderId="1" xfId="0" applyBorder="1" applyAlignment="1">
      <alignment horizontal="center" vertical="center"/>
    </xf>
    <xf numFmtId="0" fontId="0" fillId="3" borderId="1" xfId="0" applyFill="1" applyBorder="1" applyAlignment="1">
      <alignment horizontal="center" vertical="center"/>
    </xf>
    <xf numFmtId="164" fontId="12" fillId="0" borderId="1" xfId="3" applyFont="1" applyBorder="1" applyAlignment="1" applyProtection="1">
      <alignment horizontal="center" vertical="center"/>
    </xf>
    <xf numFmtId="168" fontId="13" fillId="0" borderId="1" xfId="0" applyNumberFormat="1" applyFont="1" applyBorder="1" applyAlignment="1">
      <alignment horizontal="center" vertical="center"/>
    </xf>
    <xf numFmtId="164" fontId="1" fillId="5" borderId="4" xfId="3" applyFont="1" applyFill="1" applyBorder="1" applyAlignment="1" applyProtection="1">
      <alignment vertical="center"/>
    </xf>
    <xf numFmtId="169" fontId="0" fillId="0" borderId="0" xfId="0" applyNumberFormat="1"/>
    <xf numFmtId="0" fontId="12" fillId="3" borderId="1" xfId="0" applyFont="1" applyFill="1" applyBorder="1" applyAlignment="1">
      <alignment horizontal="center" vertical="center"/>
    </xf>
    <xf numFmtId="168" fontId="14" fillId="5" borderId="1" xfId="0" applyNumberFormat="1" applyFont="1" applyFill="1" applyBorder="1" applyAlignment="1">
      <alignment horizontal="center" vertical="center"/>
    </xf>
    <xf numFmtId="168" fontId="15" fillId="5" borderId="1" xfId="0" applyNumberFormat="1" applyFont="1" applyFill="1" applyBorder="1" applyAlignment="1">
      <alignment horizontal="center" vertical="center"/>
    </xf>
    <xf numFmtId="0" fontId="0" fillId="0" borderId="9" xfId="0" applyBorder="1"/>
    <xf numFmtId="0" fontId="14" fillId="8" borderId="10" xfId="0" applyFont="1" applyFill="1" applyBorder="1" applyAlignment="1">
      <alignment horizontal="right"/>
    </xf>
    <xf numFmtId="170" fontId="12" fillId="0" borderId="10" xfId="0" applyNumberFormat="1" applyFont="1" applyBorder="1" applyAlignment="1">
      <alignment horizontal="center"/>
    </xf>
    <xf numFmtId="168" fontId="13" fillId="0" borderId="10" xfId="0" applyNumberFormat="1" applyFont="1" applyBorder="1"/>
    <xf numFmtId="0" fontId="10" fillId="0" borderId="11" xfId="0" applyFont="1" applyBorder="1" applyAlignment="1">
      <alignment horizontal="center" vertical="center"/>
    </xf>
    <xf numFmtId="0" fontId="0" fillId="0" borderId="12" xfId="0" applyBorder="1" applyAlignment="1">
      <alignment horizontal="center" vertical="center"/>
    </xf>
    <xf numFmtId="0" fontId="1" fillId="0" borderId="0" xfId="4" applyNumberFormat="1" applyFont="1" applyProtection="1"/>
    <xf numFmtId="0" fontId="0" fillId="0" borderId="13" xfId="0" applyBorder="1"/>
    <xf numFmtId="0" fontId="14" fillId="8" borderId="1" xfId="0" applyFont="1" applyFill="1" applyBorder="1" applyAlignment="1">
      <alignment horizontal="right"/>
    </xf>
    <xf numFmtId="170" fontId="12" fillId="0" borderId="1" xfId="0" applyNumberFormat="1" applyFont="1" applyBorder="1" applyAlignment="1">
      <alignment horizontal="center"/>
    </xf>
    <xf numFmtId="168" fontId="13" fillId="0" borderId="1" xfId="0" applyNumberFormat="1" applyFont="1" applyBorder="1"/>
    <xf numFmtId="10" fontId="1" fillId="0" borderId="1" xfId="4" applyNumberFormat="1" applyFont="1" applyBorder="1" applyAlignment="1" applyProtection="1">
      <alignment horizontal="center" vertical="center"/>
    </xf>
    <xf numFmtId="10" fontId="1" fillId="0" borderId="14" xfId="4" applyNumberFormat="1" applyFont="1" applyBorder="1" applyAlignment="1" applyProtection="1">
      <alignment horizontal="center" vertical="center"/>
    </xf>
    <xf numFmtId="171" fontId="1" fillId="0" borderId="0" xfId="4" applyNumberFormat="1" applyFont="1" applyProtection="1"/>
    <xf numFmtId="0" fontId="16" fillId="8" borderId="1" xfId="0" applyFont="1" applyFill="1" applyBorder="1" applyAlignment="1">
      <alignment horizontal="right" wrapText="1"/>
    </xf>
    <xf numFmtId="172" fontId="12" fillId="0" borderId="1" xfId="0" applyNumberFormat="1" applyFont="1" applyBorder="1" applyAlignment="1">
      <alignment horizontal="center"/>
    </xf>
    <xf numFmtId="168" fontId="1" fillId="0" borderId="6" xfId="4" applyNumberFormat="1" applyFont="1" applyBorder="1" applyAlignment="1" applyProtection="1">
      <alignment horizontal="center" vertical="center"/>
    </xf>
    <xf numFmtId="0" fontId="1" fillId="9" borderId="15" xfId="4" applyNumberFormat="1" applyFont="1" applyFill="1" applyBorder="1" applyAlignment="1" applyProtection="1">
      <alignment horizontal="center" vertical="center"/>
    </xf>
    <xf numFmtId="168" fontId="0" fillId="0" borderId="0" xfId="0" applyNumberFormat="1"/>
    <xf numFmtId="0" fontId="0" fillId="0" borderId="0" xfId="0" applyAlignment="1">
      <alignment horizontal="right"/>
    </xf>
    <xf numFmtId="168" fontId="13" fillId="0" borderId="0" xfId="0" applyNumberFormat="1" applyFont="1"/>
    <xf numFmtId="168" fontId="0" fillId="0" borderId="14" xfId="0" applyNumberFormat="1" applyBorder="1"/>
    <xf numFmtId="0" fontId="17" fillId="0" borderId="0" xfId="0" applyFont="1"/>
    <xf numFmtId="0" fontId="11" fillId="10" borderId="1" xfId="0" applyFont="1" applyFill="1" applyBorder="1" applyAlignment="1">
      <alignment horizontal="right"/>
    </xf>
    <xf numFmtId="168" fontId="11" fillId="0" borderId="1" xfId="0" applyNumberFormat="1" applyFont="1" applyBorder="1"/>
    <xf numFmtId="168" fontId="15" fillId="0" borderId="1" xfId="0" applyNumberFormat="1" applyFont="1" applyBorder="1"/>
    <xf numFmtId="170" fontId="0" fillId="0" borderId="0" xfId="0" applyNumberFormat="1"/>
    <xf numFmtId="0" fontId="0" fillId="0" borderId="14" xfId="0" applyBorder="1"/>
    <xf numFmtId="9" fontId="0" fillId="0" borderId="0" xfId="4" applyFont="1" applyBorder="1" applyProtection="1"/>
    <xf numFmtId="0" fontId="0" fillId="0" borderId="1" xfId="0" applyBorder="1" applyAlignment="1">
      <alignment horizontal="right"/>
    </xf>
    <xf numFmtId="168" fontId="10" fillId="0" borderId="1" xfId="0" applyNumberFormat="1" applyFont="1" applyBorder="1"/>
    <xf numFmtId="168" fontId="9" fillId="11" borderId="0" xfId="0" applyNumberFormat="1" applyFont="1" applyFill="1"/>
    <xf numFmtId="0" fontId="11" fillId="7" borderId="1" xfId="0" applyFont="1" applyFill="1" applyBorder="1" applyAlignment="1">
      <alignment horizontal="center" vertical="center"/>
    </xf>
    <xf numFmtId="170" fontId="18" fillId="5" borderId="1" xfId="0" applyNumberFormat="1" applyFont="1" applyFill="1" applyBorder="1"/>
    <xf numFmtId="168" fontId="19" fillId="5" borderId="1" xfId="0" applyNumberFormat="1" applyFont="1" applyFill="1" applyBorder="1"/>
    <xf numFmtId="0" fontId="20" fillId="4" borderId="1" xfId="0" applyFont="1" applyFill="1" applyBorder="1" applyAlignment="1">
      <alignment horizontal="center" vertical="center"/>
    </xf>
    <xf numFmtId="168" fontId="18" fillId="12" borderId="1" xfId="0" applyNumberFormat="1" applyFont="1" applyFill="1" applyBorder="1"/>
    <xf numFmtId="168" fontId="11" fillId="12" borderId="1" xfId="0" applyNumberFormat="1" applyFont="1" applyFill="1" applyBorder="1"/>
    <xf numFmtId="0" fontId="10" fillId="13" borderId="1" xfId="0" applyFont="1" applyFill="1" applyBorder="1" applyAlignment="1">
      <alignment horizontal="center" vertical="center"/>
    </xf>
    <xf numFmtId="0" fontId="10" fillId="0" borderId="0" xfId="0" applyFont="1"/>
    <xf numFmtId="164" fontId="10" fillId="14" borderId="1" xfId="3" applyFont="1" applyFill="1" applyBorder="1" applyProtection="1"/>
    <xf numFmtId="0" fontId="10" fillId="13" borderId="1" xfId="0" applyFont="1" applyFill="1" applyBorder="1" applyAlignment="1">
      <alignment horizontal="center"/>
    </xf>
    <xf numFmtId="9" fontId="10" fillId="13" borderId="1" xfId="4" applyFont="1" applyFill="1" applyBorder="1" applyAlignment="1" applyProtection="1">
      <alignment horizontal="center"/>
    </xf>
    <xf numFmtId="168" fontId="0" fillId="0" borderId="14" xfId="0" applyNumberFormat="1" applyBorder="1" applyAlignment="1">
      <alignment horizontal="center"/>
    </xf>
    <xf numFmtId="9" fontId="1" fillId="0" borderId="14" xfId="4" applyFont="1" applyFill="1" applyBorder="1" applyAlignment="1" applyProtection="1">
      <alignment horizontal="center"/>
    </xf>
    <xf numFmtId="0" fontId="0" fillId="0" borderId="16" xfId="0" applyBorder="1"/>
    <xf numFmtId="0" fontId="0" fillId="0" borderId="17" xfId="0" applyBorder="1"/>
    <xf numFmtId="9" fontId="1" fillId="0" borderId="18" xfId="4" applyFont="1" applyFill="1" applyBorder="1" applyAlignment="1" applyProtection="1">
      <alignment horizontal="center"/>
    </xf>
    <xf numFmtId="164" fontId="0" fillId="0" borderId="0" xfId="0" applyNumberFormat="1"/>
    <xf numFmtId="4" fontId="3" fillId="0" borderId="4" xfId="1" applyNumberFormat="1" applyFont="1" applyFill="1" applyBorder="1" applyAlignment="1">
      <alignment horizontal="right"/>
    </xf>
    <xf numFmtId="4" fontId="3" fillId="0" borderId="7" xfId="1" applyNumberFormat="1" applyFont="1" applyFill="1" applyBorder="1" applyAlignment="1"/>
    <xf numFmtId="4" fontId="3" fillId="0" borderId="7" xfId="1" applyNumberFormat="1" applyFont="1" applyFill="1" applyBorder="1" applyAlignment="1">
      <alignment horizontal="right"/>
    </xf>
    <xf numFmtId="4" fontId="3" fillId="0" borderId="7" xfId="1" applyNumberFormat="1" applyFont="1" applyFill="1" applyBorder="1"/>
    <xf numFmtId="4" fontId="3" fillId="0" borderId="2" xfId="1" applyNumberFormat="1" applyFont="1" applyFill="1" applyBorder="1"/>
    <xf numFmtId="4" fontId="3" fillId="0" borderId="3" xfId="1" applyNumberFormat="1" applyFont="1" applyFill="1" applyBorder="1" applyAlignment="1">
      <alignment horizontal="right"/>
    </xf>
    <xf numFmtId="4" fontId="3" fillId="0" borderId="3" xfId="1" applyNumberFormat="1" applyFont="1" applyFill="1" applyBorder="1" applyAlignment="1"/>
    <xf numFmtId="4" fontId="3" fillId="0" borderId="8" xfId="1" applyNumberFormat="1" applyFont="1" applyFill="1" applyBorder="1" applyAlignment="1">
      <alignment horizontal="right"/>
    </xf>
    <xf numFmtId="4" fontId="3" fillId="0" borderId="8" xfId="1" applyNumberFormat="1" applyFont="1" applyFill="1" applyBorder="1" applyAlignment="1"/>
    <xf numFmtId="49" fontId="3" fillId="0" borderId="1" xfId="0" applyNumberFormat="1" applyFont="1" applyFill="1" applyBorder="1" applyAlignment="1">
      <alignment horizontal="left" wrapText="1"/>
    </xf>
    <xf numFmtId="49" fontId="3" fillId="0" borderId="1" xfId="0" applyNumberFormat="1" applyFont="1" applyFill="1" applyBorder="1" applyAlignment="1">
      <alignment horizontal="left"/>
    </xf>
    <xf numFmtId="0" fontId="3" fillId="0" borderId="0" xfId="0" applyFont="1" applyFill="1"/>
    <xf numFmtId="167" fontId="3" fillId="0" borderId="0" xfId="0" applyNumberFormat="1" applyFont="1" applyFill="1"/>
    <xf numFmtId="49" fontId="3" fillId="0" borderId="0" xfId="0" applyNumberFormat="1" applyFont="1" applyFill="1" applyAlignment="1">
      <alignment horizontal="left"/>
    </xf>
    <xf numFmtId="0" fontId="3" fillId="0" borderId="1" xfId="0" applyFont="1" applyFill="1" applyBorder="1"/>
    <xf numFmtId="49" fontId="5" fillId="0" borderId="1" xfId="0" applyNumberFormat="1" applyFont="1" applyFill="1" applyBorder="1" applyAlignment="1">
      <alignment horizontal="left"/>
    </xf>
    <xf numFmtId="0" fontId="3" fillId="0" borderId="0" xfId="0" applyFont="1" applyFill="1" applyAlignment="1">
      <alignment horizontal="right"/>
    </xf>
    <xf numFmtId="49" fontId="3" fillId="0" borderId="1" xfId="0" applyNumberFormat="1" applyFont="1" applyFill="1" applyBorder="1"/>
    <xf numFmtId="0" fontId="3" fillId="0" borderId="1" xfId="0" applyFont="1" applyFill="1" applyBorder="1" applyAlignment="1">
      <alignment wrapText="1"/>
    </xf>
    <xf numFmtId="0" fontId="3" fillId="0" borderId="2" xfId="0" applyFont="1" applyFill="1" applyBorder="1"/>
    <xf numFmtId="49" fontId="3" fillId="0" borderId="2" xfId="0" applyNumberFormat="1" applyFont="1" applyFill="1" applyBorder="1" applyAlignment="1">
      <alignment horizontal="left"/>
    </xf>
    <xf numFmtId="0" fontId="3" fillId="0" borderId="7" xfId="0" applyFont="1" applyFill="1" applyBorder="1"/>
    <xf numFmtId="49" fontId="3" fillId="0" borderId="7" xfId="0" applyNumberFormat="1" applyFont="1" applyFill="1" applyBorder="1" applyAlignment="1">
      <alignment horizontal="left"/>
    </xf>
    <xf numFmtId="49" fontId="3" fillId="0" borderId="4" xfId="0" applyNumberFormat="1" applyFont="1" applyFill="1" applyBorder="1" applyAlignment="1">
      <alignment horizontal="left"/>
    </xf>
    <xf numFmtId="49" fontId="3" fillId="0" borderId="2" xfId="0" applyNumberFormat="1" applyFont="1" applyFill="1" applyBorder="1" applyAlignment="1">
      <alignment horizontal="left" wrapText="1"/>
    </xf>
    <xf numFmtId="49" fontId="3" fillId="0" borderId="0" xfId="0" applyNumberFormat="1" applyFont="1" applyFill="1" applyAlignment="1">
      <alignment horizontal="left" wrapText="1"/>
    </xf>
    <xf numFmtId="167" fontId="3" fillId="0" borderId="1" xfId="1" applyNumberFormat="1" applyFont="1" applyFill="1" applyBorder="1" applyAlignment="1"/>
    <xf numFmtId="167" fontId="3" fillId="0" borderId="1" xfId="1" applyNumberFormat="1" applyFont="1" applyFill="1" applyBorder="1" applyAlignment="1">
      <alignment horizontal="right"/>
    </xf>
    <xf numFmtId="49" fontId="21" fillId="0" borderId="1" xfId="0" applyNumberFormat="1" applyFont="1" applyFill="1" applyBorder="1" applyAlignment="1">
      <alignment horizontal="left"/>
    </xf>
    <xf numFmtId="167" fontId="3" fillId="0" borderId="0" xfId="1" applyNumberFormat="1" applyFont="1" applyFill="1" applyBorder="1" applyAlignment="1">
      <alignment horizontal="right"/>
    </xf>
    <xf numFmtId="167" fontId="3" fillId="0" borderId="5" xfId="1" applyNumberFormat="1" applyFont="1" applyFill="1" applyBorder="1" applyAlignment="1">
      <alignment horizontal="right"/>
    </xf>
    <xf numFmtId="167" fontId="3" fillId="0" borderId="2" xfId="1" applyNumberFormat="1" applyFont="1" applyFill="1" applyBorder="1" applyAlignment="1">
      <alignment horizontal="right"/>
    </xf>
    <xf numFmtId="165" fontId="3" fillId="0" borderId="1" xfId="1" applyFont="1" applyFill="1" applyBorder="1" applyAlignment="1"/>
    <xf numFmtId="165" fontId="3" fillId="0" borderId="1" xfId="1" applyFont="1" applyFill="1" applyBorder="1" applyAlignment="1">
      <alignment horizontal="right"/>
    </xf>
    <xf numFmtId="165" fontId="22" fillId="0" borderId="0" xfId="1" applyFont="1" applyFill="1" applyAlignment="1">
      <alignment horizontal="left"/>
    </xf>
    <xf numFmtId="0" fontId="22" fillId="0" borderId="0" xfId="0" applyFont="1" applyFill="1"/>
    <xf numFmtId="167" fontId="3" fillId="0" borderId="19" xfId="1" applyNumberFormat="1" applyFont="1" applyFill="1" applyBorder="1" applyAlignment="1">
      <alignment horizontal="right"/>
    </xf>
    <xf numFmtId="167" fontId="3" fillId="0" borderId="0" xfId="1" applyNumberFormat="1" applyFont="1" applyFill="1" applyBorder="1" applyAlignment="1"/>
    <xf numFmtId="167" fontId="3" fillId="0" borderId="20" xfId="1" applyNumberFormat="1" applyFont="1" applyFill="1" applyBorder="1" applyAlignment="1">
      <alignment horizontal="right"/>
    </xf>
    <xf numFmtId="167" fontId="3" fillId="0" borderId="4" xfId="1" applyNumberFormat="1" applyFont="1" applyFill="1" applyBorder="1" applyAlignment="1">
      <alignment horizontal="right"/>
    </xf>
    <xf numFmtId="0" fontId="10" fillId="6" borderId="5" xfId="0" applyFont="1" applyFill="1" applyBorder="1" applyAlignment="1">
      <alignment horizontal="center" vertical="center"/>
    </xf>
    <xf numFmtId="0" fontId="10" fillId="6" borderId="1" xfId="0" applyFont="1" applyFill="1" applyBorder="1" applyAlignment="1">
      <alignment horizontal="center" vertical="center"/>
    </xf>
    <xf numFmtId="0" fontId="0" fillId="7" borderId="1" xfId="0" applyFill="1" applyBorder="1" applyAlignment="1">
      <alignment horizontal="center" wrapText="1"/>
    </xf>
    <xf numFmtId="0" fontId="11" fillId="0" borderId="0" xfId="0" applyFont="1" applyAlignment="1">
      <alignment horizontal="center" vertical="center"/>
    </xf>
    <xf numFmtId="49" fontId="4" fillId="0" borderId="0" xfId="0" applyNumberFormat="1" applyFont="1" applyAlignment="1">
      <alignment horizontal="center" wrapText="1"/>
    </xf>
    <xf numFmtId="0" fontId="3" fillId="0" borderId="0" xfId="0" applyFont="1"/>
    <xf numFmtId="49" fontId="4" fillId="2" borderId="1" xfId="0" applyNumberFormat="1" applyFont="1" applyFill="1" applyBorder="1" applyAlignment="1">
      <alignment horizontal="center" vertical="center"/>
    </xf>
    <xf numFmtId="0" fontId="4" fillId="2" borderId="1" xfId="0" applyFont="1" applyFill="1" applyBorder="1"/>
    <xf numFmtId="4" fontId="4" fillId="2" borderId="1" xfId="1" applyNumberFormat="1" applyFont="1" applyFill="1" applyBorder="1" applyAlignment="1">
      <alignment horizontal="center" vertical="center"/>
    </xf>
    <xf numFmtId="4" fontId="4" fillId="2" borderId="1" xfId="1" applyNumberFormat="1" applyFont="1" applyFill="1" applyBorder="1"/>
    <xf numFmtId="4" fontId="4" fillId="2" borderId="2" xfId="1" applyNumberFormat="1" applyFont="1" applyFill="1" applyBorder="1" applyAlignment="1">
      <alignment horizontal="center" vertical="center" wrapText="1"/>
    </xf>
    <xf numFmtId="4" fontId="4" fillId="2" borderId="3" xfId="1" applyNumberFormat="1" applyFont="1" applyFill="1" applyBorder="1" applyAlignment="1">
      <alignment wrapText="1"/>
    </xf>
    <xf numFmtId="4" fontId="4" fillId="2" borderId="4" xfId="1" applyNumberFormat="1" applyFont="1" applyFill="1" applyBorder="1" applyAlignment="1">
      <alignment wrapText="1"/>
    </xf>
    <xf numFmtId="0" fontId="11" fillId="5" borderId="6" xfId="0" applyFont="1" applyFill="1" applyBorder="1" applyAlignment="1">
      <alignment horizontal="center" vertical="center"/>
    </xf>
    <xf numFmtId="0" fontId="11" fillId="5" borderId="7" xfId="0" applyFont="1" applyFill="1" applyBorder="1" applyAlignment="1">
      <alignment horizontal="center" vertical="center"/>
    </xf>
    <xf numFmtId="0" fontId="11" fillId="5" borderId="5" xfId="0" applyFont="1" applyFill="1" applyBorder="1" applyAlignment="1">
      <alignment horizontal="center" vertical="center"/>
    </xf>
  </cellXfs>
  <cellStyles count="5">
    <cellStyle name="Millares" xfId="1" builtinId="3"/>
    <cellStyle name="Millares 2" xfId="2"/>
    <cellStyle name="Moneda" xfId="3" builtinId="4"/>
    <cellStyle name="Normal" xfId="0" builtinId="0"/>
    <cellStyle name="Porcentaje" xfId="4" builtinId="5"/>
  </cellStyles>
  <dxfs count="29">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colors>
    <mruColors>
      <color rgb="FFE1CCF0"/>
      <color rgb="FFFFFF0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997429</xdr:colOff>
      <xdr:row>3</xdr:row>
      <xdr:rowOff>8987</xdr:rowOff>
    </xdr:from>
    <xdr:to>
      <xdr:col>7</xdr:col>
      <xdr:colOff>379182</xdr:colOff>
      <xdr:row>5</xdr:row>
      <xdr:rowOff>1097318</xdr:rowOff>
    </xdr:to>
    <xdr:pic>
      <xdr:nvPicPr>
        <xdr:cNvPr id="3" name="Imagen 2">
          <a:extLst>
            <a:ext uri="{FF2B5EF4-FFF2-40B4-BE49-F238E27FC236}">
              <a16:creationId xmlns:a16="http://schemas.microsoft.com/office/drawing/2014/main" xmlns="" id="{00000000-0008-0000-0000-000003000000}"/>
            </a:ext>
          </a:extLst>
        </xdr:cNvPr>
        <xdr:cNvPicPr>
          <a:picLocks noChangeAspect="1"/>
        </xdr:cNvPicPr>
      </xdr:nvPicPr>
      <xdr:blipFill>
        <a:blip xmlns:r="http://schemas.openxmlformats.org/officeDocument/2006/relationships" r:embed="rId1"/>
        <a:stretch>
          <a:fillRect/>
        </a:stretch>
      </xdr:blipFill>
      <xdr:spPr>
        <a:xfrm>
          <a:off x="8150165" y="467265"/>
          <a:ext cx="4097118" cy="1393850"/>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407"/>
  <sheetViews>
    <sheetView tabSelected="1" topLeftCell="E268" zoomScale="98" zoomScaleNormal="98" zoomScaleSheetLayoutView="55" zoomScalePageLayoutView="80" workbookViewId="0">
      <selection activeCell="B382" sqref="B382"/>
    </sheetView>
  </sheetViews>
  <sheetFormatPr baseColWidth="10" defaultColWidth="11.42578125" defaultRowHeight="12" x14ac:dyDescent="0.2"/>
  <cols>
    <col min="1" max="1" width="5.42578125" style="1" customWidth="1"/>
    <col min="2" max="2" width="52.5703125" style="1" bestFit="1" customWidth="1"/>
    <col min="3" max="3" width="50.7109375" style="1" bestFit="1" customWidth="1"/>
    <col min="4" max="4" width="37.28515625" style="1" bestFit="1" customWidth="1"/>
    <col min="5" max="5" width="8.7109375" style="1" bestFit="1" customWidth="1"/>
    <col min="6" max="6" width="12.140625" style="1" bestFit="1" customWidth="1"/>
    <col min="7" max="7" width="12.42578125" style="6" customWidth="1"/>
    <col min="8" max="8" width="11.85546875" style="6" customWidth="1"/>
    <col min="9" max="9" width="9.7109375" style="6" customWidth="1"/>
    <col min="10" max="13" width="11.85546875" style="6" customWidth="1"/>
    <col min="14" max="14" width="12.5703125" style="6" customWidth="1"/>
    <col min="15" max="15" width="13.42578125" style="6" customWidth="1"/>
    <col min="16" max="16" width="12.85546875" style="6" customWidth="1"/>
    <col min="17" max="17" width="13.42578125" style="6" customWidth="1"/>
    <col min="18" max="18" width="12" style="2" hidden="1" customWidth="1"/>
    <col min="19" max="19" width="0" style="2" hidden="1" customWidth="1"/>
    <col min="20" max="24" width="11.42578125" style="1"/>
    <col min="25" max="26" width="0" style="1" hidden="1" customWidth="1"/>
    <col min="27" max="27" width="23.42578125" style="1" hidden="1" customWidth="1"/>
    <col min="28" max="28" width="15.42578125" style="1" hidden="1" customWidth="1"/>
    <col min="29" max="29" width="13.7109375" style="1" hidden="1" customWidth="1"/>
    <col min="30" max="30" width="0" style="1" hidden="1" customWidth="1"/>
    <col min="31" max="31" width="22" style="1" hidden="1" customWidth="1"/>
    <col min="32" max="32" width="12.85546875" style="1" hidden="1" customWidth="1"/>
    <col min="33" max="33" width="0" style="1" hidden="1" customWidth="1"/>
    <col min="34" max="34" width="14" style="1" hidden="1" customWidth="1"/>
    <col min="35" max="35" width="0" style="1" hidden="1" customWidth="1"/>
    <col min="36" max="16384" width="11.42578125" style="1"/>
  </cols>
  <sheetData>
    <row r="1" spans="2:21" x14ac:dyDescent="0.2">
      <c r="B1" s="1">
        <f ca="1">+B:Q</f>
        <v>0</v>
      </c>
    </row>
    <row r="3" spans="2:21" x14ac:dyDescent="0.2">
      <c r="C3" s="1" t="s">
        <v>242</v>
      </c>
    </row>
    <row r="6" spans="2:21" ht="87.75" customHeight="1" x14ac:dyDescent="0.2"/>
    <row r="7" spans="2:21" ht="20.25" customHeight="1" x14ac:dyDescent="0.2">
      <c r="B7" s="129" t="s">
        <v>571</v>
      </c>
      <c r="C7" s="129"/>
      <c r="D7" s="129"/>
      <c r="E7" s="129"/>
      <c r="F7" s="129"/>
      <c r="G7" s="129"/>
      <c r="H7" s="129"/>
      <c r="I7" s="129"/>
      <c r="J7" s="129"/>
      <c r="K7" s="129"/>
      <c r="L7" s="129"/>
      <c r="M7" s="129"/>
      <c r="N7" s="129"/>
      <c r="O7" s="129"/>
      <c r="P7" s="129"/>
      <c r="Q7" s="129"/>
    </row>
    <row r="8" spans="2:21" ht="15.75" customHeight="1" x14ac:dyDescent="0.2">
      <c r="B8" s="130"/>
      <c r="C8" s="130"/>
      <c r="D8" s="130"/>
      <c r="E8" s="130"/>
      <c r="F8" s="130"/>
      <c r="G8" s="130"/>
      <c r="H8" s="130"/>
      <c r="I8" s="130"/>
      <c r="J8" s="130"/>
      <c r="K8" s="130"/>
      <c r="L8" s="130"/>
      <c r="M8" s="130"/>
      <c r="N8" s="130"/>
      <c r="O8" s="130"/>
      <c r="P8" s="130"/>
      <c r="Q8" s="130"/>
    </row>
    <row r="9" spans="2:21" ht="15.75" customHeight="1" x14ac:dyDescent="0.2">
      <c r="B9" s="131" t="s">
        <v>0</v>
      </c>
      <c r="C9" s="131" t="s">
        <v>1</v>
      </c>
      <c r="D9" s="131" t="s">
        <v>2</v>
      </c>
      <c r="E9" s="131" t="s">
        <v>3</v>
      </c>
      <c r="F9" s="131" t="s">
        <v>4</v>
      </c>
      <c r="G9" s="133" t="s">
        <v>5</v>
      </c>
      <c r="H9" s="133" t="s">
        <v>6</v>
      </c>
      <c r="I9" s="133" t="s">
        <v>7</v>
      </c>
      <c r="J9" s="133" t="s">
        <v>8</v>
      </c>
      <c r="K9" s="134"/>
      <c r="L9" s="134"/>
      <c r="M9" s="134"/>
      <c r="N9" s="134"/>
      <c r="O9" s="135" t="s">
        <v>9</v>
      </c>
      <c r="P9" s="135" t="s">
        <v>10</v>
      </c>
      <c r="Q9" s="135" t="s">
        <v>11</v>
      </c>
    </row>
    <row r="10" spans="2:21" ht="17.25" customHeight="1" x14ac:dyDescent="0.2">
      <c r="B10" s="132"/>
      <c r="C10" s="132"/>
      <c r="D10" s="132"/>
      <c r="E10" s="132"/>
      <c r="F10" s="132"/>
      <c r="G10" s="134"/>
      <c r="H10" s="134"/>
      <c r="I10" s="134"/>
      <c r="J10" s="133" t="s">
        <v>0</v>
      </c>
      <c r="K10" s="134"/>
      <c r="L10" s="133" t="s">
        <v>12</v>
      </c>
      <c r="M10" s="134"/>
      <c r="N10" s="134"/>
      <c r="O10" s="136"/>
      <c r="P10" s="136"/>
      <c r="Q10" s="136"/>
    </row>
    <row r="11" spans="2:21" ht="16.5" customHeight="1" x14ac:dyDescent="0.2">
      <c r="B11" s="132"/>
      <c r="C11" s="132"/>
      <c r="D11" s="132"/>
      <c r="E11" s="132"/>
      <c r="F11" s="132"/>
      <c r="G11" s="134"/>
      <c r="H11" s="134"/>
      <c r="I11" s="134"/>
      <c r="J11" s="7" t="s">
        <v>13</v>
      </c>
      <c r="K11" s="7" t="s">
        <v>14</v>
      </c>
      <c r="L11" s="7" t="s">
        <v>14</v>
      </c>
      <c r="M11" s="7" t="s">
        <v>13</v>
      </c>
      <c r="N11" s="7" t="s">
        <v>15</v>
      </c>
      <c r="O11" s="137"/>
      <c r="P11" s="137"/>
      <c r="Q11" s="137"/>
      <c r="U11" s="12"/>
    </row>
    <row r="12" spans="2:21" s="96" customFormat="1" x14ac:dyDescent="0.2">
      <c r="B12" s="94" t="s">
        <v>448</v>
      </c>
      <c r="C12" s="95" t="s">
        <v>16</v>
      </c>
      <c r="D12" s="95" t="s">
        <v>17</v>
      </c>
      <c r="E12" s="95" t="s">
        <v>18</v>
      </c>
      <c r="F12" s="95" t="s">
        <v>19</v>
      </c>
      <c r="G12" s="8">
        <v>250000</v>
      </c>
      <c r="H12" s="9">
        <v>47867.839999999997</v>
      </c>
      <c r="I12" s="8">
        <v>25</v>
      </c>
      <c r="J12" s="8">
        <f>IF(G12&lt;=$AF$384*$AG$384,G12*$AC$391,($AF$384*$AG$384)*$AC$391)</f>
        <v>7175</v>
      </c>
      <c r="K12" s="9">
        <f>IF(G12&lt;=$AF$385*$AG$385,G12*$AC$392,($AF$385*$AG$385)*$AC$392)</f>
        <v>5685.4080000000004</v>
      </c>
      <c r="L12" s="9">
        <v>13259.72</v>
      </c>
      <c r="M12" s="8">
        <f>G12*7.1%</f>
        <v>17750</v>
      </c>
      <c r="N12" s="9">
        <v>860.29</v>
      </c>
      <c r="O12" s="8">
        <v>100</v>
      </c>
      <c r="P12" s="9">
        <f>H12+I12+J12+K12+O12</f>
        <v>60853.248</v>
      </c>
      <c r="Q12" s="9">
        <f>G12-P12</f>
        <v>189146.75200000001</v>
      </c>
      <c r="R12" s="111">
        <v>11530.11</v>
      </c>
      <c r="S12" s="112">
        <v>16685</v>
      </c>
    </row>
    <row r="13" spans="2:21" s="96" customFormat="1" x14ac:dyDescent="0.2">
      <c r="B13" s="94" t="s">
        <v>507</v>
      </c>
      <c r="C13" s="95" t="s">
        <v>16</v>
      </c>
      <c r="D13" s="95" t="s">
        <v>81</v>
      </c>
      <c r="E13" s="95" t="s">
        <v>18</v>
      </c>
      <c r="F13" s="95" t="s">
        <v>19</v>
      </c>
      <c r="G13" s="8">
        <v>50000</v>
      </c>
      <c r="H13" s="8">
        <v>1377.79</v>
      </c>
      <c r="I13" s="8">
        <v>25</v>
      </c>
      <c r="J13" s="8">
        <f>IF(G13&lt;=$AF$384*$AG$384,G13*$AC$391,($AF$384*$AG$384)*$AC$391)</f>
        <v>1435</v>
      </c>
      <c r="K13" s="9">
        <f>IF(G13&lt;=$AF$385*$AG$385,G13*$AC$392,($AF$385*$AG$385)*$AC$392)</f>
        <v>1520</v>
      </c>
      <c r="L13" s="9">
        <f t="shared" ref="L13:L75" si="0">G13*7.09%</f>
        <v>3545.0000000000005</v>
      </c>
      <c r="M13" s="8">
        <f t="shared" ref="M13:M75" si="1">G13*7.1%</f>
        <v>3549.9999999999995</v>
      </c>
      <c r="N13" s="9">
        <f t="shared" ref="N13:N14" si="2">G13*1.15%</f>
        <v>575</v>
      </c>
      <c r="O13" s="9">
        <v>11612.42</v>
      </c>
      <c r="P13" s="9">
        <f t="shared" ref="P13:P75" si="3">H13+I13+J13+K13+O13</f>
        <v>15970.21</v>
      </c>
      <c r="Q13" s="9">
        <f>G13-P13</f>
        <v>34029.79</v>
      </c>
      <c r="R13" s="112">
        <v>2836</v>
      </c>
      <c r="S13" s="112">
        <v>2840</v>
      </c>
    </row>
    <row r="14" spans="2:21" s="96" customFormat="1" x14ac:dyDescent="0.2">
      <c r="B14" s="95" t="s">
        <v>332</v>
      </c>
      <c r="C14" s="95" t="s">
        <v>16</v>
      </c>
      <c r="D14" s="95" t="s">
        <v>58</v>
      </c>
      <c r="E14" s="95" t="s">
        <v>18</v>
      </c>
      <c r="F14" s="95" t="s">
        <v>19</v>
      </c>
      <c r="G14" s="8">
        <v>28000</v>
      </c>
      <c r="H14" s="8">
        <v>0</v>
      </c>
      <c r="I14" s="8">
        <v>25</v>
      </c>
      <c r="J14" s="8">
        <f>IF(G14&lt;=$AF$384*$AG$384,G14*$AC$391,($AF$384*$AG$384)*$AC$391)</f>
        <v>803.6</v>
      </c>
      <c r="K14" s="9">
        <f>IF(G14&lt;=$AF$385*$AG$385,G14*$AC$392,($AF$385*$AG$385)*$AC$392)</f>
        <v>851.2</v>
      </c>
      <c r="L14" s="9">
        <f t="shared" si="0"/>
        <v>1985.2</v>
      </c>
      <c r="M14" s="8">
        <f t="shared" si="1"/>
        <v>1987.9999999999998</v>
      </c>
      <c r="N14" s="9">
        <f t="shared" si="2"/>
        <v>322</v>
      </c>
      <c r="O14" s="8">
        <v>8150.88</v>
      </c>
      <c r="P14" s="9">
        <f t="shared" si="3"/>
        <v>9830.68</v>
      </c>
      <c r="Q14" s="9">
        <f>G14-P14</f>
        <v>18169.32</v>
      </c>
      <c r="R14" s="112">
        <v>1276.2</v>
      </c>
      <c r="S14" s="112">
        <v>1278</v>
      </c>
    </row>
    <row r="15" spans="2:21" s="96" customFormat="1" x14ac:dyDescent="0.2">
      <c r="B15" s="94" t="s">
        <v>403</v>
      </c>
      <c r="C15" s="95" t="s">
        <v>20</v>
      </c>
      <c r="D15" s="95" t="s">
        <v>21</v>
      </c>
      <c r="E15" s="95" t="s">
        <v>18</v>
      </c>
      <c r="F15" s="95" t="s">
        <v>22</v>
      </c>
      <c r="G15" s="8">
        <v>190000</v>
      </c>
      <c r="H15" s="9">
        <v>32504.65</v>
      </c>
      <c r="I15" s="8">
        <v>25</v>
      </c>
      <c r="J15" s="8">
        <f>IF(G15&lt;=$AF$384*$AG$384,G15*$AC$391,($AF$384*$AG$384)*$AC$391)</f>
        <v>5453</v>
      </c>
      <c r="K15" s="9">
        <f>IF(G15&lt;=$AF$385*$AG$385,G15*$AC$392,($AF$385*$AG$385)*$AC$392)</f>
        <v>5685.4080000000004</v>
      </c>
      <c r="L15" s="9">
        <v>13259.72</v>
      </c>
      <c r="M15" s="8">
        <f t="shared" si="1"/>
        <v>13489.999999999998</v>
      </c>
      <c r="N15" s="9" t="s">
        <v>242</v>
      </c>
      <c r="O15" s="8">
        <v>3274.76</v>
      </c>
      <c r="P15" s="9">
        <f t="shared" si="3"/>
        <v>46942.818000000007</v>
      </c>
      <c r="Q15" s="9">
        <f>G15-P15</f>
        <v>143057.182</v>
      </c>
      <c r="R15" s="111">
        <v>11344</v>
      </c>
      <c r="S15" s="112">
        <v>11360</v>
      </c>
    </row>
    <row r="16" spans="2:21" s="96" customFormat="1" x14ac:dyDescent="0.2">
      <c r="B16" s="95" t="s">
        <v>481</v>
      </c>
      <c r="C16" s="95" t="s">
        <v>20</v>
      </c>
      <c r="D16" s="95" t="s">
        <v>34</v>
      </c>
      <c r="E16" s="95" t="s">
        <v>18</v>
      </c>
      <c r="F16" s="95" t="s">
        <v>19</v>
      </c>
      <c r="G16" s="8">
        <v>27000</v>
      </c>
      <c r="H16" s="8">
        <v>0</v>
      </c>
      <c r="I16" s="15">
        <v>25</v>
      </c>
      <c r="J16" s="15">
        <f>IF(G16&lt;=$AF$384*$AG$384,G16*$AC$391,($AF$384*$AG$384)*$AC$391)</f>
        <v>774.9</v>
      </c>
      <c r="K16" s="16">
        <f>IF(G16&lt;=$AF$385*$AG$385,G16*$AC$392,($AF$385*$AG$385)*$AC$392)</f>
        <v>820.8</v>
      </c>
      <c r="L16" s="16">
        <f t="shared" si="0"/>
        <v>1914.3000000000002</v>
      </c>
      <c r="M16" s="15">
        <f t="shared" si="1"/>
        <v>1916.9999999999998</v>
      </c>
      <c r="N16" s="16">
        <f>G16*1.15%</f>
        <v>310.5</v>
      </c>
      <c r="O16" s="15">
        <v>11145.88</v>
      </c>
      <c r="P16" s="9">
        <f t="shared" si="3"/>
        <v>12766.579999999998</v>
      </c>
      <c r="Q16" s="16">
        <f>G16-P16</f>
        <v>14233.420000000002</v>
      </c>
      <c r="R16" s="97"/>
      <c r="S16" s="97"/>
    </row>
    <row r="17" spans="1:16384" s="96" customFormat="1" x14ac:dyDescent="0.2">
      <c r="B17" s="98"/>
      <c r="C17" s="98"/>
      <c r="D17" s="98"/>
      <c r="E17" s="98"/>
      <c r="F17" s="98"/>
      <c r="G17" s="10"/>
      <c r="H17" s="11"/>
      <c r="I17" s="87"/>
      <c r="J17" s="87"/>
      <c r="K17" s="86"/>
      <c r="L17" s="86"/>
      <c r="M17" s="87"/>
      <c r="N17" s="86"/>
      <c r="O17" s="87"/>
      <c r="P17" s="87"/>
      <c r="Q17" s="86"/>
      <c r="R17" s="97"/>
      <c r="S17" s="97"/>
    </row>
    <row r="18" spans="1:16384" s="96" customFormat="1" x14ac:dyDescent="0.2">
      <c r="B18" s="94" t="s">
        <v>333</v>
      </c>
      <c r="C18" s="95" t="s">
        <v>72</v>
      </c>
      <c r="D18" s="95" t="s">
        <v>496</v>
      </c>
      <c r="E18" s="95" t="s">
        <v>18</v>
      </c>
      <c r="F18" s="95" t="s">
        <v>22</v>
      </c>
      <c r="G18" s="8">
        <v>70000</v>
      </c>
      <c r="H18" s="8">
        <v>5368.45</v>
      </c>
      <c r="I18" s="85">
        <v>25</v>
      </c>
      <c r="J18" s="85">
        <f t="shared" ref="J18:J23" si="4">IF(G18&lt;=$AF$384*$AG$384,G18*$AC$391,($AF$384*$AG$384)*$AC$391)</f>
        <v>2009</v>
      </c>
      <c r="K18" s="14">
        <f t="shared" ref="K18:K23" si="5">IF(G18&lt;=$AF$385*$AG$385,G18*$AC$392,($AF$385*$AG$385)*$AC$392)</f>
        <v>2128</v>
      </c>
      <c r="L18" s="14">
        <f t="shared" si="0"/>
        <v>4963</v>
      </c>
      <c r="M18" s="85">
        <f t="shared" si="1"/>
        <v>4970</v>
      </c>
      <c r="N18" s="14">
        <f t="shared" ref="N18:N79" si="6">G18*1.15%</f>
        <v>805</v>
      </c>
      <c r="O18" s="85">
        <v>10600.8</v>
      </c>
      <c r="P18" s="9">
        <f t="shared" si="3"/>
        <v>20131.25</v>
      </c>
      <c r="Q18" s="14">
        <f t="shared" ref="Q18:Q23" si="7">G18-P18</f>
        <v>49868.75</v>
      </c>
      <c r="R18" s="112">
        <v>2694.2</v>
      </c>
      <c r="S18" s="112">
        <v>2698</v>
      </c>
    </row>
    <row r="19" spans="1:16384" s="96" customFormat="1" x14ac:dyDescent="0.2">
      <c r="B19" s="94" t="s">
        <v>334</v>
      </c>
      <c r="C19" s="95" t="s">
        <v>72</v>
      </c>
      <c r="D19" s="95" t="s">
        <v>497</v>
      </c>
      <c r="E19" s="95" t="s">
        <v>18</v>
      </c>
      <c r="F19" s="95" t="s">
        <v>19</v>
      </c>
      <c r="G19" s="8">
        <v>29000</v>
      </c>
      <c r="H19" s="8">
        <v>0</v>
      </c>
      <c r="I19" s="8">
        <v>25</v>
      </c>
      <c r="J19" s="8">
        <f t="shared" si="4"/>
        <v>832.3</v>
      </c>
      <c r="K19" s="9">
        <f t="shared" si="5"/>
        <v>881.6</v>
      </c>
      <c r="L19" s="9">
        <f t="shared" si="0"/>
        <v>2056.1</v>
      </c>
      <c r="M19" s="8">
        <f t="shared" si="1"/>
        <v>2059</v>
      </c>
      <c r="N19" s="9">
        <f t="shared" si="6"/>
        <v>333.5</v>
      </c>
      <c r="O19" s="8">
        <v>100</v>
      </c>
      <c r="P19" s="9">
        <f t="shared" si="3"/>
        <v>1838.9</v>
      </c>
      <c r="Q19" s="9">
        <f t="shared" si="7"/>
        <v>27161.1</v>
      </c>
      <c r="R19" s="112">
        <v>1559.8</v>
      </c>
      <c r="S19" s="112">
        <v>1562</v>
      </c>
    </row>
    <row r="20" spans="1:16384" s="96" customFormat="1" x14ac:dyDescent="0.2">
      <c r="B20" s="95" t="s">
        <v>190</v>
      </c>
      <c r="C20" s="95" t="s">
        <v>72</v>
      </c>
      <c r="D20" s="95" t="s">
        <v>191</v>
      </c>
      <c r="E20" s="95" t="s">
        <v>18</v>
      </c>
      <c r="F20" s="95" t="s">
        <v>19</v>
      </c>
      <c r="G20" s="8">
        <v>45000</v>
      </c>
      <c r="H20" s="8">
        <v>1148.33</v>
      </c>
      <c r="I20" s="8">
        <v>25</v>
      </c>
      <c r="J20" s="8">
        <f t="shared" si="4"/>
        <v>1291.5</v>
      </c>
      <c r="K20" s="9">
        <f t="shared" si="5"/>
        <v>1368</v>
      </c>
      <c r="L20" s="9">
        <f t="shared" si="0"/>
        <v>3190.5</v>
      </c>
      <c r="M20" s="8">
        <f t="shared" si="1"/>
        <v>3194.9999999999995</v>
      </c>
      <c r="N20" s="9">
        <f t="shared" si="6"/>
        <v>517.5</v>
      </c>
      <c r="O20" s="8">
        <v>11476.64</v>
      </c>
      <c r="P20" s="9">
        <f t="shared" si="3"/>
        <v>15309.47</v>
      </c>
      <c r="Q20" s="9">
        <f t="shared" si="7"/>
        <v>29690.53</v>
      </c>
      <c r="R20" s="112">
        <v>2481.5</v>
      </c>
      <c r="S20" s="112">
        <v>2485</v>
      </c>
    </row>
    <row r="21" spans="1:16384" s="96" customFormat="1" x14ac:dyDescent="0.2">
      <c r="B21" s="95" t="s">
        <v>180</v>
      </c>
      <c r="C21" s="95" t="s">
        <v>72</v>
      </c>
      <c r="D21" s="95" t="s">
        <v>58</v>
      </c>
      <c r="E21" s="95" t="s">
        <v>18</v>
      </c>
      <c r="F21" s="95" t="s">
        <v>19</v>
      </c>
      <c r="G21" s="8">
        <v>25900</v>
      </c>
      <c r="H21" s="8">
        <v>0</v>
      </c>
      <c r="I21" s="8">
        <v>25</v>
      </c>
      <c r="J21" s="8">
        <f t="shared" si="4"/>
        <v>743.33</v>
      </c>
      <c r="K21" s="9">
        <f t="shared" si="5"/>
        <v>787.36</v>
      </c>
      <c r="L21" s="9">
        <f t="shared" si="0"/>
        <v>1836.3100000000002</v>
      </c>
      <c r="M21" s="8">
        <f t="shared" si="1"/>
        <v>1838.8999999999999</v>
      </c>
      <c r="N21" s="9">
        <f t="shared" si="6"/>
        <v>297.85000000000002</v>
      </c>
      <c r="O21" s="8">
        <v>9393.18</v>
      </c>
      <c r="P21" s="9">
        <f t="shared" si="3"/>
        <v>10948.87</v>
      </c>
      <c r="Q21" s="9">
        <f t="shared" si="7"/>
        <v>14951.13</v>
      </c>
      <c r="R21" s="112">
        <v>3190.5</v>
      </c>
      <c r="S21" s="112">
        <v>3195</v>
      </c>
    </row>
    <row r="22" spans="1:16384" s="96" customFormat="1" x14ac:dyDescent="0.2">
      <c r="B22" s="95" t="s">
        <v>336</v>
      </c>
      <c r="C22" s="95" t="s">
        <v>72</v>
      </c>
      <c r="D22" s="95" t="s">
        <v>161</v>
      </c>
      <c r="E22" s="95" t="s">
        <v>18</v>
      </c>
      <c r="F22" s="95" t="s">
        <v>22</v>
      </c>
      <c r="G22" s="8">
        <v>30000</v>
      </c>
      <c r="H22" s="8">
        <v>0</v>
      </c>
      <c r="I22" s="8">
        <v>25</v>
      </c>
      <c r="J22" s="8">
        <f t="shared" si="4"/>
        <v>861</v>
      </c>
      <c r="K22" s="9">
        <f t="shared" si="5"/>
        <v>912</v>
      </c>
      <c r="L22" s="9">
        <f t="shared" si="0"/>
        <v>2127</v>
      </c>
      <c r="M22" s="8">
        <f t="shared" si="1"/>
        <v>2130</v>
      </c>
      <c r="N22" s="9">
        <f t="shared" si="6"/>
        <v>345</v>
      </c>
      <c r="O22" s="9">
        <v>1687.38</v>
      </c>
      <c r="P22" s="9">
        <f t="shared" si="3"/>
        <v>3485.38</v>
      </c>
      <c r="Q22" s="9">
        <f t="shared" si="7"/>
        <v>26514.62</v>
      </c>
      <c r="R22" s="112">
        <v>1701.6</v>
      </c>
      <c r="S22" s="112">
        <v>1704</v>
      </c>
    </row>
    <row r="23" spans="1:16384" s="96" customFormat="1" x14ac:dyDescent="0.2">
      <c r="B23" s="95" t="s">
        <v>243</v>
      </c>
      <c r="C23" s="95" t="s">
        <v>72</v>
      </c>
      <c r="D23" s="95" t="s">
        <v>58</v>
      </c>
      <c r="E23" s="95" t="s">
        <v>18</v>
      </c>
      <c r="F23" s="95" t="s">
        <v>19</v>
      </c>
      <c r="G23" s="8">
        <v>25000</v>
      </c>
      <c r="H23" s="8">
        <v>0</v>
      </c>
      <c r="I23" s="8">
        <v>25</v>
      </c>
      <c r="J23" s="8">
        <f t="shared" si="4"/>
        <v>717.5</v>
      </c>
      <c r="K23" s="9">
        <f t="shared" si="5"/>
        <v>760</v>
      </c>
      <c r="L23" s="9">
        <f t="shared" si="0"/>
        <v>1772.5000000000002</v>
      </c>
      <c r="M23" s="8">
        <f t="shared" si="1"/>
        <v>1774.9999999999998</v>
      </c>
      <c r="N23" s="9">
        <f t="shared" si="6"/>
        <v>287.5</v>
      </c>
      <c r="O23" s="9">
        <v>3400</v>
      </c>
      <c r="P23" s="9">
        <f t="shared" si="3"/>
        <v>4902.5</v>
      </c>
      <c r="Q23" s="9">
        <f t="shared" si="7"/>
        <v>20097.5</v>
      </c>
      <c r="R23" s="112">
        <v>1418</v>
      </c>
      <c r="S23" s="112">
        <v>1420</v>
      </c>
    </row>
    <row r="24" spans="1:16384" s="96" customFormat="1" x14ac:dyDescent="0.2">
      <c r="A24" s="10"/>
      <c r="B24" s="11"/>
      <c r="C24" s="87"/>
      <c r="D24" s="87"/>
      <c r="E24" s="86"/>
      <c r="F24" s="86"/>
      <c r="G24" s="87"/>
      <c r="H24" s="86"/>
      <c r="I24" s="87"/>
      <c r="J24" s="86"/>
      <c r="K24" s="86"/>
      <c r="L24" s="10"/>
      <c r="M24" s="11"/>
      <c r="N24" s="87"/>
      <c r="O24" s="87"/>
      <c r="P24" s="87"/>
      <c r="Q24" s="86"/>
      <c r="R24" s="87"/>
      <c r="S24" s="86"/>
      <c r="X24" s="11"/>
      <c r="Y24" s="11"/>
      <c r="Z24" s="11"/>
      <c r="AA24" s="12"/>
      <c r="AB24" s="12"/>
      <c r="AC24" s="11"/>
      <c r="AD24" s="12"/>
      <c r="AE24" s="11"/>
      <c r="AF24" s="12"/>
      <c r="AG24" s="12"/>
      <c r="AH24" s="11"/>
      <c r="AI24" s="11"/>
      <c r="AJ24" s="11"/>
      <c r="AK24" s="11"/>
      <c r="AL24" s="12"/>
      <c r="AM24" s="12"/>
      <c r="AN24" s="11"/>
      <c r="AO24" s="12"/>
      <c r="AP24" s="11"/>
      <c r="AQ24" s="12"/>
      <c r="AR24" s="12"/>
      <c r="AS24" s="11"/>
      <c r="AT24" s="11"/>
      <c r="AU24" s="11"/>
      <c r="AV24" s="11"/>
      <c r="AW24" s="12"/>
      <c r="AX24" s="12"/>
      <c r="AY24" s="11"/>
      <c r="AZ24" s="12"/>
      <c r="BA24" s="11"/>
      <c r="BB24" s="12"/>
      <c r="BC24" s="12"/>
      <c r="BD24" s="11"/>
      <c r="BE24" s="11"/>
      <c r="BF24" s="11"/>
      <c r="BG24" s="11"/>
      <c r="BH24" s="12"/>
      <c r="BI24" s="12"/>
      <c r="BJ24" s="11"/>
      <c r="BK24" s="12"/>
      <c r="BL24" s="11"/>
      <c r="BM24" s="12"/>
      <c r="BN24" s="12"/>
      <c r="BO24" s="11"/>
      <c r="BP24" s="11"/>
      <c r="BQ24" s="11"/>
      <c r="BR24" s="11"/>
      <c r="BS24" s="12"/>
      <c r="BT24" s="12"/>
      <c r="BU24" s="11"/>
      <c r="BV24" s="12"/>
      <c r="BW24" s="11"/>
      <c r="BX24" s="12"/>
      <c r="BY24" s="12"/>
      <c r="BZ24" s="11"/>
      <c r="CA24" s="11"/>
      <c r="CB24" s="11"/>
      <c r="CC24" s="11"/>
      <c r="CD24" s="12"/>
      <c r="CE24" s="12"/>
      <c r="CF24" s="11"/>
      <c r="CG24" s="12"/>
      <c r="CH24" s="11"/>
      <c r="CI24" s="12"/>
      <c r="CJ24" s="12"/>
      <c r="CK24" s="11"/>
      <c r="CL24" s="11"/>
      <c r="CM24" s="11"/>
      <c r="CN24" s="11"/>
      <c r="CO24" s="12"/>
      <c r="CP24" s="12"/>
      <c r="CQ24" s="11"/>
      <c r="CR24" s="12"/>
      <c r="CS24" s="11"/>
      <c r="CT24" s="12"/>
      <c r="CU24" s="12"/>
      <c r="CV24" s="11"/>
      <c r="CW24" s="11"/>
      <c r="CX24" s="11"/>
      <c r="CY24" s="11"/>
      <c r="CZ24" s="12"/>
      <c r="DA24" s="12"/>
      <c r="DB24" s="11"/>
      <c r="DC24" s="12"/>
      <c r="DD24" s="11"/>
      <c r="DE24" s="12"/>
      <c r="DF24" s="12"/>
      <c r="DG24" s="11"/>
      <c r="DH24" s="11"/>
      <c r="DI24" s="11"/>
      <c r="DJ24" s="11"/>
      <c r="DK24" s="12"/>
      <c r="DL24" s="12"/>
      <c r="DM24" s="11"/>
      <c r="DN24" s="12"/>
      <c r="DO24" s="11"/>
      <c r="DP24" s="12"/>
      <c r="DQ24" s="12"/>
      <c r="DR24" s="11"/>
      <c r="DS24" s="11"/>
      <c r="DT24" s="11"/>
      <c r="DU24" s="11"/>
      <c r="DV24" s="12"/>
      <c r="DW24" s="12"/>
      <c r="DX24" s="11"/>
      <c r="DY24" s="12"/>
      <c r="DZ24" s="11"/>
      <c r="EA24" s="12"/>
      <c r="EB24" s="12"/>
      <c r="EC24" s="11"/>
      <c r="ED24" s="11"/>
      <c r="EE24" s="11"/>
      <c r="EF24" s="11"/>
      <c r="EG24" s="12"/>
      <c r="EH24" s="12"/>
      <c r="EI24" s="11"/>
      <c r="EJ24" s="12"/>
      <c r="EK24" s="11"/>
      <c r="EL24" s="12"/>
      <c r="EM24" s="12"/>
      <c r="EN24" s="11"/>
      <c r="EO24" s="11"/>
      <c r="EP24" s="11"/>
      <c r="EQ24" s="11"/>
      <c r="ER24" s="12"/>
      <c r="ES24" s="12"/>
      <c r="ET24" s="11"/>
      <c r="EU24" s="12"/>
      <c r="EV24" s="11"/>
      <c r="EW24" s="12"/>
      <c r="EX24" s="12"/>
      <c r="EY24" s="11"/>
      <c r="EZ24" s="11"/>
      <c r="FA24" s="11"/>
      <c r="FB24" s="11"/>
      <c r="FC24" s="12"/>
      <c r="FD24" s="12"/>
      <c r="FE24" s="11"/>
      <c r="FF24" s="12"/>
      <c r="FG24" s="11"/>
      <c r="FH24" s="12"/>
      <c r="FI24" s="12"/>
      <c r="FJ24" s="11"/>
      <c r="FK24" s="11"/>
      <c r="FL24" s="11"/>
      <c r="FM24" s="11"/>
      <c r="FN24" s="12"/>
      <c r="FO24" s="12"/>
      <c r="FP24" s="11"/>
      <c r="FQ24" s="12"/>
      <c r="FR24" s="11"/>
      <c r="FS24" s="12"/>
      <c r="FT24" s="12"/>
      <c r="FU24" s="11"/>
      <c r="FV24" s="11"/>
      <c r="FW24" s="11"/>
      <c r="FX24" s="11"/>
      <c r="FY24" s="12"/>
      <c r="FZ24" s="12"/>
      <c r="GA24" s="11"/>
      <c r="GB24" s="12"/>
      <c r="GC24" s="11"/>
      <c r="GD24" s="12"/>
      <c r="GE24" s="12"/>
      <c r="GF24" s="11"/>
      <c r="GG24" s="11"/>
      <c r="GH24" s="11"/>
      <c r="GI24" s="11"/>
      <c r="GJ24" s="12"/>
      <c r="GK24" s="12"/>
      <c r="GL24" s="11"/>
      <c r="GM24" s="12"/>
      <c r="GN24" s="11"/>
      <c r="GO24" s="12"/>
      <c r="GP24" s="12"/>
      <c r="GQ24" s="11"/>
      <c r="GR24" s="11"/>
      <c r="GS24" s="11"/>
      <c r="GT24" s="11"/>
      <c r="GU24" s="12"/>
      <c r="GV24" s="12"/>
      <c r="GW24" s="11"/>
      <c r="GX24" s="12"/>
      <c r="GY24" s="11"/>
      <c r="GZ24" s="12"/>
      <c r="HA24" s="12"/>
      <c r="HB24" s="11"/>
      <c r="HC24" s="11"/>
      <c r="HD24" s="11"/>
      <c r="HE24" s="11"/>
      <c r="HF24" s="12"/>
      <c r="HG24" s="12"/>
      <c r="HH24" s="11"/>
      <c r="HI24" s="12"/>
      <c r="HJ24" s="11"/>
      <c r="HK24" s="12"/>
      <c r="HL24" s="12"/>
      <c r="HM24" s="11"/>
      <c r="HN24" s="11"/>
      <c r="HO24" s="11"/>
      <c r="HP24" s="11"/>
      <c r="HQ24" s="12"/>
      <c r="HR24" s="12"/>
      <c r="HS24" s="11"/>
      <c r="HT24" s="12"/>
      <c r="HU24" s="11"/>
      <c r="HV24" s="86"/>
      <c r="HW24" s="86"/>
      <c r="HX24" s="10"/>
      <c r="HY24" s="11"/>
      <c r="HZ24" s="87"/>
      <c r="IA24" s="87"/>
      <c r="IB24" s="86"/>
      <c r="IC24" s="86"/>
      <c r="ID24" s="87"/>
      <c r="IE24" s="86"/>
      <c r="IF24" s="87"/>
      <c r="IG24" s="86"/>
      <c r="IH24" s="86"/>
      <c r="II24" s="10"/>
      <c r="IJ24" s="11"/>
      <c r="IK24" s="87"/>
      <c r="IL24" s="87"/>
      <c r="IM24" s="86"/>
      <c r="IN24" s="86"/>
      <c r="IO24" s="87"/>
      <c r="IP24" s="86"/>
      <c r="IQ24" s="87"/>
      <c r="IR24" s="86"/>
      <c r="IS24" s="86"/>
      <c r="IT24" s="10"/>
      <c r="IU24" s="11"/>
      <c r="IV24" s="87"/>
      <c r="IW24" s="87"/>
      <c r="IX24" s="86"/>
      <c r="IY24" s="86"/>
      <c r="IZ24" s="87"/>
      <c r="JA24" s="86"/>
      <c r="JB24" s="87"/>
      <c r="JC24" s="86"/>
      <c r="JD24" s="86"/>
      <c r="JE24" s="10"/>
      <c r="JF24" s="11"/>
      <c r="JG24" s="87"/>
      <c r="JH24" s="87"/>
      <c r="JI24" s="86"/>
      <c r="JJ24" s="86"/>
      <c r="JK24" s="87"/>
      <c r="JL24" s="86"/>
      <c r="JM24" s="87"/>
      <c r="JN24" s="86"/>
      <c r="JO24" s="86"/>
      <c r="JP24" s="10"/>
      <c r="JQ24" s="11"/>
      <c r="JR24" s="87"/>
      <c r="JS24" s="87"/>
      <c r="JT24" s="86"/>
      <c r="JU24" s="86"/>
      <c r="JV24" s="87"/>
      <c r="JW24" s="86"/>
      <c r="JX24" s="87"/>
      <c r="JY24" s="86"/>
      <c r="JZ24" s="86"/>
      <c r="KA24" s="10"/>
      <c r="KB24" s="11"/>
      <c r="KC24" s="87"/>
      <c r="KD24" s="87"/>
      <c r="KE24" s="86"/>
      <c r="KF24" s="86"/>
      <c r="KG24" s="87"/>
      <c r="KH24" s="86"/>
      <c r="KI24" s="87"/>
      <c r="KJ24" s="86"/>
      <c r="KK24" s="86"/>
      <c r="KL24" s="10"/>
      <c r="KM24" s="11"/>
      <c r="KN24" s="87"/>
      <c r="KO24" s="87"/>
      <c r="KP24" s="86"/>
      <c r="KQ24" s="86"/>
      <c r="KR24" s="87"/>
      <c r="KS24" s="86"/>
      <c r="KT24" s="87"/>
      <c r="KU24" s="86"/>
      <c r="KV24" s="86"/>
      <c r="KW24" s="10"/>
      <c r="KX24" s="11"/>
      <c r="KY24" s="87"/>
      <c r="KZ24" s="87"/>
      <c r="LA24" s="86"/>
      <c r="LB24" s="86"/>
      <c r="LC24" s="87"/>
      <c r="LD24" s="86"/>
      <c r="LE24" s="87"/>
      <c r="LF24" s="86"/>
      <c r="LG24" s="86"/>
      <c r="LH24" s="10"/>
      <c r="LI24" s="11"/>
      <c r="LJ24" s="87"/>
      <c r="LK24" s="87"/>
      <c r="LL24" s="86"/>
      <c r="LM24" s="86"/>
      <c r="LN24" s="87"/>
      <c r="LO24" s="86"/>
      <c r="LP24" s="87"/>
      <c r="LQ24" s="86"/>
      <c r="LR24" s="86"/>
      <c r="LS24" s="10"/>
      <c r="LT24" s="11"/>
      <c r="LU24" s="87"/>
      <c r="LV24" s="87"/>
      <c r="LW24" s="86"/>
      <c r="LX24" s="86"/>
      <c r="LY24" s="87"/>
      <c r="LZ24" s="86"/>
      <c r="MA24" s="87"/>
      <c r="MB24" s="86"/>
      <c r="MC24" s="86"/>
      <c r="MD24" s="10"/>
      <c r="ME24" s="11"/>
      <c r="MF24" s="87"/>
      <c r="MG24" s="87"/>
      <c r="MH24" s="86"/>
      <c r="MI24" s="86"/>
      <c r="MJ24" s="87"/>
      <c r="MK24" s="86"/>
      <c r="ML24" s="87"/>
      <c r="MM24" s="86"/>
      <c r="MN24" s="86"/>
      <c r="MO24" s="10"/>
      <c r="MP24" s="11"/>
      <c r="MQ24" s="87"/>
      <c r="MR24" s="87"/>
      <c r="MS24" s="86"/>
      <c r="MT24" s="86"/>
      <c r="MU24" s="87"/>
      <c r="MV24" s="86"/>
      <c r="MW24" s="87"/>
      <c r="MX24" s="86"/>
      <c r="MY24" s="86"/>
      <c r="MZ24" s="10"/>
      <c r="NA24" s="11"/>
      <c r="NB24" s="87"/>
      <c r="NC24" s="87"/>
      <c r="ND24" s="86"/>
      <c r="NE24" s="86"/>
      <c r="NF24" s="87"/>
      <c r="NG24" s="86"/>
      <c r="NH24" s="87"/>
      <c r="NI24" s="86"/>
      <c r="NJ24" s="86"/>
      <c r="NK24" s="10"/>
      <c r="NL24" s="11"/>
      <c r="NM24" s="87"/>
      <c r="NN24" s="87"/>
      <c r="NO24" s="86"/>
      <c r="NP24" s="86"/>
      <c r="NQ24" s="87"/>
      <c r="NR24" s="86"/>
      <c r="NS24" s="87"/>
      <c r="NT24" s="86"/>
      <c r="NU24" s="86"/>
      <c r="NV24" s="10"/>
      <c r="NW24" s="11"/>
      <c r="NX24" s="87"/>
      <c r="NY24" s="87"/>
      <c r="NZ24" s="86"/>
      <c r="OA24" s="86"/>
      <c r="OB24" s="87"/>
      <c r="OC24" s="86"/>
      <c r="OD24" s="87"/>
      <c r="OE24" s="86"/>
      <c r="OF24" s="86"/>
      <c r="OG24" s="10"/>
      <c r="OH24" s="11"/>
      <c r="OI24" s="87"/>
      <c r="OJ24" s="87"/>
      <c r="OK24" s="86"/>
      <c r="OL24" s="86"/>
      <c r="OM24" s="87"/>
      <c r="ON24" s="86"/>
      <c r="OO24" s="87"/>
      <c r="OP24" s="86"/>
      <c r="OQ24" s="86"/>
      <c r="OR24" s="10"/>
      <c r="OS24" s="11"/>
      <c r="OT24" s="87"/>
      <c r="OU24" s="87"/>
      <c r="OV24" s="86"/>
      <c r="OW24" s="86"/>
      <c r="OX24" s="87"/>
      <c r="OY24" s="86"/>
      <c r="OZ24" s="87"/>
      <c r="PA24" s="86"/>
      <c r="PB24" s="86"/>
      <c r="PC24" s="10"/>
      <c r="PD24" s="11"/>
      <c r="PE24" s="87"/>
      <c r="PF24" s="87"/>
      <c r="PG24" s="86"/>
      <c r="PH24" s="86"/>
      <c r="PI24" s="87"/>
      <c r="PJ24" s="86"/>
      <c r="PK24" s="87"/>
      <c r="PL24" s="86"/>
      <c r="PM24" s="86"/>
      <c r="PN24" s="10"/>
      <c r="PO24" s="11"/>
      <c r="PP24" s="87"/>
      <c r="PQ24" s="87"/>
      <c r="PR24" s="86"/>
      <c r="PS24" s="86"/>
      <c r="PT24" s="87"/>
      <c r="PU24" s="86"/>
      <c r="PV24" s="87"/>
      <c r="PW24" s="86"/>
      <c r="PX24" s="86"/>
      <c r="PY24" s="10"/>
      <c r="PZ24" s="11"/>
      <c r="QA24" s="87"/>
      <c r="QB24" s="87"/>
      <c r="QC24" s="86"/>
      <c r="QD24" s="86"/>
      <c r="QE24" s="87"/>
      <c r="QF24" s="86"/>
      <c r="QG24" s="87"/>
      <c r="QH24" s="86"/>
      <c r="QI24" s="86"/>
      <c r="QJ24" s="10"/>
      <c r="QK24" s="11"/>
      <c r="QL24" s="87"/>
      <c r="QM24" s="87"/>
      <c r="QN24" s="86"/>
      <c r="QO24" s="86"/>
      <c r="QP24" s="87"/>
      <c r="QQ24" s="86"/>
      <c r="QR24" s="87"/>
      <c r="QS24" s="86"/>
      <c r="QT24" s="86"/>
      <c r="QU24" s="10"/>
      <c r="QV24" s="11"/>
      <c r="QW24" s="87"/>
      <c r="QX24" s="87"/>
      <c r="QY24" s="86"/>
      <c r="QZ24" s="86"/>
      <c r="RA24" s="87"/>
      <c r="RB24" s="86"/>
      <c r="RC24" s="87"/>
      <c r="RD24" s="86"/>
      <c r="RE24" s="86"/>
      <c r="RF24" s="10"/>
      <c r="RG24" s="11"/>
      <c r="RH24" s="87"/>
      <c r="RI24" s="87"/>
      <c r="RJ24" s="86"/>
      <c r="RK24" s="86"/>
      <c r="RL24" s="87"/>
      <c r="RM24" s="86"/>
      <c r="RN24" s="87"/>
      <c r="RO24" s="86"/>
      <c r="RP24" s="86"/>
      <c r="RQ24" s="10"/>
      <c r="RR24" s="11"/>
      <c r="RS24" s="87"/>
      <c r="RT24" s="87"/>
      <c r="RU24" s="86"/>
      <c r="RV24" s="86"/>
      <c r="RW24" s="87"/>
      <c r="RX24" s="86"/>
      <c r="RY24" s="87"/>
      <c r="RZ24" s="86"/>
      <c r="SA24" s="86"/>
      <c r="SB24" s="10"/>
      <c r="SC24" s="11"/>
      <c r="SD24" s="87"/>
      <c r="SE24" s="87"/>
      <c r="SF24" s="86"/>
      <c r="SG24" s="86"/>
      <c r="SH24" s="87"/>
      <c r="SI24" s="86"/>
      <c r="SJ24" s="87"/>
      <c r="SK24" s="86"/>
      <c r="SL24" s="86"/>
      <c r="SM24" s="10"/>
      <c r="SN24" s="11"/>
      <c r="SO24" s="87"/>
      <c r="SP24" s="87"/>
      <c r="SQ24" s="86"/>
      <c r="SR24" s="86"/>
      <c r="SS24" s="87"/>
      <c r="ST24" s="86"/>
      <c r="SU24" s="87"/>
      <c r="SV24" s="86"/>
      <c r="SW24" s="86"/>
      <c r="SX24" s="10"/>
      <c r="SY24" s="11"/>
      <c r="SZ24" s="87"/>
      <c r="TA24" s="87"/>
      <c r="TB24" s="86"/>
      <c r="TC24" s="86"/>
      <c r="TD24" s="87"/>
      <c r="TE24" s="86"/>
      <c r="TF24" s="87"/>
      <c r="TG24" s="86"/>
      <c r="TH24" s="86"/>
      <c r="TI24" s="10"/>
      <c r="TJ24" s="11"/>
      <c r="TK24" s="87"/>
      <c r="TL24" s="87"/>
      <c r="TM24" s="86"/>
      <c r="TN24" s="86"/>
      <c r="TO24" s="87"/>
      <c r="TP24" s="86"/>
      <c r="TQ24" s="87"/>
      <c r="TR24" s="86"/>
      <c r="TS24" s="86"/>
      <c r="TT24" s="10"/>
      <c r="TU24" s="11"/>
      <c r="TV24" s="87"/>
      <c r="TW24" s="87"/>
      <c r="TX24" s="86"/>
      <c r="TY24" s="86"/>
      <c r="TZ24" s="87"/>
      <c r="UA24" s="86"/>
      <c r="UB24" s="87"/>
      <c r="UC24" s="86"/>
      <c r="UD24" s="86"/>
      <c r="UE24" s="10"/>
      <c r="UF24" s="11"/>
      <c r="UG24" s="87"/>
      <c r="UH24" s="87"/>
      <c r="UI24" s="86"/>
      <c r="UJ24" s="86"/>
      <c r="UK24" s="87"/>
      <c r="UL24" s="86"/>
      <c r="UM24" s="87"/>
      <c r="UN24" s="86"/>
      <c r="UO24" s="86"/>
      <c r="UP24" s="10"/>
      <c r="UQ24" s="11"/>
      <c r="UR24" s="87"/>
      <c r="US24" s="87"/>
      <c r="UT24" s="86"/>
      <c r="UU24" s="86"/>
      <c r="UV24" s="87"/>
      <c r="UW24" s="86"/>
      <c r="UX24" s="87"/>
      <c r="UY24" s="86"/>
      <c r="UZ24" s="86"/>
      <c r="VA24" s="10"/>
      <c r="VB24" s="11"/>
      <c r="VC24" s="87"/>
      <c r="VD24" s="87"/>
      <c r="VE24" s="86"/>
      <c r="VF24" s="86"/>
      <c r="VG24" s="87"/>
      <c r="VH24" s="86"/>
      <c r="VI24" s="87"/>
      <c r="VJ24" s="86"/>
      <c r="VK24" s="86"/>
      <c r="VL24" s="10"/>
      <c r="VM24" s="11"/>
      <c r="VN24" s="87"/>
      <c r="VO24" s="87"/>
      <c r="VP24" s="86"/>
      <c r="VQ24" s="86"/>
      <c r="VR24" s="87"/>
      <c r="VS24" s="86"/>
      <c r="VT24" s="87"/>
      <c r="VU24" s="86"/>
      <c r="VV24" s="86"/>
      <c r="VW24" s="10"/>
      <c r="VX24" s="11"/>
      <c r="VY24" s="87"/>
      <c r="VZ24" s="87"/>
      <c r="WA24" s="86"/>
      <c r="WB24" s="86"/>
      <c r="WC24" s="87"/>
      <c r="WD24" s="86"/>
      <c r="WE24" s="87"/>
      <c r="WF24" s="86"/>
      <c r="WG24" s="86"/>
      <c r="WH24" s="10"/>
      <c r="WI24" s="11"/>
      <c r="WJ24" s="87"/>
      <c r="WK24" s="87"/>
      <c r="WL24" s="86"/>
      <c r="WM24" s="86"/>
      <c r="WN24" s="87"/>
      <c r="WO24" s="86"/>
      <c r="WP24" s="87"/>
      <c r="WQ24" s="86"/>
      <c r="WR24" s="86"/>
      <c r="WS24" s="10"/>
      <c r="WT24" s="11"/>
      <c r="WU24" s="87"/>
      <c r="WV24" s="87"/>
      <c r="WW24" s="86"/>
      <c r="WX24" s="86"/>
      <c r="WY24" s="87"/>
      <c r="WZ24" s="86"/>
      <c r="XA24" s="87"/>
      <c r="XB24" s="86"/>
      <c r="XC24" s="86"/>
      <c r="XD24" s="10"/>
      <c r="XE24" s="11"/>
      <c r="XF24" s="87"/>
      <c r="XG24" s="87"/>
      <c r="XH24" s="86"/>
      <c r="XI24" s="86"/>
      <c r="XJ24" s="87"/>
      <c r="XK24" s="86"/>
      <c r="XL24" s="87"/>
      <c r="XM24" s="86"/>
      <c r="XN24" s="86"/>
      <c r="XO24" s="10"/>
      <c r="XP24" s="11"/>
      <c r="XQ24" s="87"/>
      <c r="XR24" s="87"/>
      <c r="XS24" s="86"/>
      <c r="XT24" s="86"/>
      <c r="XU24" s="87"/>
      <c r="XV24" s="86"/>
      <c r="XW24" s="87"/>
      <c r="XX24" s="86"/>
      <c r="XY24" s="86"/>
      <c r="XZ24" s="10"/>
      <c r="YA24" s="11"/>
      <c r="YB24" s="87"/>
      <c r="YC24" s="87"/>
      <c r="YD24" s="86"/>
      <c r="YE24" s="86"/>
      <c r="YF24" s="87"/>
      <c r="YG24" s="86"/>
      <c r="YH24" s="87"/>
      <c r="YI24" s="86"/>
      <c r="YJ24" s="86"/>
      <c r="YK24" s="10"/>
      <c r="YL24" s="11"/>
      <c r="YM24" s="87"/>
      <c r="YN24" s="87"/>
      <c r="YO24" s="86"/>
      <c r="YP24" s="86"/>
      <c r="YQ24" s="87"/>
      <c r="YR24" s="86"/>
      <c r="YS24" s="87"/>
      <c r="YT24" s="86"/>
      <c r="YU24" s="86"/>
      <c r="YV24" s="10"/>
      <c r="YW24" s="11"/>
      <c r="YX24" s="87"/>
      <c r="YY24" s="87"/>
      <c r="YZ24" s="86"/>
      <c r="ZA24" s="86"/>
      <c r="ZB24" s="87"/>
      <c r="ZC24" s="86"/>
      <c r="ZD24" s="87"/>
      <c r="ZE24" s="86"/>
      <c r="ZF24" s="86"/>
      <c r="ZG24" s="10"/>
      <c r="ZH24" s="11"/>
      <c r="ZI24" s="87"/>
      <c r="ZJ24" s="87"/>
      <c r="ZK24" s="86"/>
      <c r="ZL24" s="86"/>
      <c r="ZM24" s="87"/>
      <c r="ZN24" s="86"/>
      <c r="ZO24" s="87"/>
      <c r="ZP24" s="86"/>
      <c r="ZQ24" s="86"/>
      <c r="ZR24" s="10"/>
      <c r="ZS24" s="11"/>
      <c r="ZT24" s="87"/>
      <c r="ZU24" s="87"/>
      <c r="ZV24" s="86"/>
      <c r="ZW24" s="86"/>
      <c r="ZX24" s="87"/>
      <c r="ZY24" s="86"/>
      <c r="ZZ24" s="87"/>
      <c r="AAA24" s="86"/>
      <c r="AAB24" s="86"/>
      <c r="AAC24" s="10"/>
      <c r="AAD24" s="11"/>
      <c r="AAE24" s="87"/>
      <c r="AAF24" s="87"/>
      <c r="AAG24" s="86"/>
      <c r="AAH24" s="86"/>
      <c r="AAI24" s="87"/>
      <c r="AAJ24" s="86"/>
      <c r="AAK24" s="87"/>
      <c r="AAL24" s="86"/>
      <c r="AAM24" s="86"/>
      <c r="AAN24" s="10"/>
      <c r="AAO24" s="11"/>
      <c r="AAP24" s="87"/>
      <c r="AAQ24" s="87"/>
      <c r="AAR24" s="86"/>
      <c r="AAS24" s="86"/>
      <c r="AAT24" s="87"/>
      <c r="AAU24" s="86"/>
      <c r="AAV24" s="87"/>
      <c r="AAW24" s="86"/>
      <c r="AAX24" s="86"/>
      <c r="AAY24" s="10"/>
      <c r="AAZ24" s="11"/>
      <c r="ABA24" s="87"/>
      <c r="ABB24" s="87"/>
      <c r="ABC24" s="86"/>
      <c r="ABD24" s="86"/>
      <c r="ABE24" s="87"/>
      <c r="ABF24" s="86"/>
      <c r="ABG24" s="87"/>
      <c r="ABH24" s="86"/>
      <c r="ABI24" s="86"/>
      <c r="ABJ24" s="10"/>
      <c r="ABK24" s="11"/>
      <c r="ABL24" s="87"/>
      <c r="ABM24" s="87"/>
      <c r="ABN24" s="86"/>
      <c r="ABO24" s="86"/>
      <c r="ABP24" s="87"/>
      <c r="ABQ24" s="86"/>
      <c r="ABR24" s="87"/>
      <c r="ABS24" s="86"/>
      <c r="ABT24" s="86"/>
      <c r="ABU24" s="10"/>
      <c r="ABV24" s="11"/>
      <c r="ABW24" s="87"/>
      <c r="ABX24" s="87"/>
      <c r="ABY24" s="86"/>
      <c r="ABZ24" s="86"/>
      <c r="ACA24" s="87"/>
      <c r="ACB24" s="86"/>
      <c r="ACC24" s="87"/>
      <c r="ACD24" s="86"/>
      <c r="ACE24" s="86"/>
      <c r="ACF24" s="10"/>
      <c r="ACG24" s="11"/>
      <c r="ACH24" s="87"/>
      <c r="ACI24" s="87"/>
      <c r="ACJ24" s="86"/>
      <c r="ACK24" s="86"/>
      <c r="ACL24" s="87"/>
      <c r="ACM24" s="86"/>
      <c r="ACN24" s="87"/>
      <c r="ACO24" s="86"/>
      <c r="ACP24" s="86"/>
      <c r="ACQ24" s="10"/>
      <c r="ACR24" s="11"/>
      <c r="ACS24" s="87"/>
      <c r="ACT24" s="87"/>
      <c r="ACU24" s="86"/>
      <c r="ACV24" s="86"/>
      <c r="ACW24" s="87"/>
      <c r="ACX24" s="86"/>
      <c r="ACY24" s="87"/>
      <c r="ACZ24" s="86"/>
      <c r="ADA24" s="86"/>
      <c r="ADB24" s="10"/>
      <c r="ADC24" s="11"/>
      <c r="ADD24" s="87"/>
      <c r="ADE24" s="87"/>
      <c r="ADF24" s="86"/>
      <c r="ADG24" s="86"/>
      <c r="ADH24" s="87"/>
      <c r="ADI24" s="86"/>
      <c r="ADJ24" s="87"/>
      <c r="ADK24" s="86"/>
      <c r="ADL24" s="86"/>
      <c r="ADM24" s="10"/>
      <c r="ADN24" s="11"/>
      <c r="ADO24" s="87"/>
      <c r="ADP24" s="87"/>
      <c r="ADQ24" s="86"/>
      <c r="ADR24" s="86"/>
      <c r="ADS24" s="87"/>
      <c r="ADT24" s="86"/>
      <c r="ADU24" s="87"/>
      <c r="ADV24" s="86"/>
      <c r="ADW24" s="86"/>
      <c r="ADX24" s="10"/>
      <c r="ADY24" s="11"/>
      <c r="ADZ24" s="87"/>
      <c r="AEA24" s="87"/>
      <c r="AEB24" s="86"/>
      <c r="AEC24" s="86"/>
      <c r="AED24" s="87"/>
      <c r="AEE24" s="86"/>
      <c r="AEF24" s="87"/>
      <c r="AEG24" s="86"/>
      <c r="AEH24" s="86"/>
      <c r="AEI24" s="10"/>
      <c r="AEJ24" s="11"/>
      <c r="AEK24" s="87"/>
      <c r="AEL24" s="87"/>
      <c r="AEM24" s="86"/>
      <c r="AEN24" s="86"/>
      <c r="AEO24" s="87"/>
      <c r="AEP24" s="86"/>
      <c r="AEQ24" s="87"/>
      <c r="AER24" s="86"/>
      <c r="AES24" s="86"/>
      <c r="AET24" s="10"/>
      <c r="AEU24" s="11"/>
      <c r="AEV24" s="87"/>
      <c r="AEW24" s="87"/>
      <c r="AEX24" s="86"/>
      <c r="AEY24" s="86"/>
      <c r="AEZ24" s="87"/>
      <c r="AFA24" s="86"/>
      <c r="AFB24" s="87"/>
      <c r="AFC24" s="86"/>
      <c r="AFD24" s="86"/>
      <c r="AFE24" s="10"/>
      <c r="AFF24" s="11"/>
      <c r="AFG24" s="87"/>
      <c r="AFH24" s="87"/>
      <c r="AFI24" s="86"/>
      <c r="AFJ24" s="86"/>
      <c r="AFK24" s="87"/>
      <c r="AFL24" s="86"/>
      <c r="AFM24" s="87"/>
      <c r="AFN24" s="86"/>
      <c r="AFO24" s="86"/>
      <c r="AFP24" s="10"/>
      <c r="AFQ24" s="11"/>
      <c r="AFR24" s="87"/>
      <c r="AFS24" s="87"/>
      <c r="AFT24" s="86"/>
      <c r="AFU24" s="86"/>
      <c r="AFV24" s="87"/>
      <c r="AFW24" s="86"/>
      <c r="AFX24" s="87"/>
      <c r="AFY24" s="86"/>
      <c r="AFZ24" s="86"/>
      <c r="AGA24" s="10"/>
      <c r="AGB24" s="11"/>
      <c r="AGC24" s="87"/>
      <c r="AGD24" s="87"/>
      <c r="AGE24" s="86"/>
      <c r="AGF24" s="86"/>
      <c r="AGG24" s="87"/>
      <c r="AGH24" s="86"/>
      <c r="AGI24" s="87"/>
      <c r="AGJ24" s="86"/>
      <c r="AGK24" s="86"/>
      <c r="AGL24" s="10"/>
      <c r="AGM24" s="11"/>
      <c r="AGN24" s="87"/>
      <c r="AGO24" s="87"/>
      <c r="AGP24" s="86"/>
      <c r="AGQ24" s="86"/>
      <c r="AGR24" s="87"/>
      <c r="AGS24" s="86"/>
      <c r="AGT24" s="87"/>
      <c r="AGU24" s="86"/>
      <c r="AGV24" s="86"/>
      <c r="AGW24" s="10"/>
      <c r="AGX24" s="11"/>
      <c r="AGY24" s="87"/>
      <c r="AGZ24" s="87"/>
      <c r="AHA24" s="86"/>
      <c r="AHB24" s="86"/>
      <c r="AHC24" s="87"/>
      <c r="AHD24" s="86"/>
      <c r="AHE24" s="87"/>
      <c r="AHF24" s="86"/>
      <c r="AHG24" s="86"/>
      <c r="AHH24" s="10"/>
      <c r="AHI24" s="11"/>
      <c r="AHJ24" s="87"/>
      <c r="AHK24" s="87"/>
      <c r="AHL24" s="86"/>
      <c r="AHM24" s="86"/>
      <c r="AHN24" s="87"/>
      <c r="AHO24" s="86"/>
      <c r="AHP24" s="87"/>
      <c r="AHQ24" s="86"/>
      <c r="AHR24" s="86"/>
      <c r="AHS24" s="10"/>
      <c r="AHT24" s="11"/>
      <c r="AHU24" s="87"/>
      <c r="AHV24" s="87"/>
      <c r="AHW24" s="86"/>
      <c r="AHX24" s="86"/>
      <c r="AHY24" s="87"/>
      <c r="AHZ24" s="86"/>
      <c r="AIA24" s="87"/>
      <c r="AIB24" s="86"/>
      <c r="AIC24" s="86"/>
      <c r="AID24" s="10"/>
      <c r="AIE24" s="11"/>
      <c r="AIF24" s="87"/>
      <c r="AIG24" s="87"/>
      <c r="AIH24" s="86"/>
      <c r="AII24" s="86"/>
      <c r="AIJ24" s="87"/>
      <c r="AIK24" s="86"/>
      <c r="AIL24" s="87"/>
      <c r="AIM24" s="86"/>
      <c r="AIN24" s="86"/>
      <c r="AIO24" s="10"/>
      <c r="AIP24" s="11"/>
      <c r="AIQ24" s="87"/>
      <c r="AIR24" s="87"/>
      <c r="AIS24" s="86"/>
      <c r="AIT24" s="86"/>
      <c r="AIU24" s="87"/>
      <c r="AIV24" s="86"/>
      <c r="AIW24" s="87"/>
      <c r="AIX24" s="86"/>
      <c r="AIY24" s="86"/>
      <c r="AIZ24" s="10"/>
      <c r="AJA24" s="11"/>
      <c r="AJB24" s="87"/>
      <c r="AJC24" s="87"/>
      <c r="AJD24" s="86"/>
      <c r="AJE24" s="86"/>
      <c r="AJF24" s="87"/>
      <c r="AJG24" s="86"/>
      <c r="AJH24" s="87"/>
      <c r="AJI24" s="86"/>
      <c r="AJJ24" s="86"/>
      <c r="AJK24" s="10"/>
      <c r="AJL24" s="11"/>
      <c r="AJM24" s="87"/>
      <c r="AJN24" s="87"/>
      <c r="AJO24" s="86"/>
      <c r="AJP24" s="86"/>
      <c r="AJQ24" s="87"/>
      <c r="AJR24" s="86"/>
      <c r="AJS24" s="87"/>
      <c r="AJT24" s="86"/>
      <c r="AJU24" s="86"/>
      <c r="AJV24" s="10"/>
      <c r="AJW24" s="11"/>
      <c r="AJX24" s="87"/>
      <c r="AJY24" s="87"/>
      <c r="AJZ24" s="86"/>
      <c r="AKA24" s="86"/>
      <c r="AKB24" s="87"/>
      <c r="AKC24" s="86"/>
      <c r="AKD24" s="87"/>
      <c r="AKE24" s="86"/>
      <c r="AKF24" s="86"/>
      <c r="AKG24" s="10"/>
      <c r="AKH24" s="11"/>
      <c r="AKI24" s="87"/>
      <c r="AKJ24" s="87"/>
      <c r="AKK24" s="86"/>
      <c r="AKL24" s="86"/>
      <c r="AKM24" s="87"/>
      <c r="AKN24" s="86"/>
      <c r="AKO24" s="87"/>
      <c r="AKP24" s="86"/>
      <c r="AKQ24" s="86"/>
      <c r="AKR24" s="10"/>
      <c r="AKS24" s="11"/>
      <c r="AKT24" s="87"/>
      <c r="AKU24" s="87"/>
      <c r="AKV24" s="86"/>
      <c r="AKW24" s="86"/>
      <c r="AKX24" s="87"/>
      <c r="AKY24" s="86"/>
      <c r="AKZ24" s="87"/>
      <c r="ALA24" s="86"/>
      <c r="ALB24" s="86"/>
      <c r="ALC24" s="10"/>
      <c r="ALD24" s="11"/>
      <c r="ALE24" s="87"/>
      <c r="ALF24" s="87"/>
      <c r="ALG24" s="86"/>
      <c r="ALH24" s="86"/>
      <c r="ALI24" s="87"/>
      <c r="ALJ24" s="86"/>
      <c r="ALK24" s="87"/>
      <c r="ALL24" s="86"/>
      <c r="ALM24" s="86"/>
      <c r="ALN24" s="10"/>
      <c r="ALO24" s="11"/>
      <c r="ALP24" s="87"/>
      <c r="ALQ24" s="87"/>
      <c r="ALR24" s="86"/>
      <c r="ALS24" s="86"/>
      <c r="ALT24" s="87"/>
      <c r="ALU24" s="86"/>
      <c r="ALV24" s="87"/>
      <c r="ALW24" s="86"/>
      <c r="ALX24" s="86"/>
      <c r="ALY24" s="10"/>
      <c r="ALZ24" s="11"/>
      <c r="AMA24" s="87"/>
      <c r="AMB24" s="87"/>
      <c r="AMC24" s="86"/>
      <c r="AMD24" s="86"/>
      <c r="AME24" s="87"/>
      <c r="AMF24" s="86"/>
      <c r="AMG24" s="87"/>
      <c r="AMH24" s="86"/>
      <c r="AMI24" s="86"/>
      <c r="AMJ24" s="10"/>
      <c r="AMK24" s="11"/>
      <c r="AML24" s="87"/>
      <c r="AMM24" s="87"/>
      <c r="AMN24" s="86"/>
      <c r="AMO24" s="86"/>
      <c r="AMP24" s="87"/>
      <c r="AMQ24" s="86"/>
      <c r="AMR24" s="87"/>
      <c r="AMS24" s="86"/>
      <c r="AMT24" s="86"/>
      <c r="AMU24" s="10"/>
      <c r="AMV24" s="11"/>
      <c r="AMW24" s="87"/>
      <c r="AMX24" s="87"/>
      <c r="AMY24" s="86"/>
      <c r="AMZ24" s="86"/>
      <c r="ANA24" s="87"/>
      <c r="ANB24" s="86"/>
      <c r="ANC24" s="87"/>
      <c r="AND24" s="86"/>
      <c r="ANE24" s="86"/>
      <c r="ANF24" s="10"/>
      <c r="ANG24" s="11"/>
      <c r="ANH24" s="87"/>
      <c r="ANI24" s="87"/>
      <c r="ANJ24" s="86"/>
      <c r="ANK24" s="86"/>
      <c r="ANL24" s="87"/>
      <c r="ANM24" s="86"/>
      <c r="ANN24" s="87"/>
      <c r="ANO24" s="86"/>
      <c r="ANP24" s="86"/>
      <c r="ANQ24" s="10"/>
      <c r="ANR24" s="11"/>
      <c r="ANS24" s="87"/>
      <c r="ANT24" s="87"/>
      <c r="ANU24" s="86"/>
      <c r="ANV24" s="86"/>
      <c r="ANW24" s="87"/>
      <c r="ANX24" s="86"/>
      <c r="ANY24" s="87"/>
      <c r="ANZ24" s="86"/>
      <c r="AOA24" s="86"/>
      <c r="AOB24" s="10"/>
      <c r="AOC24" s="11"/>
      <c r="AOD24" s="87"/>
      <c r="AOE24" s="87"/>
      <c r="AOF24" s="86"/>
      <c r="AOG24" s="86"/>
      <c r="AOH24" s="87"/>
      <c r="AOI24" s="86"/>
      <c r="AOJ24" s="87"/>
      <c r="AOK24" s="86"/>
      <c r="AOL24" s="86"/>
      <c r="AOM24" s="10"/>
      <c r="AON24" s="11"/>
      <c r="AOO24" s="87"/>
      <c r="AOP24" s="87"/>
      <c r="AOQ24" s="86"/>
      <c r="AOR24" s="86"/>
      <c r="AOS24" s="87"/>
      <c r="AOT24" s="86"/>
      <c r="AOU24" s="87"/>
      <c r="AOV24" s="86"/>
      <c r="AOW24" s="86"/>
      <c r="AOX24" s="10"/>
      <c r="AOY24" s="11"/>
      <c r="AOZ24" s="87"/>
      <c r="APA24" s="87"/>
      <c r="APB24" s="86"/>
      <c r="APC24" s="86"/>
      <c r="APD24" s="87"/>
      <c r="APE24" s="86"/>
      <c r="APF24" s="87"/>
      <c r="APG24" s="86"/>
      <c r="APH24" s="86"/>
      <c r="API24" s="10"/>
      <c r="APJ24" s="11"/>
      <c r="APK24" s="87"/>
      <c r="APL24" s="87"/>
      <c r="APM24" s="86"/>
      <c r="APN24" s="86"/>
      <c r="APO24" s="87"/>
      <c r="APP24" s="86"/>
      <c r="APQ24" s="87"/>
      <c r="APR24" s="86"/>
      <c r="APS24" s="86"/>
      <c r="APT24" s="10"/>
      <c r="APU24" s="11"/>
      <c r="APV24" s="87"/>
      <c r="APW24" s="87"/>
      <c r="APX24" s="86"/>
      <c r="APY24" s="86"/>
      <c r="APZ24" s="87"/>
      <c r="AQA24" s="86"/>
      <c r="AQB24" s="87"/>
      <c r="AQC24" s="86"/>
      <c r="AQD24" s="86"/>
      <c r="AQE24" s="10"/>
      <c r="AQF24" s="11"/>
      <c r="AQG24" s="87"/>
      <c r="AQH24" s="87"/>
      <c r="AQI24" s="86"/>
      <c r="AQJ24" s="86"/>
      <c r="AQK24" s="87"/>
      <c r="AQL24" s="86"/>
      <c r="AQM24" s="87"/>
      <c r="AQN24" s="86"/>
      <c r="AQO24" s="86"/>
      <c r="AQP24" s="10"/>
      <c r="AQQ24" s="11"/>
      <c r="AQR24" s="87"/>
      <c r="AQS24" s="87"/>
      <c r="AQT24" s="86"/>
      <c r="AQU24" s="86"/>
      <c r="AQV24" s="87"/>
      <c r="AQW24" s="86"/>
      <c r="AQX24" s="87"/>
      <c r="AQY24" s="86"/>
      <c r="AQZ24" s="86"/>
      <c r="ARA24" s="10"/>
      <c r="ARB24" s="11"/>
      <c r="ARC24" s="87"/>
      <c r="ARD24" s="87"/>
      <c r="ARE24" s="86"/>
      <c r="ARF24" s="86"/>
      <c r="ARG24" s="87"/>
      <c r="ARH24" s="86"/>
      <c r="ARI24" s="87"/>
      <c r="ARJ24" s="86"/>
      <c r="ARK24" s="86"/>
      <c r="ARL24" s="10"/>
      <c r="ARM24" s="11"/>
      <c r="ARN24" s="87"/>
      <c r="ARO24" s="87"/>
      <c r="ARP24" s="86"/>
      <c r="ARQ24" s="86"/>
      <c r="ARR24" s="87"/>
      <c r="ARS24" s="86"/>
      <c r="ART24" s="87"/>
      <c r="ARU24" s="86"/>
      <c r="ARV24" s="86"/>
      <c r="ARW24" s="10"/>
      <c r="ARX24" s="11"/>
      <c r="ARY24" s="87"/>
      <c r="ARZ24" s="87"/>
      <c r="ASA24" s="86"/>
      <c r="ASB24" s="86"/>
      <c r="ASC24" s="87"/>
      <c r="ASD24" s="86"/>
      <c r="ASE24" s="87"/>
      <c r="ASF24" s="86"/>
      <c r="ASG24" s="86"/>
      <c r="ASH24" s="10"/>
      <c r="ASI24" s="11"/>
      <c r="ASJ24" s="87"/>
      <c r="ASK24" s="87"/>
      <c r="ASL24" s="86"/>
      <c r="ASM24" s="86"/>
      <c r="ASN24" s="87"/>
      <c r="ASO24" s="86"/>
      <c r="ASP24" s="87"/>
      <c r="ASQ24" s="86"/>
      <c r="ASR24" s="86"/>
      <c r="ASS24" s="10"/>
      <c r="AST24" s="11"/>
      <c r="ASU24" s="87"/>
      <c r="ASV24" s="87"/>
      <c r="ASW24" s="86"/>
      <c r="ASX24" s="86"/>
      <c r="ASY24" s="87"/>
      <c r="ASZ24" s="86"/>
      <c r="ATA24" s="87"/>
      <c r="ATB24" s="86"/>
      <c r="ATC24" s="86"/>
      <c r="ATD24" s="10"/>
      <c r="ATE24" s="11"/>
      <c r="ATF24" s="87"/>
      <c r="ATG24" s="87"/>
      <c r="ATH24" s="86"/>
      <c r="ATI24" s="86"/>
      <c r="ATJ24" s="87"/>
      <c r="ATK24" s="86"/>
      <c r="ATL24" s="87"/>
      <c r="ATM24" s="86"/>
      <c r="ATN24" s="86"/>
      <c r="ATO24" s="10"/>
      <c r="ATP24" s="11"/>
      <c r="ATQ24" s="87"/>
      <c r="ATR24" s="87"/>
      <c r="ATS24" s="86"/>
      <c r="ATT24" s="86"/>
      <c r="ATU24" s="87"/>
      <c r="ATV24" s="86"/>
      <c r="ATW24" s="87"/>
      <c r="ATX24" s="86"/>
      <c r="ATY24" s="86"/>
      <c r="ATZ24" s="10"/>
      <c r="AUA24" s="11"/>
      <c r="AUB24" s="87"/>
      <c r="AUC24" s="87"/>
      <c r="AUD24" s="86"/>
      <c r="AUE24" s="86"/>
      <c r="AUF24" s="87"/>
      <c r="AUG24" s="86"/>
      <c r="AUH24" s="87"/>
      <c r="AUI24" s="86"/>
      <c r="AUJ24" s="86"/>
      <c r="AUK24" s="10"/>
      <c r="AUL24" s="11"/>
      <c r="AUM24" s="87"/>
      <c r="AUN24" s="87"/>
      <c r="AUO24" s="86"/>
      <c r="AUP24" s="86"/>
      <c r="AUQ24" s="87"/>
      <c r="AUR24" s="86"/>
      <c r="AUS24" s="87"/>
      <c r="AUT24" s="86"/>
      <c r="AUU24" s="86"/>
      <c r="AUV24" s="10"/>
      <c r="AUW24" s="11"/>
      <c r="AUX24" s="87"/>
      <c r="AUY24" s="87"/>
      <c r="AUZ24" s="86"/>
      <c r="AVA24" s="86"/>
      <c r="AVB24" s="87"/>
      <c r="AVC24" s="86"/>
      <c r="AVD24" s="87"/>
      <c r="AVE24" s="86"/>
      <c r="AVF24" s="86"/>
      <c r="AVG24" s="10"/>
      <c r="AVH24" s="11"/>
      <c r="AVI24" s="87"/>
      <c r="AVJ24" s="87"/>
      <c r="AVK24" s="86"/>
      <c r="AVL24" s="86"/>
      <c r="AVM24" s="87"/>
      <c r="AVN24" s="86"/>
      <c r="AVO24" s="87"/>
      <c r="AVP24" s="86"/>
      <c r="AVQ24" s="86"/>
      <c r="AVR24" s="10"/>
      <c r="AVS24" s="11"/>
      <c r="AVT24" s="87"/>
      <c r="AVU24" s="87"/>
      <c r="AVV24" s="86"/>
      <c r="AVW24" s="86"/>
      <c r="AVX24" s="87"/>
      <c r="AVY24" s="86"/>
      <c r="AVZ24" s="87"/>
      <c r="AWA24" s="86"/>
      <c r="AWB24" s="86"/>
      <c r="AWC24" s="10"/>
      <c r="AWD24" s="11"/>
      <c r="AWE24" s="87"/>
      <c r="AWF24" s="87"/>
      <c r="AWG24" s="86"/>
      <c r="AWH24" s="86"/>
      <c r="AWI24" s="87"/>
      <c r="AWJ24" s="86"/>
      <c r="AWK24" s="87"/>
      <c r="AWL24" s="86"/>
      <c r="AWM24" s="86"/>
      <c r="AWN24" s="10"/>
      <c r="AWO24" s="11"/>
      <c r="AWP24" s="87"/>
      <c r="AWQ24" s="87"/>
      <c r="AWR24" s="86"/>
      <c r="AWS24" s="86"/>
      <c r="AWT24" s="87"/>
      <c r="AWU24" s="86"/>
      <c r="AWV24" s="87"/>
      <c r="AWW24" s="86"/>
      <c r="AWX24" s="86"/>
      <c r="AWY24" s="10"/>
      <c r="AWZ24" s="11"/>
      <c r="AXA24" s="87"/>
      <c r="AXB24" s="87"/>
      <c r="AXC24" s="86"/>
      <c r="AXD24" s="86"/>
      <c r="AXE24" s="87"/>
      <c r="AXF24" s="86"/>
      <c r="AXG24" s="87"/>
      <c r="AXH24" s="86"/>
      <c r="AXI24" s="86"/>
      <c r="AXJ24" s="10"/>
      <c r="AXK24" s="11"/>
      <c r="AXL24" s="87"/>
      <c r="AXM24" s="87"/>
      <c r="AXN24" s="86"/>
      <c r="AXO24" s="86"/>
      <c r="AXP24" s="87"/>
      <c r="AXQ24" s="86"/>
      <c r="AXR24" s="87"/>
      <c r="AXS24" s="86"/>
      <c r="AXT24" s="86"/>
      <c r="AXU24" s="10"/>
      <c r="AXV24" s="11"/>
      <c r="AXW24" s="87"/>
      <c r="AXX24" s="87"/>
      <c r="AXY24" s="86"/>
      <c r="AXZ24" s="86"/>
      <c r="AYA24" s="87"/>
      <c r="AYB24" s="86"/>
      <c r="AYC24" s="87"/>
      <c r="AYD24" s="86"/>
      <c r="AYE24" s="86"/>
      <c r="AYF24" s="10"/>
      <c r="AYG24" s="11"/>
      <c r="AYH24" s="87"/>
      <c r="AYI24" s="87"/>
      <c r="AYJ24" s="86"/>
      <c r="AYK24" s="86"/>
      <c r="AYL24" s="87"/>
      <c r="AYM24" s="86"/>
      <c r="AYN24" s="87"/>
      <c r="AYO24" s="86"/>
      <c r="AYP24" s="86"/>
      <c r="AYQ24" s="10"/>
      <c r="AYR24" s="11"/>
      <c r="AYS24" s="87"/>
      <c r="AYT24" s="87"/>
      <c r="AYU24" s="86"/>
      <c r="AYV24" s="86"/>
      <c r="AYW24" s="87"/>
      <c r="AYX24" s="86"/>
      <c r="AYY24" s="87"/>
      <c r="AYZ24" s="86"/>
      <c r="AZA24" s="86"/>
      <c r="AZB24" s="10"/>
      <c r="AZC24" s="11"/>
      <c r="AZD24" s="87"/>
      <c r="AZE24" s="87"/>
      <c r="AZF24" s="86"/>
      <c r="AZG24" s="86"/>
      <c r="AZH24" s="87"/>
      <c r="AZI24" s="86"/>
      <c r="AZJ24" s="87"/>
      <c r="AZK24" s="86"/>
      <c r="AZL24" s="86"/>
      <c r="AZM24" s="10"/>
      <c r="AZN24" s="11"/>
      <c r="AZO24" s="87"/>
      <c r="AZP24" s="87"/>
      <c r="AZQ24" s="86"/>
      <c r="AZR24" s="86"/>
      <c r="AZS24" s="87"/>
      <c r="AZT24" s="86"/>
      <c r="AZU24" s="87"/>
      <c r="AZV24" s="86"/>
      <c r="AZW24" s="86"/>
      <c r="AZX24" s="10"/>
      <c r="AZY24" s="11"/>
      <c r="AZZ24" s="87"/>
      <c r="BAA24" s="87"/>
      <c r="BAB24" s="86"/>
      <c r="BAC24" s="86"/>
      <c r="BAD24" s="87"/>
      <c r="BAE24" s="86"/>
      <c r="BAF24" s="87"/>
      <c r="BAG24" s="86"/>
      <c r="BAH24" s="86"/>
      <c r="BAI24" s="10"/>
      <c r="BAJ24" s="11"/>
      <c r="BAK24" s="87"/>
      <c r="BAL24" s="87"/>
      <c r="BAM24" s="86"/>
      <c r="BAN24" s="86"/>
      <c r="BAO24" s="87"/>
      <c r="BAP24" s="86"/>
      <c r="BAQ24" s="87"/>
      <c r="BAR24" s="86"/>
      <c r="BAS24" s="86"/>
      <c r="BAT24" s="10"/>
      <c r="BAU24" s="11"/>
      <c r="BAV24" s="87"/>
      <c r="BAW24" s="87"/>
      <c r="BAX24" s="86"/>
      <c r="BAY24" s="86"/>
      <c r="BAZ24" s="87"/>
      <c r="BBA24" s="86"/>
      <c r="BBB24" s="87"/>
      <c r="BBC24" s="86"/>
      <c r="BBD24" s="86"/>
      <c r="BBE24" s="10"/>
      <c r="BBF24" s="11"/>
      <c r="BBG24" s="87"/>
      <c r="BBH24" s="87"/>
      <c r="BBI24" s="86"/>
      <c r="BBJ24" s="86"/>
      <c r="BBK24" s="87"/>
      <c r="BBL24" s="86"/>
      <c r="BBM24" s="87"/>
      <c r="BBN24" s="86"/>
      <c r="BBO24" s="86"/>
      <c r="BBP24" s="10"/>
      <c r="BBQ24" s="11"/>
      <c r="BBR24" s="87"/>
      <c r="BBS24" s="87"/>
      <c r="BBT24" s="86"/>
      <c r="BBU24" s="86"/>
      <c r="BBV24" s="87"/>
      <c r="BBW24" s="86"/>
      <c r="BBX24" s="87"/>
      <c r="BBY24" s="86"/>
      <c r="BBZ24" s="86"/>
      <c r="BCA24" s="10"/>
      <c r="BCB24" s="11"/>
      <c r="BCC24" s="87"/>
      <c r="BCD24" s="87"/>
      <c r="BCE24" s="86"/>
      <c r="BCF24" s="86"/>
      <c r="BCG24" s="87"/>
      <c r="BCH24" s="86"/>
      <c r="BCI24" s="87"/>
      <c r="BCJ24" s="86"/>
      <c r="BCK24" s="86"/>
      <c r="BCL24" s="10"/>
      <c r="BCM24" s="11"/>
      <c r="BCN24" s="87"/>
      <c r="BCO24" s="87"/>
      <c r="BCP24" s="86"/>
      <c r="BCQ24" s="86"/>
      <c r="BCR24" s="87"/>
      <c r="BCS24" s="86"/>
      <c r="BCT24" s="87"/>
      <c r="BCU24" s="86"/>
      <c r="BCV24" s="86"/>
      <c r="BCW24" s="10"/>
      <c r="BCX24" s="11"/>
      <c r="BCY24" s="87"/>
      <c r="BCZ24" s="87"/>
      <c r="BDA24" s="86"/>
      <c r="BDB24" s="86"/>
      <c r="BDC24" s="87"/>
      <c r="BDD24" s="86"/>
      <c r="BDE24" s="87"/>
      <c r="BDF24" s="86"/>
      <c r="BDG24" s="86"/>
      <c r="BDH24" s="10"/>
      <c r="BDI24" s="11"/>
      <c r="BDJ24" s="87"/>
      <c r="BDK24" s="87"/>
      <c r="BDL24" s="86"/>
      <c r="BDM24" s="86"/>
      <c r="BDN24" s="87"/>
      <c r="BDO24" s="86"/>
      <c r="BDP24" s="87"/>
      <c r="BDQ24" s="86"/>
      <c r="BDR24" s="86"/>
      <c r="BDS24" s="10"/>
      <c r="BDT24" s="11"/>
      <c r="BDU24" s="87"/>
      <c r="BDV24" s="87"/>
      <c r="BDW24" s="86"/>
      <c r="BDX24" s="86"/>
      <c r="BDY24" s="87"/>
      <c r="BDZ24" s="86"/>
      <c r="BEA24" s="87"/>
      <c r="BEB24" s="86"/>
      <c r="BEC24" s="86"/>
      <c r="BED24" s="10"/>
      <c r="BEE24" s="11"/>
      <c r="BEF24" s="87"/>
      <c r="BEG24" s="87"/>
      <c r="BEH24" s="86"/>
      <c r="BEI24" s="86"/>
      <c r="BEJ24" s="87"/>
      <c r="BEK24" s="86"/>
      <c r="BEL24" s="87"/>
      <c r="BEM24" s="86"/>
      <c r="BEN24" s="86"/>
      <c r="BEO24" s="10"/>
      <c r="BEP24" s="11"/>
      <c r="BEQ24" s="87"/>
      <c r="BER24" s="87"/>
      <c r="BES24" s="86"/>
      <c r="BET24" s="86"/>
      <c r="BEU24" s="87"/>
      <c r="BEV24" s="86"/>
      <c r="BEW24" s="87"/>
      <c r="BEX24" s="86"/>
      <c r="BEY24" s="86"/>
      <c r="BEZ24" s="10"/>
      <c r="BFA24" s="11"/>
      <c r="BFB24" s="87"/>
      <c r="BFC24" s="87"/>
      <c r="BFD24" s="86"/>
      <c r="BFE24" s="86"/>
      <c r="BFF24" s="87"/>
      <c r="BFG24" s="86"/>
      <c r="BFH24" s="87"/>
      <c r="BFI24" s="86"/>
      <c r="BFJ24" s="86"/>
      <c r="BFK24" s="10"/>
      <c r="BFL24" s="11"/>
      <c r="BFM24" s="87"/>
      <c r="BFN24" s="87"/>
      <c r="BFO24" s="86"/>
      <c r="BFP24" s="86"/>
      <c r="BFQ24" s="87"/>
      <c r="BFR24" s="86"/>
      <c r="BFS24" s="87"/>
      <c r="BFT24" s="86"/>
      <c r="BFU24" s="86"/>
      <c r="BFV24" s="10"/>
      <c r="BFW24" s="11"/>
      <c r="BFX24" s="87"/>
      <c r="BFY24" s="87"/>
      <c r="BFZ24" s="86"/>
      <c r="BGA24" s="86"/>
      <c r="BGB24" s="87"/>
      <c r="BGC24" s="86"/>
      <c r="BGD24" s="87"/>
      <c r="BGE24" s="86"/>
      <c r="BGF24" s="86"/>
      <c r="BGG24" s="10"/>
      <c r="BGH24" s="11"/>
      <c r="BGI24" s="87"/>
      <c r="BGJ24" s="87"/>
      <c r="BGK24" s="86"/>
      <c r="BGL24" s="86"/>
      <c r="BGM24" s="87"/>
      <c r="BGN24" s="86"/>
      <c r="BGO24" s="87"/>
      <c r="BGP24" s="86"/>
      <c r="BGQ24" s="86"/>
      <c r="BGR24" s="10"/>
      <c r="BGS24" s="11"/>
      <c r="BGT24" s="87"/>
      <c r="BGU24" s="87"/>
      <c r="BGV24" s="86"/>
      <c r="BGW24" s="86"/>
      <c r="BGX24" s="87"/>
      <c r="BGY24" s="86"/>
      <c r="BGZ24" s="87"/>
      <c r="BHA24" s="86"/>
      <c r="BHB24" s="86"/>
      <c r="BHC24" s="10"/>
      <c r="BHD24" s="11"/>
      <c r="BHE24" s="87"/>
      <c r="BHF24" s="87"/>
      <c r="BHG24" s="86"/>
      <c r="BHH24" s="86"/>
      <c r="BHI24" s="87"/>
      <c r="BHJ24" s="86"/>
      <c r="BHK24" s="87"/>
      <c r="BHL24" s="86"/>
      <c r="BHM24" s="86"/>
      <c r="BHN24" s="10"/>
      <c r="BHO24" s="11"/>
      <c r="BHP24" s="87"/>
      <c r="BHQ24" s="87"/>
      <c r="BHR24" s="86"/>
      <c r="BHS24" s="86"/>
      <c r="BHT24" s="87"/>
      <c r="BHU24" s="86"/>
      <c r="BHV24" s="87"/>
      <c r="BHW24" s="86"/>
      <c r="BHX24" s="86"/>
      <c r="BHY24" s="10"/>
      <c r="BHZ24" s="11"/>
      <c r="BIA24" s="87"/>
      <c r="BIB24" s="87"/>
      <c r="BIC24" s="86"/>
      <c r="BID24" s="86"/>
      <c r="BIE24" s="87"/>
      <c r="BIF24" s="86"/>
      <c r="BIG24" s="87"/>
      <c r="BIH24" s="86"/>
      <c r="BII24" s="86"/>
      <c r="BIJ24" s="10"/>
      <c r="BIK24" s="11"/>
      <c r="BIL24" s="87"/>
      <c r="BIM24" s="87"/>
      <c r="BIN24" s="86"/>
      <c r="BIO24" s="86"/>
      <c r="BIP24" s="87"/>
      <c r="BIQ24" s="86"/>
      <c r="BIR24" s="87"/>
      <c r="BIS24" s="86"/>
      <c r="BIT24" s="86"/>
      <c r="BIU24" s="10"/>
      <c r="BIV24" s="11"/>
      <c r="BIW24" s="87"/>
      <c r="BIX24" s="87"/>
      <c r="BIY24" s="86"/>
      <c r="BIZ24" s="86"/>
      <c r="BJA24" s="87"/>
      <c r="BJB24" s="86"/>
      <c r="BJC24" s="87"/>
      <c r="BJD24" s="86"/>
      <c r="BJE24" s="86"/>
      <c r="BJF24" s="10"/>
      <c r="BJG24" s="11"/>
      <c r="BJH24" s="87"/>
      <c r="BJI24" s="87"/>
      <c r="BJJ24" s="86"/>
      <c r="BJK24" s="86"/>
      <c r="BJL24" s="87"/>
      <c r="BJM24" s="86"/>
      <c r="BJN24" s="87"/>
      <c r="BJO24" s="86"/>
      <c r="BJP24" s="86"/>
      <c r="BJQ24" s="10"/>
      <c r="BJR24" s="11"/>
      <c r="BJS24" s="87"/>
      <c r="BJT24" s="87"/>
      <c r="BJU24" s="86"/>
      <c r="BJV24" s="86"/>
      <c r="BJW24" s="87"/>
      <c r="BJX24" s="86"/>
      <c r="BJY24" s="87"/>
      <c r="BJZ24" s="86"/>
      <c r="BKA24" s="86"/>
      <c r="BKB24" s="10"/>
      <c r="BKC24" s="11"/>
      <c r="BKD24" s="87"/>
      <c r="BKE24" s="87"/>
      <c r="BKF24" s="86"/>
      <c r="BKG24" s="86"/>
      <c r="BKH24" s="87"/>
      <c r="BKI24" s="86"/>
      <c r="BKJ24" s="87"/>
      <c r="BKK24" s="86"/>
      <c r="BKL24" s="86"/>
      <c r="BKM24" s="10"/>
      <c r="BKN24" s="11"/>
      <c r="BKO24" s="87"/>
      <c r="BKP24" s="87"/>
      <c r="BKQ24" s="86"/>
      <c r="BKR24" s="86"/>
      <c r="BKS24" s="87"/>
      <c r="BKT24" s="86"/>
      <c r="BKU24" s="87"/>
      <c r="BKV24" s="86"/>
      <c r="BKW24" s="86"/>
      <c r="BKX24" s="10"/>
      <c r="BKY24" s="11"/>
      <c r="BKZ24" s="87"/>
      <c r="BLA24" s="87"/>
      <c r="BLB24" s="86"/>
      <c r="BLC24" s="86"/>
      <c r="BLD24" s="87"/>
      <c r="BLE24" s="86"/>
      <c r="BLF24" s="87"/>
      <c r="BLG24" s="86"/>
      <c r="BLH24" s="86"/>
      <c r="BLI24" s="10"/>
      <c r="BLJ24" s="11"/>
      <c r="BLK24" s="87"/>
      <c r="BLL24" s="87"/>
      <c r="BLM24" s="86"/>
      <c r="BLN24" s="86"/>
      <c r="BLO24" s="87"/>
      <c r="BLP24" s="86"/>
      <c r="BLQ24" s="87"/>
      <c r="BLR24" s="86"/>
      <c r="BLS24" s="86"/>
      <c r="BLT24" s="10"/>
      <c r="BLU24" s="11"/>
      <c r="BLV24" s="87"/>
      <c r="BLW24" s="87"/>
      <c r="BLX24" s="86"/>
      <c r="BLY24" s="86"/>
      <c r="BLZ24" s="87"/>
      <c r="BMA24" s="86"/>
      <c r="BMB24" s="87"/>
      <c r="BMC24" s="86"/>
      <c r="BMD24" s="86"/>
      <c r="BME24" s="10"/>
      <c r="BMF24" s="11"/>
      <c r="BMG24" s="87"/>
      <c r="BMH24" s="87"/>
      <c r="BMI24" s="86"/>
      <c r="BMJ24" s="86"/>
      <c r="BMK24" s="87"/>
      <c r="BML24" s="86"/>
      <c r="BMM24" s="87"/>
      <c r="BMN24" s="86"/>
      <c r="BMO24" s="86"/>
      <c r="BMP24" s="10"/>
      <c r="BMQ24" s="11"/>
      <c r="BMR24" s="87"/>
      <c r="BMS24" s="87"/>
      <c r="BMT24" s="86"/>
      <c r="BMU24" s="86"/>
      <c r="BMV24" s="87"/>
      <c r="BMW24" s="86"/>
      <c r="BMX24" s="87"/>
      <c r="BMY24" s="86"/>
      <c r="BMZ24" s="86"/>
      <c r="BNA24" s="10"/>
      <c r="BNB24" s="11"/>
      <c r="BNC24" s="87"/>
      <c r="BND24" s="87"/>
      <c r="BNE24" s="86"/>
      <c r="BNF24" s="86"/>
      <c r="BNG24" s="87"/>
      <c r="BNH24" s="86"/>
      <c r="BNI24" s="87"/>
      <c r="BNJ24" s="86"/>
      <c r="BNK24" s="86"/>
      <c r="BNL24" s="10"/>
      <c r="BNM24" s="11"/>
      <c r="BNN24" s="87"/>
      <c r="BNO24" s="87"/>
      <c r="BNP24" s="86"/>
      <c r="BNQ24" s="86"/>
      <c r="BNR24" s="87"/>
      <c r="BNS24" s="86"/>
      <c r="BNT24" s="87"/>
      <c r="BNU24" s="86"/>
      <c r="BNV24" s="86"/>
      <c r="BNW24" s="10"/>
      <c r="BNX24" s="11"/>
      <c r="BNY24" s="87"/>
      <c r="BNZ24" s="87"/>
      <c r="BOA24" s="86"/>
      <c r="BOB24" s="86"/>
      <c r="BOC24" s="87"/>
      <c r="BOD24" s="86"/>
      <c r="BOE24" s="87"/>
      <c r="BOF24" s="86"/>
      <c r="BOG24" s="86"/>
      <c r="BOH24" s="10"/>
      <c r="BOI24" s="11"/>
      <c r="BOJ24" s="87"/>
      <c r="BOK24" s="87"/>
      <c r="BOL24" s="86"/>
      <c r="BOM24" s="86"/>
      <c r="BON24" s="87"/>
      <c r="BOO24" s="86"/>
      <c r="BOP24" s="87"/>
      <c r="BOQ24" s="86"/>
      <c r="BOR24" s="86"/>
      <c r="BOS24" s="10"/>
      <c r="BOT24" s="11"/>
      <c r="BOU24" s="87"/>
      <c r="BOV24" s="87"/>
      <c r="BOW24" s="86"/>
      <c r="BOX24" s="86"/>
      <c r="BOY24" s="87"/>
      <c r="BOZ24" s="86"/>
      <c r="BPA24" s="87"/>
      <c r="BPB24" s="86"/>
      <c r="BPC24" s="86"/>
      <c r="BPD24" s="10"/>
      <c r="BPE24" s="11"/>
      <c r="BPF24" s="87"/>
      <c r="BPG24" s="87"/>
      <c r="BPH24" s="86"/>
      <c r="BPI24" s="86"/>
      <c r="BPJ24" s="87"/>
      <c r="BPK24" s="86"/>
      <c r="BPL24" s="87"/>
      <c r="BPM24" s="86"/>
      <c r="BPN24" s="86"/>
      <c r="BPO24" s="10"/>
      <c r="BPP24" s="11"/>
      <c r="BPQ24" s="87"/>
      <c r="BPR24" s="87"/>
      <c r="BPS24" s="86"/>
      <c r="BPT24" s="86"/>
      <c r="BPU24" s="87"/>
      <c r="BPV24" s="86"/>
      <c r="BPW24" s="87"/>
      <c r="BPX24" s="86"/>
      <c r="BPY24" s="86"/>
      <c r="BPZ24" s="10"/>
      <c r="BQA24" s="11"/>
      <c r="BQB24" s="87"/>
      <c r="BQC24" s="87"/>
      <c r="BQD24" s="86"/>
      <c r="BQE24" s="86"/>
      <c r="BQF24" s="87"/>
      <c r="BQG24" s="86"/>
      <c r="BQH24" s="87"/>
      <c r="BQI24" s="86"/>
      <c r="BQJ24" s="86"/>
      <c r="BQK24" s="10"/>
      <c r="BQL24" s="11"/>
      <c r="BQM24" s="87"/>
      <c r="BQN24" s="87"/>
      <c r="BQO24" s="86"/>
      <c r="BQP24" s="86"/>
      <c r="BQQ24" s="87"/>
      <c r="BQR24" s="86"/>
      <c r="BQS24" s="87"/>
      <c r="BQT24" s="86"/>
      <c r="BQU24" s="86"/>
      <c r="BQV24" s="10"/>
      <c r="BQW24" s="11"/>
      <c r="BQX24" s="87"/>
      <c r="BQY24" s="87"/>
      <c r="BQZ24" s="86"/>
      <c r="BRA24" s="86"/>
      <c r="BRB24" s="87"/>
      <c r="BRC24" s="86"/>
      <c r="BRD24" s="87"/>
      <c r="BRE24" s="86"/>
      <c r="BRF24" s="86"/>
      <c r="BRG24" s="10"/>
      <c r="BRH24" s="11"/>
      <c r="BRI24" s="87"/>
      <c r="BRJ24" s="87"/>
      <c r="BRK24" s="86"/>
      <c r="BRL24" s="86"/>
      <c r="BRM24" s="87"/>
      <c r="BRN24" s="86"/>
      <c r="BRO24" s="87"/>
      <c r="BRP24" s="86"/>
      <c r="BRQ24" s="86"/>
      <c r="BRR24" s="10"/>
      <c r="BRS24" s="11"/>
      <c r="BRT24" s="87"/>
      <c r="BRU24" s="87"/>
      <c r="BRV24" s="86"/>
      <c r="BRW24" s="86"/>
      <c r="BRX24" s="87"/>
      <c r="BRY24" s="86"/>
      <c r="BRZ24" s="87"/>
      <c r="BSA24" s="86"/>
      <c r="BSB24" s="86"/>
      <c r="BSC24" s="10"/>
      <c r="BSD24" s="11"/>
      <c r="BSE24" s="87"/>
      <c r="BSF24" s="87"/>
      <c r="BSG24" s="86"/>
      <c r="BSH24" s="86"/>
      <c r="BSI24" s="87"/>
      <c r="BSJ24" s="86"/>
      <c r="BSK24" s="87"/>
      <c r="BSL24" s="86"/>
      <c r="BSM24" s="86"/>
      <c r="BSN24" s="10"/>
      <c r="BSO24" s="11"/>
      <c r="BSP24" s="87"/>
      <c r="BSQ24" s="87"/>
      <c r="BSR24" s="86"/>
      <c r="BSS24" s="86"/>
      <c r="BST24" s="87"/>
      <c r="BSU24" s="86"/>
      <c r="BSV24" s="87"/>
      <c r="BSW24" s="86"/>
      <c r="BSX24" s="86"/>
      <c r="BSY24" s="10"/>
      <c r="BSZ24" s="11"/>
      <c r="BTA24" s="87"/>
      <c r="BTB24" s="87"/>
      <c r="BTC24" s="86"/>
      <c r="BTD24" s="86"/>
      <c r="BTE24" s="87"/>
      <c r="BTF24" s="86"/>
      <c r="BTG24" s="87"/>
      <c r="BTH24" s="86"/>
      <c r="BTI24" s="86"/>
      <c r="BTJ24" s="10"/>
      <c r="BTK24" s="11"/>
      <c r="BTL24" s="87"/>
      <c r="BTM24" s="87"/>
      <c r="BTN24" s="86"/>
      <c r="BTO24" s="86"/>
      <c r="BTP24" s="87"/>
      <c r="BTQ24" s="86"/>
      <c r="BTR24" s="87"/>
      <c r="BTS24" s="86"/>
      <c r="BTT24" s="86"/>
      <c r="BTU24" s="10"/>
      <c r="BTV24" s="11"/>
      <c r="BTW24" s="87"/>
      <c r="BTX24" s="87"/>
      <c r="BTY24" s="86"/>
      <c r="BTZ24" s="86"/>
      <c r="BUA24" s="87"/>
      <c r="BUB24" s="86"/>
      <c r="BUC24" s="87"/>
      <c r="BUD24" s="86"/>
      <c r="BUE24" s="86"/>
      <c r="BUF24" s="10"/>
      <c r="BUG24" s="11"/>
      <c r="BUH24" s="87"/>
      <c r="BUI24" s="87"/>
      <c r="BUJ24" s="86"/>
      <c r="BUK24" s="86"/>
      <c r="BUL24" s="87"/>
      <c r="BUM24" s="86"/>
      <c r="BUN24" s="87"/>
      <c r="BUO24" s="86"/>
      <c r="BUP24" s="86"/>
      <c r="BUQ24" s="10"/>
      <c r="BUR24" s="11"/>
      <c r="BUS24" s="87"/>
      <c r="BUT24" s="87"/>
      <c r="BUU24" s="86"/>
      <c r="BUV24" s="86"/>
      <c r="BUW24" s="87"/>
      <c r="BUX24" s="86"/>
      <c r="BUY24" s="87"/>
      <c r="BUZ24" s="86"/>
      <c r="BVA24" s="86"/>
      <c r="BVB24" s="10"/>
      <c r="BVC24" s="11"/>
      <c r="BVD24" s="87"/>
      <c r="BVE24" s="87"/>
      <c r="BVF24" s="86"/>
      <c r="BVG24" s="86"/>
      <c r="BVH24" s="87"/>
      <c r="BVI24" s="86"/>
      <c r="BVJ24" s="87"/>
      <c r="BVK24" s="86"/>
      <c r="BVL24" s="86"/>
      <c r="BVM24" s="10"/>
      <c r="BVN24" s="11"/>
      <c r="BVO24" s="87"/>
      <c r="BVP24" s="87"/>
      <c r="BVQ24" s="86"/>
      <c r="BVR24" s="86"/>
      <c r="BVS24" s="87"/>
      <c r="BVT24" s="86"/>
      <c r="BVU24" s="87"/>
      <c r="BVV24" s="86"/>
      <c r="BVW24" s="86"/>
      <c r="BVX24" s="10"/>
      <c r="BVY24" s="11"/>
      <c r="BVZ24" s="87"/>
      <c r="BWA24" s="87"/>
      <c r="BWB24" s="86"/>
      <c r="BWC24" s="86"/>
      <c r="BWD24" s="87"/>
      <c r="BWE24" s="86"/>
      <c r="BWF24" s="87"/>
      <c r="BWG24" s="86"/>
      <c r="BWH24" s="86"/>
      <c r="BWI24" s="10"/>
      <c r="BWJ24" s="11"/>
      <c r="BWK24" s="87"/>
      <c r="BWL24" s="87"/>
      <c r="BWM24" s="86"/>
      <c r="BWN24" s="86"/>
      <c r="BWO24" s="87"/>
      <c r="BWP24" s="86"/>
      <c r="BWQ24" s="87"/>
      <c r="BWR24" s="86"/>
      <c r="BWS24" s="86"/>
      <c r="BWT24" s="10"/>
      <c r="BWU24" s="11"/>
      <c r="BWV24" s="87"/>
      <c r="BWW24" s="87"/>
      <c r="BWX24" s="86"/>
      <c r="BWY24" s="86"/>
      <c r="BWZ24" s="87"/>
      <c r="BXA24" s="86"/>
      <c r="BXB24" s="87"/>
      <c r="BXC24" s="86"/>
      <c r="BXD24" s="86"/>
      <c r="BXE24" s="10"/>
      <c r="BXF24" s="11"/>
      <c r="BXG24" s="87"/>
      <c r="BXH24" s="87"/>
      <c r="BXI24" s="86"/>
      <c r="BXJ24" s="86"/>
      <c r="BXK24" s="87"/>
      <c r="BXL24" s="86"/>
      <c r="BXM24" s="87"/>
      <c r="BXN24" s="86"/>
      <c r="BXO24" s="86"/>
      <c r="BXP24" s="10"/>
      <c r="BXQ24" s="11"/>
      <c r="BXR24" s="87"/>
      <c r="BXS24" s="87"/>
      <c r="BXT24" s="86"/>
      <c r="BXU24" s="86"/>
      <c r="BXV24" s="87"/>
      <c r="BXW24" s="86"/>
      <c r="BXX24" s="87"/>
      <c r="BXY24" s="86"/>
      <c r="BXZ24" s="86"/>
      <c r="BYA24" s="10"/>
      <c r="BYB24" s="11"/>
      <c r="BYC24" s="87"/>
      <c r="BYD24" s="87"/>
      <c r="BYE24" s="86"/>
      <c r="BYF24" s="86"/>
      <c r="BYG24" s="87"/>
      <c r="BYH24" s="86"/>
      <c r="BYI24" s="87"/>
      <c r="BYJ24" s="86"/>
      <c r="BYK24" s="86"/>
      <c r="BYL24" s="10"/>
      <c r="BYM24" s="11"/>
      <c r="BYN24" s="87"/>
      <c r="BYO24" s="87"/>
      <c r="BYP24" s="86"/>
      <c r="BYQ24" s="86"/>
      <c r="BYR24" s="87"/>
      <c r="BYS24" s="86"/>
      <c r="BYT24" s="87"/>
      <c r="BYU24" s="86"/>
      <c r="BYV24" s="86"/>
      <c r="BYW24" s="10"/>
      <c r="BYX24" s="11"/>
      <c r="BYY24" s="87"/>
      <c r="BYZ24" s="87"/>
      <c r="BZA24" s="86"/>
      <c r="BZB24" s="86"/>
      <c r="BZC24" s="87"/>
      <c r="BZD24" s="86"/>
      <c r="BZE24" s="87"/>
      <c r="BZF24" s="86"/>
      <c r="BZG24" s="86"/>
      <c r="BZH24" s="10"/>
      <c r="BZI24" s="11"/>
      <c r="BZJ24" s="87"/>
      <c r="BZK24" s="87"/>
      <c r="BZL24" s="86"/>
      <c r="BZM24" s="86"/>
      <c r="BZN24" s="87"/>
      <c r="BZO24" s="86"/>
      <c r="BZP24" s="87"/>
      <c r="BZQ24" s="86"/>
      <c r="BZR24" s="86"/>
      <c r="BZS24" s="10"/>
      <c r="BZT24" s="11"/>
      <c r="BZU24" s="87"/>
      <c r="BZV24" s="87"/>
      <c r="BZW24" s="86"/>
      <c r="BZX24" s="86"/>
      <c r="BZY24" s="87"/>
      <c r="BZZ24" s="86"/>
      <c r="CAA24" s="87"/>
      <c r="CAB24" s="86"/>
      <c r="CAC24" s="86"/>
      <c r="CAD24" s="10"/>
      <c r="CAE24" s="11"/>
      <c r="CAF24" s="87"/>
      <c r="CAG24" s="87"/>
      <c r="CAH24" s="86"/>
      <c r="CAI24" s="86"/>
      <c r="CAJ24" s="87"/>
      <c r="CAK24" s="86"/>
      <c r="CAL24" s="87"/>
      <c r="CAM24" s="86"/>
      <c r="CAN24" s="86"/>
      <c r="CAO24" s="10"/>
      <c r="CAP24" s="11"/>
      <c r="CAQ24" s="87"/>
      <c r="CAR24" s="87"/>
      <c r="CAS24" s="86"/>
      <c r="CAT24" s="86"/>
      <c r="CAU24" s="87"/>
      <c r="CAV24" s="86"/>
      <c r="CAW24" s="87"/>
      <c r="CAX24" s="86"/>
      <c r="CAY24" s="86"/>
      <c r="CAZ24" s="10"/>
      <c r="CBA24" s="11"/>
      <c r="CBB24" s="87"/>
      <c r="CBC24" s="87"/>
      <c r="CBD24" s="86"/>
      <c r="CBE24" s="86"/>
      <c r="CBF24" s="87"/>
      <c r="CBG24" s="86"/>
      <c r="CBH24" s="87"/>
      <c r="CBI24" s="86"/>
      <c r="CBJ24" s="86"/>
      <c r="CBK24" s="10"/>
      <c r="CBL24" s="11"/>
      <c r="CBM24" s="87"/>
      <c r="CBN24" s="87"/>
      <c r="CBO24" s="86"/>
      <c r="CBP24" s="86"/>
      <c r="CBQ24" s="87"/>
      <c r="CBR24" s="86"/>
      <c r="CBS24" s="87"/>
      <c r="CBT24" s="86"/>
      <c r="CBU24" s="86"/>
      <c r="CBV24" s="10"/>
      <c r="CBW24" s="11"/>
      <c r="CBX24" s="87"/>
      <c r="CBY24" s="87"/>
      <c r="CBZ24" s="86"/>
      <c r="CCA24" s="86"/>
      <c r="CCB24" s="87"/>
      <c r="CCC24" s="86"/>
      <c r="CCD24" s="87"/>
      <c r="CCE24" s="86"/>
      <c r="CCF24" s="86"/>
      <c r="CCG24" s="10"/>
      <c r="CCH24" s="11"/>
      <c r="CCI24" s="87"/>
      <c r="CCJ24" s="87"/>
      <c r="CCK24" s="86"/>
      <c r="CCL24" s="86"/>
      <c r="CCM24" s="87"/>
      <c r="CCN24" s="86"/>
      <c r="CCO24" s="87"/>
      <c r="CCP24" s="86"/>
      <c r="CCQ24" s="86"/>
      <c r="CCR24" s="10"/>
      <c r="CCS24" s="11"/>
      <c r="CCT24" s="87"/>
      <c r="CCU24" s="87"/>
      <c r="CCV24" s="86"/>
      <c r="CCW24" s="86"/>
      <c r="CCX24" s="87"/>
      <c r="CCY24" s="86"/>
      <c r="CCZ24" s="87"/>
      <c r="CDA24" s="86"/>
      <c r="CDB24" s="86"/>
      <c r="CDC24" s="10"/>
      <c r="CDD24" s="11"/>
      <c r="CDE24" s="87"/>
      <c r="CDF24" s="87"/>
      <c r="CDG24" s="86"/>
      <c r="CDH24" s="86"/>
      <c r="CDI24" s="87"/>
      <c r="CDJ24" s="86"/>
      <c r="CDK24" s="87"/>
      <c r="CDL24" s="86"/>
      <c r="CDM24" s="86"/>
      <c r="CDN24" s="10"/>
      <c r="CDO24" s="11"/>
      <c r="CDP24" s="87"/>
      <c r="CDQ24" s="87"/>
      <c r="CDR24" s="86"/>
      <c r="CDS24" s="86"/>
      <c r="CDT24" s="87"/>
      <c r="CDU24" s="86"/>
      <c r="CDV24" s="87"/>
      <c r="CDW24" s="86"/>
      <c r="CDX24" s="86"/>
      <c r="CDY24" s="10"/>
      <c r="CDZ24" s="11"/>
      <c r="CEA24" s="87"/>
      <c r="CEB24" s="87"/>
      <c r="CEC24" s="86"/>
      <c r="CED24" s="86"/>
      <c r="CEE24" s="87"/>
      <c r="CEF24" s="86"/>
      <c r="CEG24" s="87"/>
      <c r="CEH24" s="86"/>
      <c r="CEI24" s="86"/>
      <c r="CEJ24" s="10"/>
      <c r="CEK24" s="11"/>
      <c r="CEL24" s="87"/>
      <c r="CEM24" s="87"/>
      <c r="CEN24" s="86"/>
      <c r="CEO24" s="86"/>
      <c r="CEP24" s="87"/>
      <c r="CEQ24" s="86"/>
      <c r="CER24" s="87"/>
      <c r="CES24" s="86"/>
      <c r="CET24" s="86"/>
      <c r="CEU24" s="10"/>
      <c r="CEV24" s="11"/>
      <c r="CEW24" s="87"/>
      <c r="CEX24" s="87"/>
      <c r="CEY24" s="86"/>
      <c r="CEZ24" s="86"/>
      <c r="CFA24" s="87"/>
      <c r="CFB24" s="86"/>
      <c r="CFC24" s="87"/>
      <c r="CFD24" s="86"/>
      <c r="CFE24" s="86"/>
      <c r="CFF24" s="10"/>
      <c r="CFG24" s="11"/>
      <c r="CFH24" s="87"/>
      <c r="CFI24" s="87"/>
      <c r="CFJ24" s="86"/>
      <c r="CFK24" s="86"/>
      <c r="CFL24" s="87"/>
      <c r="CFM24" s="86"/>
      <c r="CFN24" s="87"/>
      <c r="CFO24" s="86"/>
      <c r="CFP24" s="86"/>
      <c r="CFQ24" s="10"/>
      <c r="CFR24" s="11"/>
      <c r="CFS24" s="87"/>
      <c r="CFT24" s="87"/>
      <c r="CFU24" s="86"/>
      <c r="CFV24" s="86"/>
      <c r="CFW24" s="87"/>
      <c r="CFX24" s="86"/>
      <c r="CFY24" s="87"/>
      <c r="CFZ24" s="86"/>
      <c r="CGA24" s="86"/>
      <c r="CGB24" s="10"/>
      <c r="CGC24" s="11"/>
      <c r="CGD24" s="87"/>
      <c r="CGE24" s="87"/>
      <c r="CGF24" s="86"/>
      <c r="CGG24" s="86"/>
      <c r="CGH24" s="87"/>
      <c r="CGI24" s="86"/>
      <c r="CGJ24" s="87"/>
      <c r="CGK24" s="86"/>
      <c r="CGL24" s="86"/>
      <c r="CGM24" s="10"/>
      <c r="CGN24" s="11"/>
      <c r="CGO24" s="87"/>
      <c r="CGP24" s="87"/>
      <c r="CGQ24" s="86"/>
      <c r="CGR24" s="86"/>
      <c r="CGS24" s="87"/>
      <c r="CGT24" s="86"/>
      <c r="CGU24" s="87"/>
      <c r="CGV24" s="86"/>
      <c r="CGW24" s="86"/>
      <c r="CGX24" s="10"/>
      <c r="CGY24" s="11"/>
      <c r="CGZ24" s="87"/>
      <c r="CHA24" s="87"/>
      <c r="CHB24" s="86"/>
      <c r="CHC24" s="86"/>
      <c r="CHD24" s="87"/>
      <c r="CHE24" s="86"/>
      <c r="CHF24" s="87"/>
      <c r="CHG24" s="86"/>
      <c r="CHH24" s="86"/>
      <c r="CHI24" s="10"/>
      <c r="CHJ24" s="11"/>
      <c r="CHK24" s="87"/>
      <c r="CHL24" s="87"/>
      <c r="CHM24" s="86"/>
      <c r="CHN24" s="86"/>
      <c r="CHO24" s="87"/>
      <c r="CHP24" s="86"/>
      <c r="CHQ24" s="87"/>
      <c r="CHR24" s="86"/>
      <c r="CHS24" s="86"/>
      <c r="CHT24" s="10"/>
      <c r="CHU24" s="11"/>
      <c r="CHV24" s="87"/>
      <c r="CHW24" s="87"/>
      <c r="CHX24" s="86"/>
      <c r="CHY24" s="86"/>
      <c r="CHZ24" s="87"/>
      <c r="CIA24" s="86"/>
      <c r="CIB24" s="87"/>
      <c r="CIC24" s="86"/>
      <c r="CID24" s="86"/>
      <c r="CIE24" s="10"/>
      <c r="CIF24" s="11"/>
      <c r="CIG24" s="87"/>
      <c r="CIH24" s="87"/>
      <c r="CII24" s="86"/>
      <c r="CIJ24" s="86"/>
      <c r="CIK24" s="87"/>
      <c r="CIL24" s="86"/>
      <c r="CIM24" s="87"/>
      <c r="CIN24" s="86"/>
      <c r="CIO24" s="86"/>
      <c r="CIP24" s="10"/>
      <c r="CIQ24" s="11"/>
      <c r="CIR24" s="87"/>
      <c r="CIS24" s="87"/>
      <c r="CIT24" s="86"/>
      <c r="CIU24" s="86"/>
      <c r="CIV24" s="87"/>
      <c r="CIW24" s="86"/>
      <c r="CIX24" s="87"/>
      <c r="CIY24" s="86"/>
      <c r="CIZ24" s="86"/>
      <c r="CJA24" s="10"/>
      <c r="CJB24" s="11"/>
      <c r="CJC24" s="87"/>
      <c r="CJD24" s="87"/>
      <c r="CJE24" s="86"/>
      <c r="CJF24" s="86"/>
      <c r="CJG24" s="87"/>
      <c r="CJH24" s="86"/>
      <c r="CJI24" s="87"/>
      <c r="CJJ24" s="86"/>
      <c r="CJK24" s="86"/>
      <c r="CJL24" s="10"/>
      <c r="CJM24" s="11"/>
      <c r="CJN24" s="87"/>
      <c r="CJO24" s="87"/>
      <c r="CJP24" s="86"/>
      <c r="CJQ24" s="86"/>
      <c r="CJR24" s="87"/>
      <c r="CJS24" s="86"/>
      <c r="CJT24" s="87"/>
      <c r="CJU24" s="86"/>
      <c r="CJV24" s="86"/>
      <c r="CJW24" s="10"/>
      <c r="CJX24" s="11"/>
      <c r="CJY24" s="87"/>
      <c r="CJZ24" s="87"/>
      <c r="CKA24" s="86"/>
      <c r="CKB24" s="86"/>
      <c r="CKC24" s="87"/>
      <c r="CKD24" s="86"/>
      <c r="CKE24" s="87"/>
      <c r="CKF24" s="86"/>
      <c r="CKG24" s="86"/>
      <c r="CKH24" s="10"/>
      <c r="CKI24" s="11"/>
      <c r="CKJ24" s="87"/>
      <c r="CKK24" s="87"/>
      <c r="CKL24" s="86"/>
      <c r="CKM24" s="86"/>
      <c r="CKN24" s="87"/>
      <c r="CKO24" s="86"/>
      <c r="CKP24" s="87"/>
      <c r="CKQ24" s="86"/>
      <c r="CKR24" s="86"/>
      <c r="CKS24" s="10"/>
      <c r="CKT24" s="11"/>
      <c r="CKU24" s="87"/>
      <c r="CKV24" s="87"/>
      <c r="CKW24" s="86"/>
      <c r="CKX24" s="86"/>
      <c r="CKY24" s="87"/>
      <c r="CKZ24" s="86"/>
      <c r="CLA24" s="87"/>
      <c r="CLB24" s="86"/>
      <c r="CLC24" s="86"/>
      <c r="CLD24" s="10"/>
      <c r="CLE24" s="11"/>
      <c r="CLF24" s="87"/>
      <c r="CLG24" s="87"/>
      <c r="CLH24" s="86"/>
      <c r="CLI24" s="86"/>
      <c r="CLJ24" s="87"/>
      <c r="CLK24" s="86"/>
      <c r="CLL24" s="87"/>
      <c r="CLM24" s="86"/>
      <c r="CLN24" s="86"/>
      <c r="CLO24" s="10"/>
      <c r="CLP24" s="11"/>
      <c r="CLQ24" s="87"/>
      <c r="CLR24" s="87"/>
      <c r="CLS24" s="86"/>
      <c r="CLT24" s="86"/>
      <c r="CLU24" s="87"/>
      <c r="CLV24" s="86"/>
      <c r="CLW24" s="87"/>
      <c r="CLX24" s="86"/>
      <c r="CLY24" s="86"/>
      <c r="CLZ24" s="10"/>
      <c r="CMA24" s="11"/>
      <c r="CMB24" s="87"/>
      <c r="CMC24" s="87"/>
      <c r="CMD24" s="86"/>
      <c r="CME24" s="86"/>
      <c r="CMF24" s="87"/>
      <c r="CMG24" s="86"/>
      <c r="CMH24" s="87"/>
      <c r="CMI24" s="86"/>
      <c r="CMJ24" s="86"/>
      <c r="CMK24" s="10"/>
      <c r="CML24" s="11"/>
      <c r="CMM24" s="87"/>
      <c r="CMN24" s="87"/>
      <c r="CMO24" s="86"/>
      <c r="CMP24" s="86"/>
      <c r="CMQ24" s="87"/>
      <c r="CMR24" s="86"/>
      <c r="CMS24" s="87"/>
      <c r="CMT24" s="86"/>
      <c r="CMU24" s="86"/>
      <c r="CMV24" s="10"/>
      <c r="CMW24" s="11"/>
      <c r="CMX24" s="87"/>
      <c r="CMY24" s="87"/>
      <c r="CMZ24" s="86"/>
      <c r="CNA24" s="86"/>
      <c r="CNB24" s="87"/>
      <c r="CNC24" s="86"/>
      <c r="CND24" s="87"/>
      <c r="CNE24" s="86"/>
      <c r="CNF24" s="86"/>
      <c r="CNG24" s="10"/>
      <c r="CNH24" s="11"/>
      <c r="CNI24" s="87"/>
      <c r="CNJ24" s="87"/>
      <c r="CNK24" s="86"/>
      <c r="CNL24" s="86"/>
      <c r="CNM24" s="87"/>
      <c r="CNN24" s="86"/>
      <c r="CNO24" s="87"/>
      <c r="CNP24" s="86"/>
      <c r="CNQ24" s="86"/>
      <c r="CNR24" s="10"/>
      <c r="CNS24" s="11"/>
      <c r="CNT24" s="87"/>
      <c r="CNU24" s="87"/>
      <c r="CNV24" s="86"/>
      <c r="CNW24" s="86"/>
      <c r="CNX24" s="87"/>
      <c r="CNY24" s="86"/>
      <c r="CNZ24" s="87"/>
      <c r="COA24" s="86"/>
      <c r="COB24" s="86"/>
      <c r="COC24" s="10"/>
      <c r="COD24" s="11"/>
      <c r="COE24" s="87"/>
      <c r="COF24" s="87"/>
      <c r="COG24" s="86"/>
      <c r="COH24" s="86"/>
      <c r="COI24" s="87"/>
      <c r="COJ24" s="86"/>
      <c r="COK24" s="87"/>
      <c r="COL24" s="86"/>
      <c r="COM24" s="86"/>
      <c r="CON24" s="10"/>
      <c r="COO24" s="11"/>
      <c r="COP24" s="87"/>
      <c r="COQ24" s="87"/>
      <c r="COR24" s="86"/>
      <c r="COS24" s="86"/>
      <c r="COT24" s="87"/>
      <c r="COU24" s="86"/>
      <c r="COV24" s="87"/>
      <c r="COW24" s="86"/>
      <c r="COX24" s="86"/>
      <c r="COY24" s="10"/>
      <c r="COZ24" s="11"/>
      <c r="CPA24" s="87"/>
      <c r="CPB24" s="87"/>
      <c r="CPC24" s="86"/>
      <c r="CPD24" s="86"/>
      <c r="CPE24" s="87"/>
      <c r="CPF24" s="86"/>
      <c r="CPG24" s="87"/>
      <c r="CPH24" s="86"/>
      <c r="CPI24" s="86"/>
      <c r="CPJ24" s="10"/>
      <c r="CPK24" s="11"/>
      <c r="CPL24" s="87"/>
      <c r="CPM24" s="87"/>
      <c r="CPN24" s="86"/>
      <c r="CPO24" s="86"/>
      <c r="CPP24" s="87"/>
      <c r="CPQ24" s="86"/>
      <c r="CPR24" s="87"/>
      <c r="CPS24" s="86"/>
      <c r="CPT24" s="86"/>
      <c r="CPU24" s="10"/>
      <c r="CPV24" s="11"/>
      <c r="CPW24" s="87"/>
      <c r="CPX24" s="87"/>
      <c r="CPY24" s="86"/>
      <c r="CPZ24" s="86"/>
      <c r="CQA24" s="87"/>
      <c r="CQB24" s="86"/>
      <c r="CQC24" s="87"/>
      <c r="CQD24" s="86"/>
      <c r="CQE24" s="86"/>
      <c r="CQF24" s="10"/>
      <c r="CQG24" s="11"/>
      <c r="CQH24" s="87"/>
      <c r="CQI24" s="87"/>
      <c r="CQJ24" s="86"/>
      <c r="CQK24" s="86"/>
      <c r="CQL24" s="87"/>
      <c r="CQM24" s="86"/>
      <c r="CQN24" s="87"/>
      <c r="CQO24" s="86"/>
      <c r="CQP24" s="86"/>
      <c r="CQQ24" s="10"/>
      <c r="CQR24" s="11"/>
      <c r="CQS24" s="87"/>
      <c r="CQT24" s="87"/>
      <c r="CQU24" s="86"/>
      <c r="CQV24" s="86"/>
      <c r="CQW24" s="87"/>
      <c r="CQX24" s="86"/>
      <c r="CQY24" s="87"/>
      <c r="CQZ24" s="86"/>
      <c r="CRA24" s="86"/>
      <c r="CRB24" s="10"/>
      <c r="CRC24" s="11"/>
      <c r="CRD24" s="87"/>
      <c r="CRE24" s="87"/>
      <c r="CRF24" s="86"/>
      <c r="CRG24" s="86"/>
      <c r="CRH24" s="87"/>
      <c r="CRI24" s="86"/>
      <c r="CRJ24" s="87"/>
      <c r="CRK24" s="86"/>
      <c r="CRL24" s="86"/>
      <c r="CRM24" s="10"/>
      <c r="CRN24" s="11"/>
      <c r="CRO24" s="87"/>
      <c r="CRP24" s="87"/>
      <c r="CRQ24" s="86"/>
      <c r="CRR24" s="86"/>
      <c r="CRS24" s="87"/>
      <c r="CRT24" s="86"/>
      <c r="CRU24" s="87"/>
      <c r="CRV24" s="86"/>
      <c r="CRW24" s="86"/>
      <c r="CRX24" s="10"/>
      <c r="CRY24" s="11"/>
      <c r="CRZ24" s="87"/>
      <c r="CSA24" s="87"/>
      <c r="CSB24" s="86"/>
      <c r="CSC24" s="86"/>
      <c r="CSD24" s="87"/>
      <c r="CSE24" s="86"/>
      <c r="CSF24" s="87"/>
      <c r="CSG24" s="86"/>
      <c r="CSH24" s="86"/>
      <c r="CSI24" s="10"/>
      <c r="CSJ24" s="11"/>
      <c r="CSK24" s="87"/>
      <c r="CSL24" s="87"/>
      <c r="CSM24" s="86"/>
      <c r="CSN24" s="86"/>
      <c r="CSO24" s="87"/>
      <c r="CSP24" s="86"/>
      <c r="CSQ24" s="87"/>
      <c r="CSR24" s="86"/>
      <c r="CSS24" s="86"/>
      <c r="CST24" s="10"/>
      <c r="CSU24" s="11"/>
      <c r="CSV24" s="87"/>
      <c r="CSW24" s="87"/>
      <c r="CSX24" s="86"/>
      <c r="CSY24" s="86"/>
      <c r="CSZ24" s="87"/>
      <c r="CTA24" s="86"/>
      <c r="CTB24" s="87"/>
      <c r="CTC24" s="86"/>
      <c r="CTD24" s="86"/>
      <c r="CTE24" s="10"/>
      <c r="CTF24" s="11"/>
      <c r="CTG24" s="87"/>
      <c r="CTH24" s="87"/>
      <c r="CTI24" s="86"/>
      <c r="CTJ24" s="86"/>
      <c r="CTK24" s="87"/>
      <c r="CTL24" s="86"/>
      <c r="CTM24" s="87"/>
      <c r="CTN24" s="86"/>
      <c r="CTO24" s="86"/>
      <c r="CTP24" s="10"/>
      <c r="CTQ24" s="11"/>
      <c r="CTR24" s="87"/>
      <c r="CTS24" s="87"/>
      <c r="CTT24" s="86"/>
      <c r="CTU24" s="86"/>
      <c r="CTV24" s="87"/>
      <c r="CTW24" s="86"/>
      <c r="CTX24" s="87"/>
      <c r="CTY24" s="86"/>
      <c r="CTZ24" s="86"/>
      <c r="CUA24" s="10"/>
      <c r="CUB24" s="11"/>
      <c r="CUC24" s="87"/>
      <c r="CUD24" s="87"/>
      <c r="CUE24" s="86"/>
      <c r="CUF24" s="86"/>
      <c r="CUG24" s="87"/>
      <c r="CUH24" s="86"/>
      <c r="CUI24" s="87"/>
      <c r="CUJ24" s="86"/>
      <c r="CUK24" s="86"/>
      <c r="CUL24" s="10"/>
      <c r="CUM24" s="11"/>
      <c r="CUN24" s="87"/>
      <c r="CUO24" s="87"/>
      <c r="CUP24" s="86"/>
      <c r="CUQ24" s="86"/>
      <c r="CUR24" s="87"/>
      <c r="CUS24" s="86"/>
      <c r="CUT24" s="87"/>
      <c r="CUU24" s="86"/>
      <c r="CUV24" s="86"/>
      <c r="CUW24" s="10"/>
      <c r="CUX24" s="11"/>
      <c r="CUY24" s="87"/>
      <c r="CUZ24" s="87"/>
      <c r="CVA24" s="86"/>
      <c r="CVB24" s="86"/>
      <c r="CVC24" s="87"/>
      <c r="CVD24" s="86"/>
      <c r="CVE24" s="87"/>
      <c r="CVF24" s="86"/>
      <c r="CVG24" s="86"/>
      <c r="CVH24" s="10"/>
      <c r="CVI24" s="11"/>
      <c r="CVJ24" s="87"/>
      <c r="CVK24" s="87"/>
      <c r="CVL24" s="86"/>
      <c r="CVM24" s="86"/>
      <c r="CVN24" s="87"/>
      <c r="CVO24" s="86"/>
      <c r="CVP24" s="87"/>
      <c r="CVQ24" s="86"/>
      <c r="CVR24" s="86"/>
      <c r="CVS24" s="10"/>
      <c r="CVT24" s="11"/>
      <c r="CVU24" s="87"/>
      <c r="CVV24" s="87"/>
      <c r="CVW24" s="86"/>
      <c r="CVX24" s="86"/>
      <c r="CVY24" s="87"/>
      <c r="CVZ24" s="86"/>
      <c r="CWA24" s="87"/>
      <c r="CWB24" s="86"/>
      <c r="CWC24" s="86"/>
      <c r="CWD24" s="10"/>
      <c r="CWE24" s="11"/>
      <c r="CWF24" s="87"/>
      <c r="CWG24" s="87"/>
      <c r="CWH24" s="86"/>
      <c r="CWI24" s="86"/>
      <c r="CWJ24" s="87"/>
      <c r="CWK24" s="86"/>
      <c r="CWL24" s="87"/>
      <c r="CWM24" s="86"/>
      <c r="CWN24" s="86"/>
      <c r="CWO24" s="10"/>
      <c r="CWP24" s="11"/>
      <c r="CWQ24" s="87"/>
      <c r="CWR24" s="87"/>
      <c r="CWS24" s="86"/>
      <c r="CWT24" s="86"/>
      <c r="CWU24" s="87"/>
      <c r="CWV24" s="86"/>
      <c r="CWW24" s="87"/>
      <c r="CWX24" s="86"/>
      <c r="CWY24" s="86"/>
      <c r="CWZ24" s="10"/>
      <c r="CXA24" s="11"/>
      <c r="CXB24" s="87"/>
      <c r="CXC24" s="87"/>
      <c r="CXD24" s="86"/>
      <c r="CXE24" s="86"/>
      <c r="CXF24" s="87"/>
      <c r="CXG24" s="86"/>
      <c r="CXH24" s="87"/>
      <c r="CXI24" s="86"/>
      <c r="CXJ24" s="86"/>
      <c r="CXK24" s="10"/>
      <c r="CXL24" s="11"/>
      <c r="CXM24" s="87"/>
      <c r="CXN24" s="87"/>
      <c r="CXO24" s="86"/>
      <c r="CXP24" s="86"/>
      <c r="CXQ24" s="87"/>
      <c r="CXR24" s="86"/>
      <c r="CXS24" s="87"/>
      <c r="CXT24" s="86"/>
      <c r="CXU24" s="86"/>
      <c r="CXV24" s="10"/>
      <c r="CXW24" s="11"/>
      <c r="CXX24" s="87"/>
      <c r="CXY24" s="87"/>
      <c r="CXZ24" s="86"/>
      <c r="CYA24" s="86"/>
      <c r="CYB24" s="87"/>
      <c r="CYC24" s="86"/>
      <c r="CYD24" s="87"/>
      <c r="CYE24" s="86"/>
      <c r="CYF24" s="86"/>
      <c r="CYG24" s="10"/>
      <c r="CYH24" s="11"/>
      <c r="CYI24" s="87"/>
      <c r="CYJ24" s="87"/>
      <c r="CYK24" s="86"/>
      <c r="CYL24" s="86"/>
      <c r="CYM24" s="87"/>
      <c r="CYN24" s="86"/>
      <c r="CYO24" s="87"/>
      <c r="CYP24" s="86"/>
      <c r="CYQ24" s="86"/>
      <c r="CYR24" s="10"/>
      <c r="CYS24" s="11"/>
      <c r="CYT24" s="87"/>
      <c r="CYU24" s="87"/>
      <c r="CYV24" s="86"/>
      <c r="CYW24" s="86"/>
      <c r="CYX24" s="87"/>
      <c r="CYY24" s="86"/>
      <c r="CYZ24" s="87"/>
      <c r="CZA24" s="86"/>
      <c r="CZB24" s="86"/>
      <c r="CZC24" s="10"/>
      <c r="CZD24" s="11"/>
      <c r="CZE24" s="87"/>
      <c r="CZF24" s="87"/>
      <c r="CZG24" s="86"/>
      <c r="CZH24" s="86"/>
      <c r="CZI24" s="87"/>
      <c r="CZJ24" s="86"/>
      <c r="CZK24" s="87"/>
      <c r="CZL24" s="86"/>
      <c r="CZM24" s="86"/>
      <c r="CZN24" s="10"/>
      <c r="CZO24" s="11"/>
      <c r="CZP24" s="87"/>
      <c r="CZQ24" s="87"/>
      <c r="CZR24" s="86"/>
      <c r="CZS24" s="86"/>
      <c r="CZT24" s="87"/>
      <c r="CZU24" s="86"/>
      <c r="CZV24" s="87"/>
      <c r="CZW24" s="86"/>
      <c r="CZX24" s="86"/>
      <c r="CZY24" s="10"/>
      <c r="CZZ24" s="11"/>
      <c r="DAA24" s="87"/>
      <c r="DAB24" s="87"/>
      <c r="DAC24" s="86"/>
      <c r="DAD24" s="86"/>
      <c r="DAE24" s="87"/>
      <c r="DAF24" s="86"/>
      <c r="DAG24" s="87"/>
      <c r="DAH24" s="86"/>
      <c r="DAI24" s="86"/>
      <c r="DAJ24" s="10"/>
      <c r="DAK24" s="11"/>
      <c r="DAL24" s="87"/>
      <c r="DAM24" s="87"/>
      <c r="DAN24" s="86"/>
      <c r="DAO24" s="86"/>
      <c r="DAP24" s="87"/>
      <c r="DAQ24" s="86"/>
      <c r="DAR24" s="87"/>
      <c r="DAS24" s="86"/>
      <c r="DAT24" s="86"/>
      <c r="DAU24" s="10"/>
      <c r="DAV24" s="11"/>
      <c r="DAW24" s="87"/>
      <c r="DAX24" s="87"/>
      <c r="DAY24" s="86"/>
      <c r="DAZ24" s="86"/>
      <c r="DBA24" s="87"/>
      <c r="DBB24" s="86"/>
      <c r="DBC24" s="87"/>
      <c r="DBD24" s="86"/>
      <c r="DBE24" s="86"/>
      <c r="DBF24" s="10"/>
      <c r="DBG24" s="11"/>
      <c r="DBH24" s="87"/>
      <c r="DBI24" s="87"/>
      <c r="DBJ24" s="86"/>
      <c r="DBK24" s="86"/>
      <c r="DBL24" s="87"/>
      <c r="DBM24" s="86"/>
      <c r="DBN24" s="87"/>
      <c r="DBO24" s="86"/>
      <c r="DBP24" s="86"/>
      <c r="DBQ24" s="10"/>
      <c r="DBR24" s="11"/>
      <c r="DBS24" s="87"/>
      <c r="DBT24" s="87"/>
      <c r="DBU24" s="86"/>
      <c r="DBV24" s="86"/>
      <c r="DBW24" s="87"/>
      <c r="DBX24" s="86"/>
      <c r="DBY24" s="87"/>
      <c r="DBZ24" s="86"/>
      <c r="DCA24" s="86"/>
      <c r="DCB24" s="10"/>
      <c r="DCC24" s="11"/>
      <c r="DCD24" s="87"/>
      <c r="DCE24" s="87"/>
      <c r="DCF24" s="86"/>
      <c r="DCG24" s="86"/>
      <c r="DCH24" s="87"/>
      <c r="DCI24" s="86"/>
      <c r="DCJ24" s="87"/>
      <c r="DCK24" s="86"/>
      <c r="DCL24" s="86"/>
      <c r="DCM24" s="10"/>
      <c r="DCN24" s="11"/>
      <c r="DCO24" s="87"/>
      <c r="DCP24" s="87"/>
      <c r="DCQ24" s="86"/>
      <c r="DCR24" s="86"/>
      <c r="DCS24" s="87"/>
      <c r="DCT24" s="86"/>
      <c r="DCU24" s="87"/>
      <c r="DCV24" s="86"/>
      <c r="DCW24" s="86"/>
      <c r="DCX24" s="10"/>
      <c r="DCY24" s="11"/>
      <c r="DCZ24" s="87"/>
      <c r="DDA24" s="87"/>
      <c r="DDB24" s="86"/>
      <c r="DDC24" s="86"/>
      <c r="DDD24" s="87"/>
      <c r="DDE24" s="86"/>
      <c r="DDF24" s="87"/>
      <c r="DDG24" s="86"/>
      <c r="DDH24" s="86"/>
      <c r="DDI24" s="10"/>
      <c r="DDJ24" s="11"/>
      <c r="DDK24" s="87"/>
      <c r="DDL24" s="87"/>
      <c r="DDM24" s="86"/>
      <c r="DDN24" s="86"/>
      <c r="DDO24" s="87"/>
      <c r="DDP24" s="86"/>
      <c r="DDQ24" s="87"/>
      <c r="DDR24" s="86"/>
      <c r="DDS24" s="86"/>
      <c r="DDT24" s="10"/>
      <c r="DDU24" s="11"/>
      <c r="DDV24" s="87"/>
      <c r="DDW24" s="87"/>
      <c r="DDX24" s="86"/>
      <c r="DDY24" s="86"/>
      <c r="DDZ24" s="87"/>
      <c r="DEA24" s="86"/>
      <c r="DEB24" s="87"/>
      <c r="DEC24" s="86"/>
      <c r="DED24" s="86"/>
      <c r="DEE24" s="10"/>
      <c r="DEF24" s="11"/>
      <c r="DEG24" s="87"/>
      <c r="DEH24" s="87"/>
      <c r="DEI24" s="86"/>
      <c r="DEJ24" s="86"/>
      <c r="DEK24" s="87"/>
      <c r="DEL24" s="86"/>
      <c r="DEM24" s="87"/>
      <c r="DEN24" s="86"/>
      <c r="DEO24" s="86"/>
      <c r="DEP24" s="10"/>
      <c r="DEQ24" s="11"/>
      <c r="DER24" s="87"/>
      <c r="DES24" s="87"/>
      <c r="DET24" s="86"/>
      <c r="DEU24" s="86"/>
      <c r="DEV24" s="87"/>
      <c r="DEW24" s="86"/>
      <c r="DEX24" s="87"/>
      <c r="DEY24" s="86"/>
      <c r="DEZ24" s="86"/>
      <c r="DFA24" s="10"/>
      <c r="DFB24" s="11"/>
      <c r="DFC24" s="87"/>
      <c r="DFD24" s="87"/>
      <c r="DFE24" s="86"/>
      <c r="DFF24" s="86"/>
      <c r="DFG24" s="87"/>
      <c r="DFH24" s="86"/>
      <c r="DFI24" s="87"/>
      <c r="DFJ24" s="86"/>
      <c r="DFK24" s="86"/>
      <c r="DFL24" s="10"/>
      <c r="DFM24" s="11"/>
      <c r="DFN24" s="87"/>
      <c r="DFO24" s="87"/>
      <c r="DFP24" s="86"/>
      <c r="DFQ24" s="86"/>
      <c r="DFR24" s="87"/>
      <c r="DFS24" s="86"/>
      <c r="DFT24" s="87"/>
      <c r="DFU24" s="86"/>
      <c r="DFV24" s="86"/>
      <c r="DFW24" s="10"/>
      <c r="DFX24" s="11"/>
      <c r="DFY24" s="87"/>
      <c r="DFZ24" s="87"/>
      <c r="DGA24" s="86"/>
      <c r="DGB24" s="86"/>
      <c r="DGC24" s="87"/>
      <c r="DGD24" s="86"/>
      <c r="DGE24" s="87"/>
      <c r="DGF24" s="86"/>
      <c r="DGG24" s="86"/>
      <c r="DGH24" s="10"/>
      <c r="DGI24" s="11"/>
      <c r="DGJ24" s="87"/>
      <c r="DGK24" s="87"/>
      <c r="DGL24" s="86"/>
      <c r="DGM24" s="86"/>
      <c r="DGN24" s="87"/>
      <c r="DGO24" s="86"/>
      <c r="DGP24" s="87"/>
      <c r="DGQ24" s="86"/>
      <c r="DGR24" s="86"/>
      <c r="DGS24" s="10"/>
      <c r="DGT24" s="11"/>
      <c r="DGU24" s="87"/>
      <c r="DGV24" s="87"/>
      <c r="DGW24" s="86"/>
      <c r="DGX24" s="86"/>
      <c r="DGY24" s="87"/>
      <c r="DGZ24" s="86"/>
      <c r="DHA24" s="87"/>
      <c r="DHB24" s="86"/>
      <c r="DHC24" s="86"/>
      <c r="DHD24" s="10"/>
      <c r="DHE24" s="11"/>
      <c r="DHF24" s="87"/>
      <c r="DHG24" s="87"/>
      <c r="DHH24" s="86"/>
      <c r="DHI24" s="86"/>
      <c r="DHJ24" s="87"/>
      <c r="DHK24" s="86"/>
      <c r="DHL24" s="87"/>
      <c r="DHM24" s="86"/>
      <c r="DHN24" s="86"/>
      <c r="DHO24" s="10"/>
      <c r="DHP24" s="11"/>
      <c r="DHQ24" s="87"/>
      <c r="DHR24" s="87"/>
      <c r="DHS24" s="86"/>
      <c r="DHT24" s="86"/>
      <c r="DHU24" s="87"/>
      <c r="DHV24" s="86"/>
      <c r="DHW24" s="87"/>
      <c r="DHX24" s="86"/>
      <c r="DHY24" s="86"/>
      <c r="DHZ24" s="10"/>
      <c r="DIA24" s="11"/>
      <c r="DIB24" s="87"/>
      <c r="DIC24" s="87"/>
      <c r="DID24" s="86"/>
      <c r="DIE24" s="86"/>
      <c r="DIF24" s="87"/>
      <c r="DIG24" s="86"/>
      <c r="DIH24" s="87"/>
      <c r="DII24" s="86"/>
      <c r="DIJ24" s="86"/>
      <c r="DIK24" s="10"/>
      <c r="DIL24" s="11"/>
      <c r="DIM24" s="87"/>
      <c r="DIN24" s="87"/>
      <c r="DIO24" s="86"/>
      <c r="DIP24" s="86"/>
      <c r="DIQ24" s="87"/>
      <c r="DIR24" s="86"/>
      <c r="DIS24" s="87"/>
      <c r="DIT24" s="86"/>
      <c r="DIU24" s="86"/>
      <c r="DIV24" s="10"/>
      <c r="DIW24" s="11"/>
      <c r="DIX24" s="87"/>
      <c r="DIY24" s="87"/>
      <c r="DIZ24" s="86"/>
      <c r="DJA24" s="86"/>
      <c r="DJB24" s="87"/>
      <c r="DJC24" s="86"/>
      <c r="DJD24" s="87"/>
      <c r="DJE24" s="86"/>
      <c r="DJF24" s="86"/>
      <c r="DJG24" s="10"/>
      <c r="DJH24" s="11"/>
      <c r="DJI24" s="87"/>
      <c r="DJJ24" s="87"/>
      <c r="DJK24" s="86"/>
      <c r="DJL24" s="86"/>
      <c r="DJM24" s="87"/>
      <c r="DJN24" s="86"/>
      <c r="DJO24" s="87"/>
      <c r="DJP24" s="86"/>
      <c r="DJQ24" s="86"/>
      <c r="DJR24" s="10"/>
      <c r="DJS24" s="11"/>
      <c r="DJT24" s="87"/>
      <c r="DJU24" s="87"/>
      <c r="DJV24" s="86"/>
      <c r="DJW24" s="86"/>
      <c r="DJX24" s="87"/>
      <c r="DJY24" s="86"/>
      <c r="DJZ24" s="87"/>
      <c r="DKA24" s="86"/>
      <c r="DKB24" s="86"/>
      <c r="DKC24" s="10"/>
      <c r="DKD24" s="11"/>
      <c r="DKE24" s="87"/>
      <c r="DKF24" s="87"/>
      <c r="DKG24" s="86"/>
      <c r="DKH24" s="86"/>
      <c r="DKI24" s="87"/>
      <c r="DKJ24" s="86"/>
      <c r="DKK24" s="87"/>
      <c r="DKL24" s="86"/>
      <c r="DKM24" s="86"/>
      <c r="DKN24" s="10"/>
      <c r="DKO24" s="11"/>
      <c r="DKP24" s="87"/>
      <c r="DKQ24" s="87"/>
      <c r="DKR24" s="86"/>
      <c r="DKS24" s="86"/>
      <c r="DKT24" s="87"/>
      <c r="DKU24" s="86"/>
      <c r="DKV24" s="87"/>
      <c r="DKW24" s="86"/>
      <c r="DKX24" s="86"/>
      <c r="DKY24" s="10"/>
      <c r="DKZ24" s="11"/>
      <c r="DLA24" s="87"/>
      <c r="DLB24" s="87"/>
      <c r="DLC24" s="86"/>
      <c r="DLD24" s="86"/>
      <c r="DLE24" s="87"/>
      <c r="DLF24" s="86"/>
      <c r="DLG24" s="87"/>
      <c r="DLH24" s="86"/>
      <c r="DLI24" s="86"/>
      <c r="DLJ24" s="10"/>
      <c r="DLK24" s="11"/>
      <c r="DLL24" s="87"/>
      <c r="DLM24" s="87"/>
      <c r="DLN24" s="86"/>
      <c r="DLO24" s="86"/>
      <c r="DLP24" s="87"/>
      <c r="DLQ24" s="86"/>
      <c r="DLR24" s="87"/>
      <c r="DLS24" s="86"/>
      <c r="DLT24" s="86"/>
      <c r="DLU24" s="10"/>
      <c r="DLV24" s="11"/>
      <c r="DLW24" s="87"/>
      <c r="DLX24" s="87"/>
      <c r="DLY24" s="86"/>
      <c r="DLZ24" s="86"/>
      <c r="DMA24" s="87"/>
      <c r="DMB24" s="86"/>
      <c r="DMC24" s="87"/>
      <c r="DMD24" s="86"/>
      <c r="DME24" s="86"/>
      <c r="DMF24" s="10"/>
      <c r="DMG24" s="11"/>
      <c r="DMH24" s="87"/>
      <c r="DMI24" s="87"/>
      <c r="DMJ24" s="86"/>
      <c r="DMK24" s="86"/>
      <c r="DML24" s="87"/>
      <c r="DMM24" s="86"/>
      <c r="DMN24" s="87"/>
      <c r="DMO24" s="86"/>
      <c r="DMP24" s="86"/>
      <c r="DMQ24" s="10"/>
      <c r="DMR24" s="11"/>
      <c r="DMS24" s="87"/>
      <c r="DMT24" s="87"/>
      <c r="DMU24" s="86"/>
      <c r="DMV24" s="86"/>
      <c r="DMW24" s="87"/>
      <c r="DMX24" s="86"/>
      <c r="DMY24" s="87"/>
      <c r="DMZ24" s="86"/>
      <c r="DNA24" s="86"/>
      <c r="DNB24" s="10"/>
      <c r="DNC24" s="11"/>
      <c r="DND24" s="87"/>
      <c r="DNE24" s="87"/>
      <c r="DNF24" s="86"/>
      <c r="DNG24" s="86"/>
      <c r="DNH24" s="87"/>
      <c r="DNI24" s="86"/>
      <c r="DNJ24" s="87"/>
      <c r="DNK24" s="86"/>
      <c r="DNL24" s="86"/>
      <c r="DNM24" s="10"/>
      <c r="DNN24" s="11"/>
      <c r="DNO24" s="87"/>
      <c r="DNP24" s="87"/>
      <c r="DNQ24" s="86"/>
      <c r="DNR24" s="86"/>
      <c r="DNS24" s="87"/>
      <c r="DNT24" s="86"/>
      <c r="DNU24" s="87"/>
      <c r="DNV24" s="86"/>
      <c r="DNW24" s="86"/>
      <c r="DNX24" s="10"/>
      <c r="DNY24" s="11"/>
      <c r="DNZ24" s="87"/>
      <c r="DOA24" s="87"/>
      <c r="DOB24" s="86"/>
      <c r="DOC24" s="86"/>
      <c r="DOD24" s="87"/>
      <c r="DOE24" s="86"/>
      <c r="DOF24" s="87"/>
      <c r="DOG24" s="86"/>
      <c r="DOH24" s="86"/>
      <c r="DOI24" s="10"/>
      <c r="DOJ24" s="11"/>
      <c r="DOK24" s="87"/>
      <c r="DOL24" s="87"/>
      <c r="DOM24" s="86"/>
      <c r="DON24" s="86"/>
      <c r="DOO24" s="87"/>
      <c r="DOP24" s="86"/>
      <c r="DOQ24" s="87"/>
      <c r="DOR24" s="86"/>
      <c r="DOS24" s="86"/>
      <c r="DOT24" s="10"/>
      <c r="DOU24" s="11"/>
      <c r="DOV24" s="87"/>
      <c r="DOW24" s="87"/>
      <c r="DOX24" s="86"/>
      <c r="DOY24" s="86"/>
      <c r="DOZ24" s="87"/>
      <c r="DPA24" s="86"/>
      <c r="DPB24" s="87"/>
      <c r="DPC24" s="86"/>
      <c r="DPD24" s="86"/>
      <c r="DPE24" s="10"/>
      <c r="DPF24" s="11"/>
      <c r="DPG24" s="87"/>
      <c r="DPH24" s="87"/>
      <c r="DPI24" s="86"/>
      <c r="DPJ24" s="86"/>
      <c r="DPK24" s="87"/>
      <c r="DPL24" s="86"/>
      <c r="DPM24" s="87"/>
      <c r="DPN24" s="86"/>
      <c r="DPO24" s="86"/>
      <c r="DPP24" s="10"/>
      <c r="DPQ24" s="11"/>
      <c r="DPR24" s="87"/>
      <c r="DPS24" s="87"/>
      <c r="DPT24" s="86"/>
      <c r="DPU24" s="86"/>
      <c r="DPV24" s="87"/>
      <c r="DPW24" s="86"/>
      <c r="DPX24" s="87"/>
      <c r="DPY24" s="86"/>
      <c r="DPZ24" s="86"/>
      <c r="DQA24" s="10"/>
      <c r="DQB24" s="11"/>
      <c r="DQC24" s="87"/>
      <c r="DQD24" s="87"/>
      <c r="DQE24" s="86"/>
      <c r="DQF24" s="86"/>
      <c r="DQG24" s="87"/>
      <c r="DQH24" s="86"/>
      <c r="DQI24" s="87"/>
      <c r="DQJ24" s="86"/>
      <c r="DQK24" s="86"/>
      <c r="DQL24" s="10"/>
      <c r="DQM24" s="11"/>
      <c r="DQN24" s="87"/>
      <c r="DQO24" s="87"/>
      <c r="DQP24" s="86"/>
      <c r="DQQ24" s="86"/>
      <c r="DQR24" s="87"/>
      <c r="DQS24" s="86"/>
      <c r="DQT24" s="87"/>
      <c r="DQU24" s="86"/>
      <c r="DQV24" s="86"/>
      <c r="DQW24" s="10"/>
      <c r="DQX24" s="11"/>
      <c r="DQY24" s="87"/>
      <c r="DQZ24" s="87"/>
      <c r="DRA24" s="86"/>
      <c r="DRB24" s="86"/>
      <c r="DRC24" s="87"/>
      <c r="DRD24" s="86"/>
      <c r="DRE24" s="87"/>
      <c r="DRF24" s="86"/>
      <c r="DRG24" s="86"/>
      <c r="DRH24" s="10"/>
      <c r="DRI24" s="11"/>
      <c r="DRJ24" s="87"/>
      <c r="DRK24" s="87"/>
      <c r="DRL24" s="86"/>
      <c r="DRM24" s="86"/>
      <c r="DRN24" s="87"/>
      <c r="DRO24" s="86"/>
      <c r="DRP24" s="87"/>
      <c r="DRQ24" s="86"/>
      <c r="DRR24" s="86"/>
      <c r="DRS24" s="10"/>
      <c r="DRT24" s="11"/>
      <c r="DRU24" s="87"/>
      <c r="DRV24" s="87"/>
      <c r="DRW24" s="86"/>
      <c r="DRX24" s="86"/>
      <c r="DRY24" s="87"/>
      <c r="DRZ24" s="86"/>
      <c r="DSA24" s="87"/>
      <c r="DSB24" s="86"/>
      <c r="DSC24" s="86"/>
      <c r="DSD24" s="10"/>
      <c r="DSE24" s="11"/>
      <c r="DSF24" s="87"/>
      <c r="DSG24" s="87"/>
      <c r="DSH24" s="86"/>
      <c r="DSI24" s="86"/>
      <c r="DSJ24" s="87"/>
      <c r="DSK24" s="86"/>
      <c r="DSL24" s="87"/>
      <c r="DSM24" s="86"/>
      <c r="DSN24" s="86"/>
      <c r="DSO24" s="10"/>
      <c r="DSP24" s="11"/>
      <c r="DSQ24" s="87"/>
      <c r="DSR24" s="87"/>
      <c r="DSS24" s="86"/>
      <c r="DST24" s="86"/>
      <c r="DSU24" s="87"/>
      <c r="DSV24" s="86"/>
      <c r="DSW24" s="87"/>
      <c r="DSX24" s="86"/>
      <c r="DSY24" s="86"/>
      <c r="DSZ24" s="10"/>
      <c r="DTA24" s="11"/>
      <c r="DTB24" s="87"/>
      <c r="DTC24" s="87"/>
      <c r="DTD24" s="86"/>
      <c r="DTE24" s="86"/>
      <c r="DTF24" s="87"/>
      <c r="DTG24" s="86"/>
      <c r="DTH24" s="87"/>
      <c r="DTI24" s="86"/>
      <c r="DTJ24" s="86"/>
      <c r="DTK24" s="10"/>
      <c r="DTL24" s="11"/>
      <c r="DTM24" s="87"/>
      <c r="DTN24" s="87"/>
      <c r="DTO24" s="86"/>
      <c r="DTP24" s="86"/>
      <c r="DTQ24" s="87"/>
      <c r="DTR24" s="86"/>
      <c r="DTS24" s="87"/>
      <c r="DTT24" s="86"/>
      <c r="DTU24" s="86"/>
      <c r="DTV24" s="10"/>
      <c r="DTW24" s="11"/>
      <c r="DTX24" s="87"/>
      <c r="DTY24" s="87"/>
      <c r="DTZ24" s="86"/>
      <c r="DUA24" s="86"/>
      <c r="DUB24" s="87"/>
      <c r="DUC24" s="86"/>
      <c r="DUD24" s="87"/>
      <c r="DUE24" s="86"/>
      <c r="DUF24" s="86"/>
      <c r="DUG24" s="10"/>
      <c r="DUH24" s="11"/>
      <c r="DUI24" s="87"/>
      <c r="DUJ24" s="87"/>
      <c r="DUK24" s="86"/>
      <c r="DUL24" s="86"/>
      <c r="DUM24" s="87"/>
      <c r="DUN24" s="86"/>
      <c r="DUO24" s="87"/>
      <c r="DUP24" s="86"/>
      <c r="DUQ24" s="86"/>
      <c r="DUR24" s="10"/>
      <c r="DUS24" s="11"/>
      <c r="DUT24" s="87"/>
      <c r="DUU24" s="87"/>
      <c r="DUV24" s="86"/>
      <c r="DUW24" s="86"/>
      <c r="DUX24" s="87"/>
      <c r="DUY24" s="86"/>
      <c r="DUZ24" s="87"/>
      <c r="DVA24" s="86"/>
      <c r="DVB24" s="86"/>
      <c r="DVC24" s="10"/>
      <c r="DVD24" s="11"/>
      <c r="DVE24" s="87"/>
      <c r="DVF24" s="87"/>
      <c r="DVG24" s="86"/>
      <c r="DVH24" s="86"/>
      <c r="DVI24" s="87"/>
      <c r="DVJ24" s="86"/>
      <c r="DVK24" s="87"/>
      <c r="DVL24" s="86"/>
      <c r="DVM24" s="86"/>
      <c r="DVN24" s="10"/>
      <c r="DVO24" s="11"/>
      <c r="DVP24" s="87"/>
      <c r="DVQ24" s="87"/>
      <c r="DVR24" s="86"/>
      <c r="DVS24" s="86"/>
      <c r="DVT24" s="87"/>
      <c r="DVU24" s="86"/>
      <c r="DVV24" s="87"/>
      <c r="DVW24" s="86"/>
      <c r="DVX24" s="86"/>
      <c r="DVY24" s="10"/>
      <c r="DVZ24" s="11"/>
      <c r="DWA24" s="87"/>
      <c r="DWB24" s="87"/>
      <c r="DWC24" s="86"/>
      <c r="DWD24" s="86"/>
      <c r="DWE24" s="87"/>
      <c r="DWF24" s="86"/>
      <c r="DWG24" s="87"/>
      <c r="DWH24" s="86"/>
      <c r="DWI24" s="86"/>
      <c r="DWJ24" s="10"/>
      <c r="DWK24" s="11"/>
      <c r="DWL24" s="87"/>
      <c r="DWM24" s="87"/>
      <c r="DWN24" s="86"/>
      <c r="DWO24" s="86"/>
      <c r="DWP24" s="87"/>
      <c r="DWQ24" s="86"/>
      <c r="DWR24" s="87"/>
      <c r="DWS24" s="86"/>
      <c r="DWT24" s="86"/>
      <c r="DWU24" s="10"/>
      <c r="DWV24" s="11"/>
      <c r="DWW24" s="87"/>
      <c r="DWX24" s="87"/>
      <c r="DWY24" s="86"/>
      <c r="DWZ24" s="86"/>
      <c r="DXA24" s="87"/>
      <c r="DXB24" s="86"/>
      <c r="DXC24" s="87"/>
      <c r="DXD24" s="86"/>
      <c r="DXE24" s="86"/>
      <c r="DXF24" s="10"/>
      <c r="DXG24" s="11"/>
      <c r="DXH24" s="87"/>
      <c r="DXI24" s="87"/>
      <c r="DXJ24" s="86"/>
      <c r="DXK24" s="86"/>
      <c r="DXL24" s="87"/>
      <c r="DXM24" s="86"/>
      <c r="DXN24" s="87"/>
      <c r="DXO24" s="86"/>
      <c r="DXP24" s="86"/>
      <c r="DXQ24" s="10"/>
      <c r="DXR24" s="11"/>
      <c r="DXS24" s="87"/>
      <c r="DXT24" s="87"/>
      <c r="DXU24" s="86"/>
      <c r="DXV24" s="86"/>
      <c r="DXW24" s="87"/>
      <c r="DXX24" s="86"/>
      <c r="DXY24" s="87"/>
      <c r="DXZ24" s="86"/>
      <c r="DYA24" s="86"/>
      <c r="DYB24" s="10"/>
      <c r="DYC24" s="11"/>
      <c r="DYD24" s="87"/>
      <c r="DYE24" s="87"/>
      <c r="DYF24" s="86"/>
      <c r="DYG24" s="86"/>
      <c r="DYH24" s="87"/>
      <c r="DYI24" s="86"/>
      <c r="DYJ24" s="87"/>
      <c r="DYK24" s="86"/>
      <c r="DYL24" s="86"/>
      <c r="DYM24" s="10"/>
      <c r="DYN24" s="11"/>
      <c r="DYO24" s="87"/>
      <c r="DYP24" s="87"/>
      <c r="DYQ24" s="86"/>
      <c r="DYR24" s="86"/>
      <c r="DYS24" s="87"/>
      <c r="DYT24" s="86"/>
      <c r="DYU24" s="87"/>
      <c r="DYV24" s="86"/>
      <c r="DYW24" s="86"/>
      <c r="DYX24" s="10"/>
      <c r="DYY24" s="11"/>
      <c r="DYZ24" s="87"/>
      <c r="DZA24" s="87"/>
      <c r="DZB24" s="86"/>
      <c r="DZC24" s="86"/>
      <c r="DZD24" s="87"/>
      <c r="DZE24" s="86"/>
      <c r="DZF24" s="87"/>
      <c r="DZG24" s="86"/>
      <c r="DZH24" s="86"/>
      <c r="DZI24" s="10"/>
      <c r="DZJ24" s="11"/>
      <c r="DZK24" s="87"/>
      <c r="DZL24" s="87"/>
      <c r="DZM24" s="86"/>
      <c r="DZN24" s="86"/>
      <c r="DZO24" s="87"/>
      <c r="DZP24" s="86"/>
      <c r="DZQ24" s="87"/>
      <c r="DZR24" s="86"/>
      <c r="DZS24" s="86"/>
      <c r="DZT24" s="10"/>
      <c r="DZU24" s="11"/>
      <c r="DZV24" s="87"/>
      <c r="DZW24" s="87"/>
      <c r="DZX24" s="86"/>
      <c r="DZY24" s="86"/>
      <c r="DZZ24" s="87"/>
      <c r="EAA24" s="86"/>
      <c r="EAB24" s="87"/>
      <c r="EAC24" s="86"/>
      <c r="EAD24" s="86"/>
      <c r="EAE24" s="10"/>
      <c r="EAF24" s="11"/>
      <c r="EAG24" s="87"/>
      <c r="EAH24" s="87"/>
      <c r="EAI24" s="86"/>
      <c r="EAJ24" s="86"/>
      <c r="EAK24" s="87"/>
      <c r="EAL24" s="86"/>
      <c r="EAM24" s="87"/>
      <c r="EAN24" s="86"/>
      <c r="EAO24" s="86"/>
      <c r="EAP24" s="10"/>
      <c r="EAQ24" s="11"/>
      <c r="EAR24" s="87"/>
      <c r="EAS24" s="87"/>
      <c r="EAT24" s="86"/>
      <c r="EAU24" s="86"/>
      <c r="EAV24" s="87"/>
      <c r="EAW24" s="86"/>
      <c r="EAX24" s="87"/>
      <c r="EAY24" s="86"/>
      <c r="EAZ24" s="86"/>
      <c r="EBA24" s="10"/>
      <c r="EBB24" s="11"/>
      <c r="EBC24" s="87"/>
      <c r="EBD24" s="87"/>
      <c r="EBE24" s="86"/>
      <c r="EBF24" s="86"/>
      <c r="EBG24" s="87"/>
      <c r="EBH24" s="86"/>
      <c r="EBI24" s="87"/>
      <c r="EBJ24" s="86"/>
      <c r="EBK24" s="86"/>
      <c r="EBL24" s="10"/>
      <c r="EBM24" s="11"/>
      <c r="EBN24" s="87"/>
      <c r="EBO24" s="87"/>
      <c r="EBP24" s="86"/>
      <c r="EBQ24" s="86"/>
      <c r="EBR24" s="87"/>
      <c r="EBS24" s="86"/>
      <c r="EBT24" s="87"/>
      <c r="EBU24" s="86"/>
      <c r="EBV24" s="86"/>
      <c r="EBW24" s="10"/>
      <c r="EBX24" s="11"/>
      <c r="EBY24" s="87"/>
      <c r="EBZ24" s="87"/>
      <c r="ECA24" s="86"/>
      <c r="ECB24" s="86"/>
      <c r="ECC24" s="87"/>
      <c r="ECD24" s="86"/>
      <c r="ECE24" s="87"/>
      <c r="ECF24" s="86"/>
      <c r="ECG24" s="86"/>
      <c r="ECH24" s="10"/>
      <c r="ECI24" s="11"/>
      <c r="ECJ24" s="87"/>
      <c r="ECK24" s="87"/>
      <c r="ECL24" s="86"/>
      <c r="ECM24" s="86"/>
      <c r="ECN24" s="87"/>
      <c r="ECO24" s="86"/>
      <c r="ECP24" s="87"/>
      <c r="ECQ24" s="86"/>
      <c r="ECR24" s="86"/>
      <c r="ECS24" s="10"/>
      <c r="ECT24" s="11"/>
      <c r="ECU24" s="87"/>
      <c r="ECV24" s="87"/>
      <c r="ECW24" s="86"/>
      <c r="ECX24" s="86"/>
      <c r="ECY24" s="87"/>
      <c r="ECZ24" s="86"/>
      <c r="EDA24" s="87"/>
      <c r="EDB24" s="86"/>
      <c r="EDC24" s="86"/>
      <c r="EDD24" s="10"/>
      <c r="EDE24" s="11"/>
      <c r="EDF24" s="87"/>
      <c r="EDG24" s="87"/>
      <c r="EDH24" s="86"/>
      <c r="EDI24" s="86"/>
      <c r="EDJ24" s="87"/>
      <c r="EDK24" s="86"/>
      <c r="EDL24" s="87"/>
      <c r="EDM24" s="86"/>
      <c r="EDN24" s="86"/>
      <c r="EDO24" s="10"/>
      <c r="EDP24" s="11"/>
      <c r="EDQ24" s="87"/>
      <c r="EDR24" s="87"/>
      <c r="EDS24" s="86"/>
      <c r="EDT24" s="86"/>
      <c r="EDU24" s="87"/>
      <c r="EDV24" s="86"/>
      <c r="EDW24" s="87"/>
      <c r="EDX24" s="86"/>
      <c r="EDY24" s="86"/>
      <c r="EDZ24" s="10"/>
      <c r="EEA24" s="11"/>
      <c r="EEB24" s="87"/>
      <c r="EEC24" s="87"/>
      <c r="EED24" s="86"/>
      <c r="EEE24" s="86"/>
      <c r="EEF24" s="87"/>
      <c r="EEG24" s="86"/>
      <c r="EEH24" s="87"/>
      <c r="EEI24" s="86"/>
      <c r="EEJ24" s="86"/>
      <c r="EEK24" s="10"/>
      <c r="EEL24" s="11"/>
      <c r="EEM24" s="87"/>
      <c r="EEN24" s="87"/>
      <c r="EEO24" s="86"/>
      <c r="EEP24" s="86"/>
      <c r="EEQ24" s="87"/>
      <c r="EER24" s="86"/>
      <c r="EES24" s="87"/>
      <c r="EET24" s="86"/>
      <c r="EEU24" s="86"/>
      <c r="EEV24" s="10"/>
      <c r="EEW24" s="11"/>
      <c r="EEX24" s="87"/>
      <c r="EEY24" s="87"/>
      <c r="EEZ24" s="86"/>
      <c r="EFA24" s="86"/>
      <c r="EFB24" s="87"/>
      <c r="EFC24" s="86"/>
      <c r="EFD24" s="87"/>
      <c r="EFE24" s="86"/>
      <c r="EFF24" s="86"/>
      <c r="EFG24" s="10"/>
      <c r="EFH24" s="11"/>
      <c r="EFI24" s="87"/>
      <c r="EFJ24" s="87"/>
      <c r="EFK24" s="86"/>
      <c r="EFL24" s="86"/>
      <c r="EFM24" s="87"/>
      <c r="EFN24" s="86"/>
      <c r="EFO24" s="87"/>
      <c r="EFP24" s="86"/>
      <c r="EFQ24" s="86"/>
      <c r="EFR24" s="10"/>
      <c r="EFS24" s="11"/>
      <c r="EFT24" s="87"/>
      <c r="EFU24" s="87"/>
      <c r="EFV24" s="86"/>
      <c r="EFW24" s="86"/>
      <c r="EFX24" s="87"/>
      <c r="EFY24" s="86"/>
      <c r="EFZ24" s="87"/>
      <c r="EGA24" s="86"/>
      <c r="EGB24" s="86"/>
      <c r="EGC24" s="10"/>
      <c r="EGD24" s="11"/>
      <c r="EGE24" s="87"/>
      <c r="EGF24" s="87"/>
      <c r="EGG24" s="86"/>
      <c r="EGH24" s="86"/>
      <c r="EGI24" s="87"/>
      <c r="EGJ24" s="86"/>
      <c r="EGK24" s="87"/>
      <c r="EGL24" s="86"/>
      <c r="EGM24" s="86"/>
      <c r="EGN24" s="10"/>
      <c r="EGO24" s="11"/>
      <c r="EGP24" s="87"/>
      <c r="EGQ24" s="87"/>
      <c r="EGR24" s="86"/>
      <c r="EGS24" s="86"/>
      <c r="EGT24" s="87"/>
      <c r="EGU24" s="86"/>
      <c r="EGV24" s="87"/>
      <c r="EGW24" s="86"/>
      <c r="EGX24" s="86"/>
      <c r="EGY24" s="10"/>
      <c r="EGZ24" s="11"/>
      <c r="EHA24" s="87"/>
      <c r="EHB24" s="87"/>
      <c r="EHC24" s="86"/>
      <c r="EHD24" s="86"/>
      <c r="EHE24" s="87"/>
      <c r="EHF24" s="86"/>
      <c r="EHG24" s="87"/>
      <c r="EHH24" s="86"/>
      <c r="EHI24" s="86"/>
      <c r="EHJ24" s="10"/>
      <c r="EHK24" s="11"/>
      <c r="EHL24" s="87"/>
      <c r="EHM24" s="87"/>
      <c r="EHN24" s="86"/>
      <c r="EHO24" s="86"/>
      <c r="EHP24" s="87"/>
      <c r="EHQ24" s="86"/>
      <c r="EHR24" s="87"/>
      <c r="EHS24" s="86"/>
      <c r="EHT24" s="86"/>
      <c r="EHU24" s="10"/>
      <c r="EHV24" s="11"/>
      <c r="EHW24" s="87"/>
      <c r="EHX24" s="87"/>
      <c r="EHY24" s="86"/>
      <c r="EHZ24" s="86"/>
      <c r="EIA24" s="87"/>
      <c r="EIB24" s="86"/>
      <c r="EIC24" s="87"/>
      <c r="EID24" s="86"/>
      <c r="EIE24" s="86"/>
      <c r="EIF24" s="10"/>
      <c r="EIG24" s="11"/>
      <c r="EIH24" s="87"/>
      <c r="EII24" s="87"/>
      <c r="EIJ24" s="86"/>
      <c r="EIK24" s="86"/>
      <c r="EIL24" s="87"/>
      <c r="EIM24" s="86"/>
      <c r="EIN24" s="87"/>
      <c r="EIO24" s="86"/>
      <c r="EIP24" s="86"/>
      <c r="EIQ24" s="10"/>
      <c r="EIR24" s="11"/>
      <c r="EIS24" s="87"/>
      <c r="EIT24" s="87"/>
      <c r="EIU24" s="86"/>
      <c r="EIV24" s="86"/>
      <c r="EIW24" s="87"/>
      <c r="EIX24" s="86"/>
      <c r="EIY24" s="87"/>
      <c r="EIZ24" s="86"/>
      <c r="EJA24" s="86"/>
      <c r="EJB24" s="10"/>
      <c r="EJC24" s="11"/>
      <c r="EJD24" s="87"/>
      <c r="EJE24" s="87"/>
      <c r="EJF24" s="86"/>
      <c r="EJG24" s="86"/>
      <c r="EJH24" s="87"/>
      <c r="EJI24" s="86"/>
      <c r="EJJ24" s="87"/>
      <c r="EJK24" s="86"/>
      <c r="EJL24" s="86"/>
      <c r="EJM24" s="10"/>
      <c r="EJN24" s="11"/>
      <c r="EJO24" s="87"/>
      <c r="EJP24" s="87"/>
      <c r="EJQ24" s="86"/>
      <c r="EJR24" s="86"/>
      <c r="EJS24" s="87"/>
      <c r="EJT24" s="86"/>
      <c r="EJU24" s="87"/>
      <c r="EJV24" s="86"/>
      <c r="EJW24" s="86"/>
      <c r="EJX24" s="10"/>
      <c r="EJY24" s="11"/>
      <c r="EJZ24" s="87"/>
      <c r="EKA24" s="87"/>
      <c r="EKB24" s="86"/>
      <c r="EKC24" s="86"/>
      <c r="EKD24" s="87"/>
      <c r="EKE24" s="86"/>
      <c r="EKF24" s="87"/>
      <c r="EKG24" s="86"/>
      <c r="EKH24" s="86"/>
      <c r="EKI24" s="10"/>
      <c r="EKJ24" s="11"/>
      <c r="EKK24" s="87"/>
      <c r="EKL24" s="87"/>
      <c r="EKM24" s="86"/>
      <c r="EKN24" s="86"/>
      <c r="EKO24" s="87"/>
      <c r="EKP24" s="86"/>
      <c r="EKQ24" s="87"/>
      <c r="EKR24" s="86"/>
      <c r="EKS24" s="86"/>
      <c r="EKT24" s="10"/>
      <c r="EKU24" s="11"/>
      <c r="EKV24" s="87"/>
      <c r="EKW24" s="87"/>
      <c r="EKX24" s="86"/>
      <c r="EKY24" s="86"/>
      <c r="EKZ24" s="87"/>
      <c r="ELA24" s="86"/>
      <c r="ELB24" s="87"/>
      <c r="ELC24" s="86"/>
      <c r="ELD24" s="86"/>
      <c r="ELE24" s="10"/>
      <c r="ELF24" s="11"/>
      <c r="ELG24" s="87"/>
      <c r="ELH24" s="87"/>
      <c r="ELI24" s="86"/>
      <c r="ELJ24" s="86"/>
      <c r="ELK24" s="87"/>
      <c r="ELL24" s="86"/>
      <c r="ELM24" s="87"/>
      <c r="ELN24" s="86"/>
      <c r="ELO24" s="86"/>
      <c r="ELP24" s="10"/>
      <c r="ELQ24" s="11"/>
      <c r="ELR24" s="87"/>
      <c r="ELS24" s="87"/>
      <c r="ELT24" s="86"/>
      <c r="ELU24" s="86"/>
      <c r="ELV24" s="87"/>
      <c r="ELW24" s="86"/>
      <c r="ELX24" s="87"/>
      <c r="ELY24" s="86"/>
      <c r="ELZ24" s="86"/>
      <c r="EMA24" s="10"/>
      <c r="EMB24" s="11"/>
      <c r="EMC24" s="87"/>
      <c r="EMD24" s="87"/>
      <c r="EME24" s="86"/>
      <c r="EMF24" s="86"/>
      <c r="EMG24" s="87"/>
      <c r="EMH24" s="86"/>
      <c r="EMI24" s="87"/>
      <c r="EMJ24" s="86"/>
      <c r="EMK24" s="86"/>
      <c r="EML24" s="10"/>
      <c r="EMM24" s="11"/>
      <c r="EMN24" s="87"/>
      <c r="EMO24" s="87"/>
      <c r="EMP24" s="86"/>
      <c r="EMQ24" s="86"/>
      <c r="EMR24" s="87"/>
      <c r="EMS24" s="86"/>
      <c r="EMT24" s="87"/>
      <c r="EMU24" s="86"/>
      <c r="EMV24" s="86"/>
      <c r="EMW24" s="10"/>
      <c r="EMX24" s="11"/>
      <c r="EMY24" s="87"/>
      <c r="EMZ24" s="87"/>
      <c r="ENA24" s="86"/>
      <c r="ENB24" s="86"/>
      <c r="ENC24" s="87"/>
      <c r="END24" s="86"/>
      <c r="ENE24" s="87"/>
      <c r="ENF24" s="86"/>
      <c r="ENG24" s="86"/>
      <c r="ENH24" s="10"/>
      <c r="ENI24" s="11"/>
      <c r="ENJ24" s="87"/>
      <c r="ENK24" s="87"/>
      <c r="ENL24" s="86"/>
      <c r="ENM24" s="86"/>
      <c r="ENN24" s="87"/>
      <c r="ENO24" s="86"/>
      <c r="ENP24" s="87"/>
      <c r="ENQ24" s="86"/>
      <c r="ENR24" s="86"/>
      <c r="ENS24" s="10"/>
      <c r="ENT24" s="11"/>
      <c r="ENU24" s="87"/>
      <c r="ENV24" s="87"/>
      <c r="ENW24" s="86"/>
      <c r="ENX24" s="86"/>
      <c r="ENY24" s="87"/>
      <c r="ENZ24" s="86"/>
      <c r="EOA24" s="87"/>
      <c r="EOB24" s="86"/>
      <c r="EOC24" s="86"/>
      <c r="EOD24" s="10"/>
      <c r="EOE24" s="11"/>
      <c r="EOF24" s="87"/>
      <c r="EOG24" s="87"/>
      <c r="EOH24" s="86"/>
      <c r="EOI24" s="86"/>
      <c r="EOJ24" s="87"/>
      <c r="EOK24" s="86"/>
      <c r="EOL24" s="87"/>
      <c r="EOM24" s="86"/>
      <c r="EON24" s="86"/>
      <c r="EOO24" s="10"/>
      <c r="EOP24" s="11"/>
      <c r="EOQ24" s="87"/>
      <c r="EOR24" s="87"/>
      <c r="EOS24" s="86"/>
      <c r="EOT24" s="86"/>
      <c r="EOU24" s="87"/>
      <c r="EOV24" s="86"/>
      <c r="EOW24" s="87"/>
      <c r="EOX24" s="86"/>
      <c r="EOY24" s="86"/>
      <c r="EOZ24" s="10"/>
      <c r="EPA24" s="11"/>
      <c r="EPB24" s="87"/>
      <c r="EPC24" s="87"/>
      <c r="EPD24" s="86"/>
      <c r="EPE24" s="86"/>
      <c r="EPF24" s="87"/>
      <c r="EPG24" s="86"/>
      <c r="EPH24" s="87"/>
      <c r="EPI24" s="86"/>
      <c r="EPJ24" s="86"/>
      <c r="EPK24" s="10"/>
      <c r="EPL24" s="11"/>
      <c r="EPM24" s="87"/>
      <c r="EPN24" s="87"/>
      <c r="EPO24" s="86"/>
      <c r="EPP24" s="86"/>
      <c r="EPQ24" s="87"/>
      <c r="EPR24" s="86"/>
      <c r="EPS24" s="87"/>
      <c r="EPT24" s="86"/>
      <c r="EPU24" s="86"/>
      <c r="EPV24" s="10"/>
      <c r="EPW24" s="11"/>
      <c r="EPX24" s="87"/>
      <c r="EPY24" s="87"/>
      <c r="EPZ24" s="86"/>
      <c r="EQA24" s="86"/>
      <c r="EQB24" s="87"/>
      <c r="EQC24" s="86"/>
      <c r="EQD24" s="87"/>
      <c r="EQE24" s="86"/>
      <c r="EQF24" s="86"/>
      <c r="EQG24" s="10"/>
      <c r="EQH24" s="11"/>
      <c r="EQI24" s="87"/>
      <c r="EQJ24" s="87"/>
      <c r="EQK24" s="86"/>
      <c r="EQL24" s="86"/>
      <c r="EQM24" s="87"/>
      <c r="EQN24" s="86"/>
      <c r="EQO24" s="87"/>
      <c r="EQP24" s="86"/>
      <c r="EQQ24" s="86"/>
      <c r="EQR24" s="10"/>
      <c r="EQS24" s="11"/>
      <c r="EQT24" s="87"/>
      <c r="EQU24" s="87"/>
      <c r="EQV24" s="86"/>
      <c r="EQW24" s="86"/>
      <c r="EQX24" s="87"/>
      <c r="EQY24" s="86"/>
      <c r="EQZ24" s="87"/>
      <c r="ERA24" s="86"/>
      <c r="ERB24" s="86"/>
      <c r="ERC24" s="10"/>
      <c r="ERD24" s="11"/>
      <c r="ERE24" s="87"/>
      <c r="ERF24" s="87"/>
      <c r="ERG24" s="86"/>
      <c r="ERH24" s="86"/>
      <c r="ERI24" s="87"/>
      <c r="ERJ24" s="86"/>
      <c r="ERK24" s="87"/>
      <c r="ERL24" s="86"/>
      <c r="ERM24" s="86"/>
      <c r="ERN24" s="10"/>
      <c r="ERO24" s="11"/>
      <c r="ERP24" s="87"/>
      <c r="ERQ24" s="87"/>
      <c r="ERR24" s="86"/>
      <c r="ERS24" s="86"/>
      <c r="ERT24" s="87"/>
      <c r="ERU24" s="86"/>
      <c r="ERV24" s="87"/>
      <c r="ERW24" s="86"/>
      <c r="ERX24" s="86"/>
      <c r="ERY24" s="10"/>
      <c r="ERZ24" s="11"/>
      <c r="ESA24" s="87"/>
      <c r="ESB24" s="87"/>
      <c r="ESC24" s="86"/>
      <c r="ESD24" s="86"/>
      <c r="ESE24" s="87"/>
      <c r="ESF24" s="86"/>
      <c r="ESG24" s="87"/>
      <c r="ESH24" s="86"/>
      <c r="ESI24" s="86"/>
      <c r="ESJ24" s="10"/>
      <c r="ESK24" s="11"/>
      <c r="ESL24" s="87"/>
      <c r="ESM24" s="87"/>
      <c r="ESN24" s="86"/>
      <c r="ESO24" s="86"/>
      <c r="ESP24" s="87"/>
      <c r="ESQ24" s="86"/>
      <c r="ESR24" s="87"/>
      <c r="ESS24" s="86"/>
      <c r="EST24" s="86"/>
      <c r="ESU24" s="10"/>
      <c r="ESV24" s="11"/>
      <c r="ESW24" s="87"/>
      <c r="ESX24" s="87"/>
      <c r="ESY24" s="86"/>
      <c r="ESZ24" s="86"/>
      <c r="ETA24" s="87"/>
      <c r="ETB24" s="86"/>
      <c r="ETC24" s="87"/>
      <c r="ETD24" s="86"/>
      <c r="ETE24" s="86"/>
      <c r="ETF24" s="10"/>
      <c r="ETG24" s="11"/>
      <c r="ETH24" s="87"/>
      <c r="ETI24" s="87"/>
      <c r="ETJ24" s="86"/>
      <c r="ETK24" s="86"/>
      <c r="ETL24" s="87"/>
      <c r="ETM24" s="86"/>
      <c r="ETN24" s="87"/>
      <c r="ETO24" s="86"/>
      <c r="ETP24" s="86"/>
      <c r="ETQ24" s="10"/>
      <c r="ETR24" s="11"/>
      <c r="ETS24" s="87"/>
      <c r="ETT24" s="87"/>
      <c r="ETU24" s="86"/>
      <c r="ETV24" s="86"/>
      <c r="ETW24" s="87"/>
      <c r="ETX24" s="86"/>
      <c r="ETY24" s="87"/>
      <c r="ETZ24" s="86"/>
      <c r="EUA24" s="86"/>
      <c r="EUB24" s="10"/>
      <c r="EUC24" s="11"/>
      <c r="EUD24" s="87"/>
      <c r="EUE24" s="87"/>
      <c r="EUF24" s="86"/>
      <c r="EUG24" s="86"/>
      <c r="EUH24" s="87"/>
      <c r="EUI24" s="86"/>
      <c r="EUJ24" s="87"/>
      <c r="EUK24" s="86"/>
      <c r="EUL24" s="86"/>
      <c r="EUM24" s="10"/>
      <c r="EUN24" s="11"/>
      <c r="EUO24" s="87"/>
      <c r="EUP24" s="87"/>
      <c r="EUQ24" s="86"/>
      <c r="EUR24" s="86"/>
      <c r="EUS24" s="87"/>
      <c r="EUT24" s="86"/>
      <c r="EUU24" s="87"/>
      <c r="EUV24" s="86"/>
      <c r="EUW24" s="86"/>
      <c r="EUX24" s="10"/>
      <c r="EUY24" s="11"/>
      <c r="EUZ24" s="87"/>
      <c r="EVA24" s="87"/>
      <c r="EVB24" s="86"/>
      <c r="EVC24" s="86"/>
      <c r="EVD24" s="87"/>
      <c r="EVE24" s="86"/>
      <c r="EVF24" s="87"/>
      <c r="EVG24" s="86"/>
      <c r="EVH24" s="86"/>
      <c r="EVI24" s="10"/>
      <c r="EVJ24" s="11"/>
      <c r="EVK24" s="87"/>
      <c r="EVL24" s="87"/>
      <c r="EVM24" s="86"/>
      <c r="EVN24" s="86"/>
      <c r="EVO24" s="87"/>
      <c r="EVP24" s="86"/>
      <c r="EVQ24" s="87"/>
      <c r="EVR24" s="86"/>
      <c r="EVS24" s="86"/>
      <c r="EVT24" s="10"/>
      <c r="EVU24" s="11"/>
      <c r="EVV24" s="87"/>
      <c r="EVW24" s="87"/>
      <c r="EVX24" s="86"/>
      <c r="EVY24" s="86"/>
      <c r="EVZ24" s="87"/>
      <c r="EWA24" s="86"/>
      <c r="EWB24" s="87"/>
      <c r="EWC24" s="86"/>
      <c r="EWD24" s="86"/>
      <c r="EWE24" s="10"/>
      <c r="EWF24" s="11"/>
      <c r="EWG24" s="87"/>
      <c r="EWH24" s="87"/>
      <c r="EWI24" s="86"/>
      <c r="EWJ24" s="86"/>
      <c r="EWK24" s="87"/>
      <c r="EWL24" s="86"/>
      <c r="EWM24" s="87"/>
      <c r="EWN24" s="86"/>
      <c r="EWO24" s="86"/>
      <c r="EWP24" s="10"/>
      <c r="EWQ24" s="11"/>
      <c r="EWR24" s="87"/>
      <c r="EWS24" s="87"/>
      <c r="EWT24" s="86"/>
      <c r="EWU24" s="86"/>
      <c r="EWV24" s="87"/>
      <c r="EWW24" s="86"/>
      <c r="EWX24" s="87"/>
      <c r="EWY24" s="86"/>
      <c r="EWZ24" s="86"/>
      <c r="EXA24" s="10"/>
      <c r="EXB24" s="11"/>
      <c r="EXC24" s="87"/>
      <c r="EXD24" s="87"/>
      <c r="EXE24" s="86"/>
      <c r="EXF24" s="86"/>
      <c r="EXG24" s="87"/>
      <c r="EXH24" s="86"/>
      <c r="EXI24" s="87"/>
      <c r="EXJ24" s="86"/>
      <c r="EXK24" s="86"/>
      <c r="EXL24" s="10"/>
      <c r="EXM24" s="11"/>
      <c r="EXN24" s="87"/>
      <c r="EXO24" s="87"/>
      <c r="EXP24" s="86"/>
      <c r="EXQ24" s="86"/>
      <c r="EXR24" s="87"/>
      <c r="EXS24" s="86"/>
      <c r="EXT24" s="87"/>
      <c r="EXU24" s="86"/>
      <c r="EXV24" s="86"/>
      <c r="EXW24" s="10"/>
      <c r="EXX24" s="11"/>
      <c r="EXY24" s="87"/>
      <c r="EXZ24" s="87"/>
      <c r="EYA24" s="86"/>
      <c r="EYB24" s="86"/>
      <c r="EYC24" s="87"/>
      <c r="EYD24" s="86"/>
      <c r="EYE24" s="87"/>
      <c r="EYF24" s="86"/>
      <c r="EYG24" s="86"/>
      <c r="EYH24" s="10"/>
      <c r="EYI24" s="11"/>
      <c r="EYJ24" s="87"/>
      <c r="EYK24" s="87"/>
      <c r="EYL24" s="86"/>
      <c r="EYM24" s="86"/>
      <c r="EYN24" s="87"/>
      <c r="EYO24" s="86"/>
      <c r="EYP24" s="87"/>
      <c r="EYQ24" s="86"/>
      <c r="EYR24" s="86"/>
      <c r="EYS24" s="10"/>
      <c r="EYT24" s="11"/>
      <c r="EYU24" s="87"/>
      <c r="EYV24" s="87"/>
      <c r="EYW24" s="86"/>
      <c r="EYX24" s="86"/>
      <c r="EYY24" s="87"/>
      <c r="EYZ24" s="86"/>
      <c r="EZA24" s="87"/>
      <c r="EZB24" s="86"/>
      <c r="EZC24" s="86"/>
      <c r="EZD24" s="10"/>
      <c r="EZE24" s="11"/>
      <c r="EZF24" s="87"/>
      <c r="EZG24" s="87"/>
      <c r="EZH24" s="86"/>
      <c r="EZI24" s="86"/>
      <c r="EZJ24" s="87"/>
      <c r="EZK24" s="86"/>
      <c r="EZL24" s="87"/>
      <c r="EZM24" s="86"/>
      <c r="EZN24" s="86"/>
      <c r="EZO24" s="10"/>
      <c r="EZP24" s="11"/>
      <c r="EZQ24" s="87"/>
      <c r="EZR24" s="87"/>
      <c r="EZS24" s="86"/>
      <c r="EZT24" s="86"/>
      <c r="EZU24" s="87"/>
      <c r="EZV24" s="86"/>
      <c r="EZW24" s="87"/>
      <c r="EZX24" s="86"/>
      <c r="EZY24" s="86"/>
      <c r="EZZ24" s="10"/>
      <c r="FAA24" s="11"/>
      <c r="FAB24" s="87"/>
      <c r="FAC24" s="87"/>
      <c r="FAD24" s="86"/>
      <c r="FAE24" s="86"/>
      <c r="FAF24" s="87"/>
      <c r="FAG24" s="86"/>
      <c r="FAH24" s="87"/>
      <c r="FAI24" s="86"/>
      <c r="FAJ24" s="86"/>
      <c r="FAK24" s="10"/>
      <c r="FAL24" s="11"/>
      <c r="FAM24" s="87"/>
      <c r="FAN24" s="87"/>
      <c r="FAO24" s="86"/>
      <c r="FAP24" s="86"/>
      <c r="FAQ24" s="87"/>
      <c r="FAR24" s="86"/>
      <c r="FAS24" s="87"/>
      <c r="FAT24" s="86"/>
      <c r="FAU24" s="86"/>
      <c r="FAV24" s="10"/>
      <c r="FAW24" s="11"/>
      <c r="FAX24" s="87"/>
      <c r="FAY24" s="87"/>
      <c r="FAZ24" s="86"/>
      <c r="FBA24" s="86"/>
      <c r="FBB24" s="87"/>
      <c r="FBC24" s="86"/>
      <c r="FBD24" s="87"/>
      <c r="FBE24" s="86"/>
      <c r="FBF24" s="86"/>
      <c r="FBG24" s="10"/>
      <c r="FBH24" s="11"/>
      <c r="FBI24" s="87"/>
      <c r="FBJ24" s="87"/>
      <c r="FBK24" s="86"/>
      <c r="FBL24" s="86"/>
      <c r="FBM24" s="87"/>
      <c r="FBN24" s="86"/>
      <c r="FBO24" s="87"/>
      <c r="FBP24" s="86"/>
      <c r="FBQ24" s="86"/>
      <c r="FBR24" s="10"/>
      <c r="FBS24" s="11"/>
      <c r="FBT24" s="87"/>
      <c r="FBU24" s="87"/>
      <c r="FBV24" s="86"/>
      <c r="FBW24" s="86"/>
      <c r="FBX24" s="87"/>
      <c r="FBY24" s="86"/>
      <c r="FBZ24" s="87"/>
      <c r="FCA24" s="86"/>
      <c r="FCB24" s="86"/>
      <c r="FCC24" s="10"/>
      <c r="FCD24" s="11"/>
      <c r="FCE24" s="87"/>
      <c r="FCF24" s="87"/>
      <c r="FCG24" s="86"/>
      <c r="FCH24" s="86"/>
      <c r="FCI24" s="87"/>
      <c r="FCJ24" s="86"/>
      <c r="FCK24" s="87"/>
      <c r="FCL24" s="86"/>
      <c r="FCM24" s="86"/>
      <c r="FCN24" s="10"/>
      <c r="FCO24" s="11"/>
      <c r="FCP24" s="87"/>
      <c r="FCQ24" s="87"/>
      <c r="FCR24" s="86"/>
      <c r="FCS24" s="86"/>
      <c r="FCT24" s="87"/>
      <c r="FCU24" s="86"/>
      <c r="FCV24" s="87"/>
      <c r="FCW24" s="86"/>
      <c r="FCX24" s="86"/>
      <c r="FCY24" s="10"/>
      <c r="FCZ24" s="11"/>
      <c r="FDA24" s="87"/>
      <c r="FDB24" s="87"/>
      <c r="FDC24" s="86"/>
      <c r="FDD24" s="86"/>
      <c r="FDE24" s="87"/>
      <c r="FDF24" s="86"/>
      <c r="FDG24" s="87"/>
      <c r="FDH24" s="86"/>
      <c r="FDI24" s="86"/>
      <c r="FDJ24" s="10"/>
      <c r="FDK24" s="11"/>
      <c r="FDL24" s="87"/>
      <c r="FDM24" s="87"/>
      <c r="FDN24" s="86"/>
      <c r="FDO24" s="86"/>
      <c r="FDP24" s="87"/>
      <c r="FDQ24" s="86"/>
      <c r="FDR24" s="87"/>
      <c r="FDS24" s="86"/>
      <c r="FDT24" s="86"/>
      <c r="FDU24" s="10"/>
      <c r="FDV24" s="11"/>
      <c r="FDW24" s="87"/>
      <c r="FDX24" s="87"/>
      <c r="FDY24" s="86"/>
      <c r="FDZ24" s="86"/>
      <c r="FEA24" s="87"/>
      <c r="FEB24" s="86"/>
      <c r="FEC24" s="87"/>
      <c r="FED24" s="86"/>
      <c r="FEE24" s="86"/>
      <c r="FEF24" s="10"/>
      <c r="FEG24" s="11"/>
      <c r="FEH24" s="87"/>
      <c r="FEI24" s="87"/>
      <c r="FEJ24" s="86"/>
      <c r="FEK24" s="86"/>
      <c r="FEL24" s="87"/>
      <c r="FEM24" s="86"/>
      <c r="FEN24" s="87"/>
      <c r="FEO24" s="86"/>
      <c r="FEP24" s="86"/>
      <c r="FEQ24" s="10"/>
      <c r="FER24" s="11"/>
      <c r="FES24" s="87"/>
      <c r="FET24" s="87"/>
      <c r="FEU24" s="86"/>
      <c r="FEV24" s="86"/>
      <c r="FEW24" s="87"/>
      <c r="FEX24" s="86"/>
      <c r="FEY24" s="87"/>
      <c r="FEZ24" s="86"/>
      <c r="FFA24" s="86"/>
      <c r="FFB24" s="10"/>
      <c r="FFC24" s="11"/>
      <c r="FFD24" s="87"/>
      <c r="FFE24" s="87"/>
      <c r="FFF24" s="86"/>
      <c r="FFG24" s="86"/>
      <c r="FFH24" s="87"/>
      <c r="FFI24" s="86"/>
      <c r="FFJ24" s="87"/>
      <c r="FFK24" s="86"/>
      <c r="FFL24" s="86"/>
      <c r="FFM24" s="10"/>
      <c r="FFN24" s="11"/>
      <c r="FFO24" s="87"/>
      <c r="FFP24" s="87"/>
      <c r="FFQ24" s="86"/>
      <c r="FFR24" s="86"/>
      <c r="FFS24" s="87"/>
      <c r="FFT24" s="86"/>
      <c r="FFU24" s="87"/>
      <c r="FFV24" s="86"/>
      <c r="FFW24" s="86"/>
      <c r="FFX24" s="10"/>
      <c r="FFY24" s="11"/>
      <c r="FFZ24" s="87"/>
      <c r="FGA24" s="87"/>
      <c r="FGB24" s="86"/>
      <c r="FGC24" s="86"/>
      <c r="FGD24" s="87"/>
      <c r="FGE24" s="86"/>
      <c r="FGF24" s="87"/>
      <c r="FGG24" s="86"/>
      <c r="FGH24" s="86"/>
      <c r="FGI24" s="10"/>
      <c r="FGJ24" s="11"/>
      <c r="FGK24" s="87"/>
      <c r="FGL24" s="87"/>
      <c r="FGM24" s="86"/>
      <c r="FGN24" s="86"/>
      <c r="FGO24" s="87"/>
      <c r="FGP24" s="86"/>
      <c r="FGQ24" s="87"/>
      <c r="FGR24" s="86"/>
      <c r="FGS24" s="86"/>
      <c r="FGT24" s="10"/>
      <c r="FGU24" s="11"/>
      <c r="FGV24" s="87"/>
      <c r="FGW24" s="87"/>
      <c r="FGX24" s="86"/>
      <c r="FGY24" s="86"/>
      <c r="FGZ24" s="87"/>
      <c r="FHA24" s="86"/>
      <c r="FHB24" s="87"/>
      <c r="FHC24" s="86"/>
      <c r="FHD24" s="86"/>
      <c r="FHE24" s="10"/>
      <c r="FHF24" s="11"/>
      <c r="FHG24" s="87"/>
      <c r="FHH24" s="87"/>
      <c r="FHI24" s="86"/>
      <c r="FHJ24" s="86"/>
      <c r="FHK24" s="87"/>
      <c r="FHL24" s="86"/>
      <c r="FHM24" s="87"/>
      <c r="FHN24" s="86"/>
      <c r="FHO24" s="86"/>
      <c r="FHP24" s="10"/>
      <c r="FHQ24" s="11"/>
      <c r="FHR24" s="87"/>
      <c r="FHS24" s="87"/>
      <c r="FHT24" s="86"/>
      <c r="FHU24" s="86"/>
      <c r="FHV24" s="87"/>
      <c r="FHW24" s="86"/>
      <c r="FHX24" s="87"/>
      <c r="FHY24" s="86"/>
      <c r="FHZ24" s="86"/>
      <c r="FIA24" s="10"/>
      <c r="FIB24" s="11"/>
      <c r="FIC24" s="87"/>
      <c r="FID24" s="87"/>
      <c r="FIE24" s="86"/>
      <c r="FIF24" s="86"/>
      <c r="FIG24" s="87"/>
      <c r="FIH24" s="86"/>
      <c r="FII24" s="87"/>
      <c r="FIJ24" s="86"/>
      <c r="FIK24" s="86"/>
      <c r="FIL24" s="10"/>
      <c r="FIM24" s="11"/>
      <c r="FIN24" s="87"/>
      <c r="FIO24" s="87"/>
      <c r="FIP24" s="86"/>
      <c r="FIQ24" s="86"/>
      <c r="FIR24" s="87"/>
      <c r="FIS24" s="86"/>
      <c r="FIT24" s="87"/>
      <c r="FIU24" s="86"/>
      <c r="FIV24" s="86"/>
      <c r="FIW24" s="10"/>
      <c r="FIX24" s="11"/>
      <c r="FIY24" s="87"/>
      <c r="FIZ24" s="87"/>
      <c r="FJA24" s="86"/>
      <c r="FJB24" s="86"/>
      <c r="FJC24" s="87"/>
      <c r="FJD24" s="86"/>
      <c r="FJE24" s="87"/>
      <c r="FJF24" s="86"/>
      <c r="FJG24" s="86"/>
      <c r="FJH24" s="10"/>
      <c r="FJI24" s="11"/>
      <c r="FJJ24" s="87"/>
      <c r="FJK24" s="87"/>
      <c r="FJL24" s="86"/>
      <c r="FJM24" s="86"/>
      <c r="FJN24" s="87"/>
      <c r="FJO24" s="86"/>
      <c r="FJP24" s="87"/>
      <c r="FJQ24" s="86"/>
      <c r="FJR24" s="86"/>
      <c r="FJS24" s="10"/>
      <c r="FJT24" s="11"/>
      <c r="FJU24" s="87"/>
      <c r="FJV24" s="87"/>
      <c r="FJW24" s="86"/>
      <c r="FJX24" s="86"/>
      <c r="FJY24" s="87"/>
      <c r="FJZ24" s="86"/>
      <c r="FKA24" s="87"/>
      <c r="FKB24" s="86"/>
      <c r="FKC24" s="86"/>
      <c r="FKD24" s="10"/>
      <c r="FKE24" s="11"/>
      <c r="FKF24" s="87"/>
      <c r="FKG24" s="87"/>
      <c r="FKH24" s="86"/>
      <c r="FKI24" s="86"/>
      <c r="FKJ24" s="87"/>
      <c r="FKK24" s="86"/>
      <c r="FKL24" s="87"/>
      <c r="FKM24" s="86"/>
      <c r="FKN24" s="86"/>
      <c r="FKO24" s="10"/>
      <c r="FKP24" s="11"/>
      <c r="FKQ24" s="87"/>
      <c r="FKR24" s="87"/>
      <c r="FKS24" s="86"/>
      <c r="FKT24" s="86"/>
      <c r="FKU24" s="87"/>
      <c r="FKV24" s="86"/>
      <c r="FKW24" s="87"/>
      <c r="FKX24" s="86"/>
      <c r="FKY24" s="86"/>
      <c r="FKZ24" s="10"/>
      <c r="FLA24" s="11"/>
      <c r="FLB24" s="87"/>
      <c r="FLC24" s="87"/>
      <c r="FLD24" s="86"/>
      <c r="FLE24" s="86"/>
      <c r="FLF24" s="87"/>
      <c r="FLG24" s="86"/>
      <c r="FLH24" s="87"/>
      <c r="FLI24" s="86"/>
      <c r="FLJ24" s="86"/>
      <c r="FLK24" s="10"/>
      <c r="FLL24" s="11"/>
      <c r="FLM24" s="87"/>
      <c r="FLN24" s="87"/>
      <c r="FLO24" s="86"/>
      <c r="FLP24" s="86"/>
      <c r="FLQ24" s="87"/>
      <c r="FLR24" s="86"/>
      <c r="FLS24" s="87"/>
      <c r="FLT24" s="86"/>
      <c r="FLU24" s="86"/>
      <c r="FLV24" s="10"/>
      <c r="FLW24" s="11"/>
      <c r="FLX24" s="87"/>
      <c r="FLY24" s="87"/>
      <c r="FLZ24" s="86"/>
      <c r="FMA24" s="86"/>
      <c r="FMB24" s="87"/>
      <c r="FMC24" s="86"/>
      <c r="FMD24" s="87"/>
      <c r="FME24" s="86"/>
      <c r="FMF24" s="86"/>
      <c r="FMG24" s="10"/>
      <c r="FMH24" s="11"/>
      <c r="FMI24" s="87"/>
      <c r="FMJ24" s="87"/>
      <c r="FMK24" s="86"/>
      <c r="FML24" s="86"/>
      <c r="FMM24" s="87"/>
      <c r="FMN24" s="86"/>
      <c r="FMO24" s="87"/>
      <c r="FMP24" s="86"/>
      <c r="FMQ24" s="86"/>
      <c r="FMR24" s="10"/>
      <c r="FMS24" s="11"/>
      <c r="FMT24" s="87"/>
      <c r="FMU24" s="87"/>
      <c r="FMV24" s="86"/>
      <c r="FMW24" s="86"/>
      <c r="FMX24" s="87"/>
      <c r="FMY24" s="86"/>
      <c r="FMZ24" s="87"/>
      <c r="FNA24" s="86"/>
      <c r="FNB24" s="86"/>
      <c r="FNC24" s="10"/>
      <c r="FND24" s="11"/>
      <c r="FNE24" s="87"/>
      <c r="FNF24" s="87"/>
      <c r="FNG24" s="86"/>
      <c r="FNH24" s="86"/>
      <c r="FNI24" s="87"/>
      <c r="FNJ24" s="86"/>
      <c r="FNK24" s="87"/>
      <c r="FNL24" s="86"/>
      <c r="FNM24" s="86"/>
      <c r="FNN24" s="10"/>
      <c r="FNO24" s="11"/>
      <c r="FNP24" s="87"/>
      <c r="FNQ24" s="87"/>
      <c r="FNR24" s="86"/>
      <c r="FNS24" s="86"/>
      <c r="FNT24" s="87"/>
      <c r="FNU24" s="86"/>
      <c r="FNV24" s="87"/>
      <c r="FNW24" s="86"/>
      <c r="FNX24" s="86"/>
      <c r="FNY24" s="10"/>
      <c r="FNZ24" s="11"/>
      <c r="FOA24" s="87"/>
      <c r="FOB24" s="87"/>
      <c r="FOC24" s="86"/>
      <c r="FOD24" s="86"/>
      <c r="FOE24" s="87"/>
      <c r="FOF24" s="86"/>
      <c r="FOG24" s="87"/>
      <c r="FOH24" s="86"/>
      <c r="FOI24" s="86"/>
      <c r="FOJ24" s="10"/>
      <c r="FOK24" s="11"/>
      <c r="FOL24" s="87"/>
      <c r="FOM24" s="87"/>
      <c r="FON24" s="86"/>
      <c r="FOO24" s="86"/>
      <c r="FOP24" s="87"/>
      <c r="FOQ24" s="86"/>
      <c r="FOR24" s="87"/>
      <c r="FOS24" s="86"/>
      <c r="FOT24" s="86"/>
      <c r="FOU24" s="10"/>
      <c r="FOV24" s="11"/>
      <c r="FOW24" s="87"/>
      <c r="FOX24" s="87"/>
      <c r="FOY24" s="86"/>
      <c r="FOZ24" s="86"/>
      <c r="FPA24" s="87"/>
      <c r="FPB24" s="86"/>
      <c r="FPC24" s="87"/>
      <c r="FPD24" s="86"/>
      <c r="FPE24" s="86"/>
      <c r="FPF24" s="10"/>
      <c r="FPG24" s="11"/>
      <c r="FPH24" s="87"/>
      <c r="FPI24" s="87"/>
      <c r="FPJ24" s="86"/>
      <c r="FPK24" s="86"/>
      <c r="FPL24" s="87"/>
      <c r="FPM24" s="86"/>
      <c r="FPN24" s="87"/>
      <c r="FPO24" s="86"/>
      <c r="FPP24" s="86"/>
      <c r="FPQ24" s="10"/>
      <c r="FPR24" s="11"/>
      <c r="FPS24" s="87"/>
      <c r="FPT24" s="87"/>
      <c r="FPU24" s="86"/>
      <c r="FPV24" s="86"/>
      <c r="FPW24" s="87"/>
      <c r="FPX24" s="86"/>
      <c r="FPY24" s="87"/>
      <c r="FPZ24" s="86"/>
      <c r="FQA24" s="86"/>
      <c r="FQB24" s="10"/>
      <c r="FQC24" s="11"/>
      <c r="FQD24" s="87"/>
      <c r="FQE24" s="87"/>
      <c r="FQF24" s="86"/>
      <c r="FQG24" s="86"/>
      <c r="FQH24" s="87"/>
      <c r="FQI24" s="86"/>
      <c r="FQJ24" s="87"/>
      <c r="FQK24" s="86"/>
      <c r="FQL24" s="86"/>
      <c r="FQM24" s="10"/>
      <c r="FQN24" s="11"/>
      <c r="FQO24" s="87"/>
      <c r="FQP24" s="87"/>
      <c r="FQQ24" s="86"/>
      <c r="FQR24" s="86"/>
      <c r="FQS24" s="87"/>
      <c r="FQT24" s="86"/>
      <c r="FQU24" s="87"/>
      <c r="FQV24" s="86"/>
      <c r="FQW24" s="86"/>
      <c r="FQX24" s="10"/>
      <c r="FQY24" s="11"/>
      <c r="FQZ24" s="87"/>
      <c r="FRA24" s="87"/>
      <c r="FRB24" s="86"/>
      <c r="FRC24" s="86"/>
      <c r="FRD24" s="87"/>
      <c r="FRE24" s="86"/>
      <c r="FRF24" s="87"/>
      <c r="FRG24" s="86"/>
      <c r="FRH24" s="86"/>
      <c r="FRI24" s="10"/>
      <c r="FRJ24" s="11"/>
      <c r="FRK24" s="87"/>
      <c r="FRL24" s="87"/>
      <c r="FRM24" s="86"/>
      <c r="FRN24" s="86"/>
      <c r="FRO24" s="87"/>
      <c r="FRP24" s="86"/>
      <c r="FRQ24" s="87"/>
      <c r="FRR24" s="86"/>
      <c r="FRS24" s="86"/>
      <c r="FRT24" s="10"/>
      <c r="FRU24" s="11"/>
      <c r="FRV24" s="87"/>
      <c r="FRW24" s="87"/>
      <c r="FRX24" s="86"/>
      <c r="FRY24" s="86"/>
      <c r="FRZ24" s="87"/>
      <c r="FSA24" s="86"/>
      <c r="FSB24" s="87"/>
      <c r="FSC24" s="86"/>
      <c r="FSD24" s="86"/>
      <c r="FSE24" s="10"/>
      <c r="FSF24" s="11"/>
      <c r="FSG24" s="87"/>
      <c r="FSH24" s="87"/>
      <c r="FSI24" s="86"/>
      <c r="FSJ24" s="86"/>
      <c r="FSK24" s="87"/>
      <c r="FSL24" s="86"/>
      <c r="FSM24" s="87"/>
      <c r="FSN24" s="86"/>
      <c r="FSO24" s="86"/>
      <c r="FSP24" s="10"/>
      <c r="FSQ24" s="11"/>
      <c r="FSR24" s="87"/>
      <c r="FSS24" s="87"/>
      <c r="FST24" s="86"/>
      <c r="FSU24" s="86"/>
      <c r="FSV24" s="87"/>
      <c r="FSW24" s="86"/>
      <c r="FSX24" s="87"/>
      <c r="FSY24" s="86"/>
      <c r="FSZ24" s="86"/>
      <c r="FTA24" s="10"/>
      <c r="FTB24" s="11"/>
      <c r="FTC24" s="87"/>
      <c r="FTD24" s="87"/>
      <c r="FTE24" s="86"/>
      <c r="FTF24" s="86"/>
      <c r="FTG24" s="87"/>
      <c r="FTH24" s="86"/>
      <c r="FTI24" s="87"/>
      <c r="FTJ24" s="86"/>
      <c r="FTK24" s="86"/>
      <c r="FTL24" s="10"/>
      <c r="FTM24" s="11"/>
      <c r="FTN24" s="87"/>
      <c r="FTO24" s="87"/>
      <c r="FTP24" s="86"/>
      <c r="FTQ24" s="86"/>
      <c r="FTR24" s="87"/>
      <c r="FTS24" s="86"/>
      <c r="FTT24" s="87"/>
      <c r="FTU24" s="86"/>
      <c r="FTV24" s="86"/>
      <c r="FTW24" s="10"/>
      <c r="FTX24" s="11"/>
      <c r="FTY24" s="87"/>
      <c r="FTZ24" s="87"/>
      <c r="FUA24" s="86"/>
      <c r="FUB24" s="86"/>
      <c r="FUC24" s="87"/>
      <c r="FUD24" s="86"/>
      <c r="FUE24" s="87"/>
      <c r="FUF24" s="86"/>
      <c r="FUG24" s="86"/>
      <c r="FUH24" s="10"/>
      <c r="FUI24" s="11"/>
      <c r="FUJ24" s="87"/>
      <c r="FUK24" s="87"/>
      <c r="FUL24" s="86"/>
      <c r="FUM24" s="86"/>
      <c r="FUN24" s="87"/>
      <c r="FUO24" s="86"/>
      <c r="FUP24" s="87"/>
      <c r="FUQ24" s="86"/>
      <c r="FUR24" s="86"/>
      <c r="FUS24" s="10"/>
      <c r="FUT24" s="11"/>
      <c r="FUU24" s="87"/>
      <c r="FUV24" s="87"/>
      <c r="FUW24" s="86"/>
      <c r="FUX24" s="86"/>
      <c r="FUY24" s="87"/>
      <c r="FUZ24" s="86"/>
      <c r="FVA24" s="87"/>
      <c r="FVB24" s="86"/>
      <c r="FVC24" s="86"/>
      <c r="FVD24" s="10"/>
      <c r="FVE24" s="11"/>
      <c r="FVF24" s="87"/>
      <c r="FVG24" s="87"/>
      <c r="FVH24" s="86"/>
      <c r="FVI24" s="86"/>
      <c r="FVJ24" s="87"/>
      <c r="FVK24" s="86"/>
      <c r="FVL24" s="87"/>
      <c r="FVM24" s="86"/>
      <c r="FVN24" s="86"/>
      <c r="FVO24" s="10"/>
      <c r="FVP24" s="11"/>
      <c r="FVQ24" s="87"/>
      <c r="FVR24" s="87"/>
      <c r="FVS24" s="86"/>
      <c r="FVT24" s="86"/>
      <c r="FVU24" s="87"/>
      <c r="FVV24" s="86"/>
      <c r="FVW24" s="87"/>
      <c r="FVX24" s="86"/>
      <c r="FVY24" s="86"/>
      <c r="FVZ24" s="10"/>
      <c r="FWA24" s="11"/>
      <c r="FWB24" s="87"/>
      <c r="FWC24" s="87"/>
      <c r="FWD24" s="86"/>
      <c r="FWE24" s="86"/>
      <c r="FWF24" s="87"/>
      <c r="FWG24" s="86"/>
      <c r="FWH24" s="87"/>
      <c r="FWI24" s="86"/>
      <c r="FWJ24" s="86"/>
      <c r="FWK24" s="10"/>
      <c r="FWL24" s="11"/>
      <c r="FWM24" s="87"/>
      <c r="FWN24" s="87"/>
      <c r="FWO24" s="86"/>
      <c r="FWP24" s="86"/>
      <c r="FWQ24" s="87"/>
      <c r="FWR24" s="86"/>
      <c r="FWS24" s="87"/>
      <c r="FWT24" s="86"/>
      <c r="FWU24" s="86"/>
      <c r="FWV24" s="10"/>
      <c r="FWW24" s="11"/>
      <c r="FWX24" s="87"/>
      <c r="FWY24" s="87"/>
      <c r="FWZ24" s="86"/>
      <c r="FXA24" s="86"/>
      <c r="FXB24" s="87"/>
      <c r="FXC24" s="86"/>
      <c r="FXD24" s="87"/>
      <c r="FXE24" s="86"/>
      <c r="FXF24" s="86"/>
      <c r="FXG24" s="10"/>
      <c r="FXH24" s="11"/>
      <c r="FXI24" s="87"/>
      <c r="FXJ24" s="87"/>
      <c r="FXK24" s="86"/>
      <c r="FXL24" s="86"/>
      <c r="FXM24" s="87"/>
      <c r="FXN24" s="86"/>
      <c r="FXO24" s="87"/>
      <c r="FXP24" s="86"/>
      <c r="FXQ24" s="86"/>
      <c r="FXR24" s="10"/>
      <c r="FXS24" s="11"/>
      <c r="FXT24" s="87"/>
      <c r="FXU24" s="87"/>
      <c r="FXV24" s="86"/>
      <c r="FXW24" s="86"/>
      <c r="FXX24" s="87"/>
      <c r="FXY24" s="86"/>
      <c r="FXZ24" s="87"/>
      <c r="FYA24" s="86"/>
      <c r="FYB24" s="86"/>
      <c r="FYC24" s="10"/>
      <c r="FYD24" s="11"/>
      <c r="FYE24" s="87"/>
      <c r="FYF24" s="87"/>
      <c r="FYG24" s="86"/>
      <c r="FYH24" s="86"/>
      <c r="FYI24" s="87"/>
      <c r="FYJ24" s="86"/>
      <c r="FYK24" s="87"/>
      <c r="FYL24" s="86"/>
      <c r="FYM24" s="86"/>
      <c r="FYN24" s="10"/>
      <c r="FYO24" s="11"/>
      <c r="FYP24" s="87"/>
      <c r="FYQ24" s="87"/>
      <c r="FYR24" s="86"/>
      <c r="FYS24" s="86"/>
      <c r="FYT24" s="87"/>
      <c r="FYU24" s="86"/>
      <c r="FYV24" s="87"/>
      <c r="FYW24" s="86"/>
      <c r="FYX24" s="86"/>
      <c r="FYY24" s="10"/>
      <c r="FYZ24" s="11"/>
      <c r="FZA24" s="87"/>
      <c r="FZB24" s="87"/>
      <c r="FZC24" s="86"/>
      <c r="FZD24" s="86"/>
      <c r="FZE24" s="87"/>
      <c r="FZF24" s="86"/>
      <c r="FZG24" s="87"/>
      <c r="FZH24" s="86"/>
      <c r="FZI24" s="86"/>
      <c r="FZJ24" s="10"/>
      <c r="FZK24" s="11"/>
      <c r="FZL24" s="87"/>
      <c r="FZM24" s="87"/>
      <c r="FZN24" s="86"/>
      <c r="FZO24" s="86"/>
      <c r="FZP24" s="87"/>
      <c r="FZQ24" s="86"/>
      <c r="FZR24" s="87"/>
      <c r="FZS24" s="86"/>
      <c r="FZT24" s="86"/>
      <c r="FZU24" s="10"/>
      <c r="FZV24" s="11"/>
      <c r="FZW24" s="87"/>
      <c r="FZX24" s="87"/>
      <c r="FZY24" s="86"/>
      <c r="FZZ24" s="86"/>
      <c r="GAA24" s="87"/>
      <c r="GAB24" s="86"/>
      <c r="GAC24" s="87"/>
      <c r="GAD24" s="86"/>
      <c r="GAE24" s="86"/>
      <c r="GAF24" s="10"/>
      <c r="GAG24" s="11"/>
      <c r="GAH24" s="87"/>
      <c r="GAI24" s="87"/>
      <c r="GAJ24" s="86"/>
      <c r="GAK24" s="86"/>
      <c r="GAL24" s="87"/>
      <c r="GAM24" s="86"/>
      <c r="GAN24" s="87"/>
      <c r="GAO24" s="86"/>
      <c r="GAP24" s="86"/>
      <c r="GAQ24" s="10"/>
      <c r="GAR24" s="11"/>
      <c r="GAS24" s="87"/>
      <c r="GAT24" s="87"/>
      <c r="GAU24" s="86"/>
      <c r="GAV24" s="86"/>
      <c r="GAW24" s="87"/>
      <c r="GAX24" s="86"/>
      <c r="GAY24" s="87"/>
      <c r="GAZ24" s="86"/>
      <c r="GBA24" s="86"/>
      <c r="GBB24" s="10"/>
      <c r="GBC24" s="11"/>
      <c r="GBD24" s="87"/>
      <c r="GBE24" s="87"/>
      <c r="GBF24" s="86"/>
      <c r="GBG24" s="86"/>
      <c r="GBH24" s="87"/>
      <c r="GBI24" s="86"/>
      <c r="GBJ24" s="87"/>
      <c r="GBK24" s="86"/>
      <c r="GBL24" s="86"/>
      <c r="GBM24" s="10"/>
      <c r="GBN24" s="11"/>
      <c r="GBO24" s="87"/>
      <c r="GBP24" s="87"/>
      <c r="GBQ24" s="86"/>
      <c r="GBR24" s="86"/>
      <c r="GBS24" s="87"/>
      <c r="GBT24" s="86"/>
      <c r="GBU24" s="87"/>
      <c r="GBV24" s="86"/>
      <c r="GBW24" s="86"/>
      <c r="GBX24" s="10"/>
      <c r="GBY24" s="11"/>
      <c r="GBZ24" s="87"/>
      <c r="GCA24" s="87"/>
      <c r="GCB24" s="86"/>
      <c r="GCC24" s="86"/>
      <c r="GCD24" s="87"/>
      <c r="GCE24" s="86"/>
      <c r="GCF24" s="87"/>
      <c r="GCG24" s="86"/>
      <c r="GCH24" s="86"/>
      <c r="GCI24" s="10"/>
      <c r="GCJ24" s="11"/>
      <c r="GCK24" s="87"/>
      <c r="GCL24" s="87"/>
      <c r="GCM24" s="86"/>
      <c r="GCN24" s="86"/>
      <c r="GCO24" s="87"/>
      <c r="GCP24" s="86"/>
      <c r="GCQ24" s="87"/>
      <c r="GCR24" s="86"/>
      <c r="GCS24" s="86"/>
      <c r="GCT24" s="10"/>
      <c r="GCU24" s="11"/>
      <c r="GCV24" s="87"/>
      <c r="GCW24" s="87"/>
      <c r="GCX24" s="86"/>
      <c r="GCY24" s="86"/>
      <c r="GCZ24" s="87"/>
      <c r="GDA24" s="86"/>
      <c r="GDB24" s="87"/>
      <c r="GDC24" s="86"/>
      <c r="GDD24" s="86"/>
      <c r="GDE24" s="10"/>
      <c r="GDF24" s="11"/>
      <c r="GDG24" s="87"/>
      <c r="GDH24" s="87"/>
      <c r="GDI24" s="86"/>
      <c r="GDJ24" s="86"/>
      <c r="GDK24" s="87"/>
      <c r="GDL24" s="86"/>
      <c r="GDM24" s="87"/>
      <c r="GDN24" s="86"/>
      <c r="GDO24" s="86"/>
      <c r="GDP24" s="10"/>
      <c r="GDQ24" s="11"/>
      <c r="GDR24" s="87"/>
      <c r="GDS24" s="87"/>
      <c r="GDT24" s="86"/>
      <c r="GDU24" s="86"/>
      <c r="GDV24" s="87"/>
      <c r="GDW24" s="86"/>
      <c r="GDX24" s="87"/>
      <c r="GDY24" s="86"/>
      <c r="GDZ24" s="86"/>
      <c r="GEA24" s="10"/>
      <c r="GEB24" s="11"/>
      <c r="GEC24" s="87"/>
      <c r="GED24" s="87"/>
      <c r="GEE24" s="86"/>
      <c r="GEF24" s="86"/>
      <c r="GEG24" s="87"/>
      <c r="GEH24" s="86"/>
      <c r="GEI24" s="87"/>
      <c r="GEJ24" s="86"/>
      <c r="GEK24" s="86"/>
      <c r="GEL24" s="10"/>
      <c r="GEM24" s="11"/>
      <c r="GEN24" s="87"/>
      <c r="GEO24" s="87"/>
      <c r="GEP24" s="86"/>
      <c r="GEQ24" s="86"/>
      <c r="GER24" s="87"/>
      <c r="GES24" s="86"/>
      <c r="GET24" s="87"/>
      <c r="GEU24" s="86"/>
      <c r="GEV24" s="86"/>
      <c r="GEW24" s="10"/>
      <c r="GEX24" s="11"/>
      <c r="GEY24" s="87"/>
      <c r="GEZ24" s="87"/>
      <c r="GFA24" s="86"/>
      <c r="GFB24" s="86"/>
      <c r="GFC24" s="87"/>
      <c r="GFD24" s="86"/>
      <c r="GFE24" s="87"/>
      <c r="GFF24" s="86"/>
      <c r="GFG24" s="86"/>
      <c r="GFH24" s="10"/>
      <c r="GFI24" s="11"/>
      <c r="GFJ24" s="87"/>
      <c r="GFK24" s="87"/>
      <c r="GFL24" s="86"/>
      <c r="GFM24" s="86"/>
      <c r="GFN24" s="87"/>
      <c r="GFO24" s="86"/>
      <c r="GFP24" s="87"/>
      <c r="GFQ24" s="86"/>
      <c r="GFR24" s="86"/>
      <c r="GFS24" s="10"/>
      <c r="GFT24" s="11"/>
      <c r="GFU24" s="87"/>
      <c r="GFV24" s="87"/>
      <c r="GFW24" s="86"/>
      <c r="GFX24" s="86"/>
      <c r="GFY24" s="87"/>
      <c r="GFZ24" s="86"/>
      <c r="GGA24" s="87"/>
      <c r="GGB24" s="86"/>
      <c r="GGC24" s="86"/>
      <c r="GGD24" s="10"/>
      <c r="GGE24" s="11"/>
      <c r="GGF24" s="87"/>
      <c r="GGG24" s="87"/>
      <c r="GGH24" s="86"/>
      <c r="GGI24" s="86"/>
      <c r="GGJ24" s="87"/>
      <c r="GGK24" s="86"/>
      <c r="GGL24" s="87"/>
      <c r="GGM24" s="86"/>
      <c r="GGN24" s="86"/>
      <c r="GGO24" s="10"/>
      <c r="GGP24" s="11"/>
      <c r="GGQ24" s="87"/>
      <c r="GGR24" s="87"/>
      <c r="GGS24" s="86"/>
      <c r="GGT24" s="86"/>
      <c r="GGU24" s="87"/>
      <c r="GGV24" s="86"/>
      <c r="GGW24" s="87"/>
      <c r="GGX24" s="86"/>
      <c r="GGY24" s="86"/>
      <c r="GGZ24" s="10"/>
      <c r="GHA24" s="11"/>
      <c r="GHB24" s="87"/>
      <c r="GHC24" s="87"/>
      <c r="GHD24" s="86"/>
      <c r="GHE24" s="86"/>
      <c r="GHF24" s="87"/>
      <c r="GHG24" s="86"/>
      <c r="GHH24" s="87"/>
      <c r="GHI24" s="86"/>
      <c r="GHJ24" s="86"/>
      <c r="GHK24" s="10"/>
      <c r="GHL24" s="11"/>
      <c r="GHM24" s="87"/>
      <c r="GHN24" s="87"/>
      <c r="GHO24" s="86"/>
      <c r="GHP24" s="86"/>
      <c r="GHQ24" s="87"/>
      <c r="GHR24" s="86"/>
      <c r="GHS24" s="87"/>
      <c r="GHT24" s="86"/>
      <c r="GHU24" s="86"/>
      <c r="GHV24" s="10"/>
      <c r="GHW24" s="11"/>
      <c r="GHX24" s="87"/>
      <c r="GHY24" s="87"/>
      <c r="GHZ24" s="86"/>
      <c r="GIA24" s="86"/>
      <c r="GIB24" s="87"/>
      <c r="GIC24" s="86"/>
      <c r="GID24" s="87"/>
      <c r="GIE24" s="86"/>
      <c r="GIF24" s="86"/>
      <c r="GIG24" s="10"/>
      <c r="GIH24" s="11"/>
      <c r="GII24" s="87"/>
      <c r="GIJ24" s="87"/>
      <c r="GIK24" s="86"/>
      <c r="GIL24" s="86"/>
      <c r="GIM24" s="87"/>
      <c r="GIN24" s="86"/>
      <c r="GIO24" s="87"/>
      <c r="GIP24" s="86"/>
      <c r="GIQ24" s="86"/>
      <c r="GIR24" s="10"/>
      <c r="GIS24" s="11"/>
      <c r="GIT24" s="87"/>
      <c r="GIU24" s="87"/>
      <c r="GIV24" s="86"/>
      <c r="GIW24" s="86"/>
      <c r="GIX24" s="87"/>
      <c r="GIY24" s="86"/>
      <c r="GIZ24" s="87"/>
      <c r="GJA24" s="86"/>
      <c r="GJB24" s="86"/>
      <c r="GJC24" s="10"/>
      <c r="GJD24" s="11"/>
      <c r="GJE24" s="87"/>
      <c r="GJF24" s="87"/>
      <c r="GJG24" s="86"/>
      <c r="GJH24" s="86"/>
      <c r="GJI24" s="87"/>
      <c r="GJJ24" s="86"/>
      <c r="GJK24" s="87"/>
      <c r="GJL24" s="86"/>
      <c r="GJM24" s="86"/>
      <c r="GJN24" s="10"/>
      <c r="GJO24" s="11"/>
      <c r="GJP24" s="87"/>
      <c r="GJQ24" s="87"/>
      <c r="GJR24" s="86"/>
      <c r="GJS24" s="86"/>
      <c r="GJT24" s="87"/>
      <c r="GJU24" s="86"/>
      <c r="GJV24" s="87"/>
      <c r="GJW24" s="86"/>
      <c r="GJX24" s="86"/>
      <c r="GJY24" s="10"/>
      <c r="GJZ24" s="11"/>
      <c r="GKA24" s="87"/>
      <c r="GKB24" s="87"/>
      <c r="GKC24" s="86"/>
      <c r="GKD24" s="86"/>
      <c r="GKE24" s="87"/>
      <c r="GKF24" s="86"/>
      <c r="GKG24" s="87"/>
      <c r="GKH24" s="86"/>
      <c r="GKI24" s="86"/>
      <c r="GKJ24" s="10"/>
      <c r="GKK24" s="11"/>
      <c r="GKL24" s="87"/>
      <c r="GKM24" s="87"/>
      <c r="GKN24" s="86"/>
      <c r="GKO24" s="86"/>
      <c r="GKP24" s="87"/>
      <c r="GKQ24" s="86"/>
      <c r="GKR24" s="87"/>
      <c r="GKS24" s="86"/>
      <c r="GKT24" s="86"/>
      <c r="GKU24" s="10"/>
      <c r="GKV24" s="11"/>
      <c r="GKW24" s="87"/>
      <c r="GKX24" s="87"/>
      <c r="GKY24" s="86"/>
      <c r="GKZ24" s="86"/>
      <c r="GLA24" s="87"/>
      <c r="GLB24" s="86"/>
      <c r="GLC24" s="87"/>
      <c r="GLD24" s="86"/>
      <c r="GLE24" s="86"/>
      <c r="GLF24" s="10"/>
      <c r="GLG24" s="11"/>
      <c r="GLH24" s="87"/>
      <c r="GLI24" s="87"/>
      <c r="GLJ24" s="86"/>
      <c r="GLK24" s="86"/>
      <c r="GLL24" s="87"/>
      <c r="GLM24" s="86"/>
      <c r="GLN24" s="87"/>
      <c r="GLO24" s="86"/>
      <c r="GLP24" s="86"/>
      <c r="GLQ24" s="10"/>
      <c r="GLR24" s="11"/>
      <c r="GLS24" s="87"/>
      <c r="GLT24" s="87"/>
      <c r="GLU24" s="86"/>
      <c r="GLV24" s="86"/>
      <c r="GLW24" s="87"/>
      <c r="GLX24" s="86"/>
      <c r="GLY24" s="87"/>
      <c r="GLZ24" s="86"/>
      <c r="GMA24" s="86"/>
      <c r="GMB24" s="10"/>
      <c r="GMC24" s="11"/>
      <c r="GMD24" s="87"/>
      <c r="GME24" s="87"/>
      <c r="GMF24" s="86"/>
      <c r="GMG24" s="86"/>
      <c r="GMH24" s="87"/>
      <c r="GMI24" s="86"/>
      <c r="GMJ24" s="87"/>
      <c r="GMK24" s="86"/>
      <c r="GML24" s="86"/>
      <c r="GMM24" s="10"/>
      <c r="GMN24" s="11"/>
      <c r="GMO24" s="87"/>
      <c r="GMP24" s="87"/>
      <c r="GMQ24" s="86"/>
      <c r="GMR24" s="86"/>
      <c r="GMS24" s="87"/>
      <c r="GMT24" s="86"/>
      <c r="GMU24" s="87"/>
      <c r="GMV24" s="86"/>
      <c r="GMW24" s="86"/>
      <c r="GMX24" s="10"/>
      <c r="GMY24" s="11"/>
      <c r="GMZ24" s="87"/>
      <c r="GNA24" s="87"/>
      <c r="GNB24" s="86"/>
      <c r="GNC24" s="86"/>
      <c r="GND24" s="87"/>
      <c r="GNE24" s="86"/>
      <c r="GNF24" s="87"/>
      <c r="GNG24" s="86"/>
      <c r="GNH24" s="86"/>
      <c r="GNI24" s="10"/>
      <c r="GNJ24" s="11"/>
      <c r="GNK24" s="87"/>
      <c r="GNL24" s="87"/>
      <c r="GNM24" s="86"/>
      <c r="GNN24" s="86"/>
      <c r="GNO24" s="87"/>
      <c r="GNP24" s="86"/>
      <c r="GNQ24" s="87"/>
      <c r="GNR24" s="86"/>
      <c r="GNS24" s="86"/>
      <c r="GNT24" s="10"/>
      <c r="GNU24" s="11"/>
      <c r="GNV24" s="87"/>
      <c r="GNW24" s="87"/>
      <c r="GNX24" s="86"/>
      <c r="GNY24" s="86"/>
      <c r="GNZ24" s="87"/>
      <c r="GOA24" s="86"/>
      <c r="GOB24" s="87"/>
      <c r="GOC24" s="86"/>
      <c r="GOD24" s="86"/>
      <c r="GOE24" s="10"/>
      <c r="GOF24" s="11"/>
      <c r="GOG24" s="87"/>
      <c r="GOH24" s="87"/>
      <c r="GOI24" s="86"/>
      <c r="GOJ24" s="86"/>
      <c r="GOK24" s="87"/>
      <c r="GOL24" s="86"/>
      <c r="GOM24" s="87"/>
      <c r="GON24" s="86"/>
      <c r="GOO24" s="86"/>
      <c r="GOP24" s="10"/>
      <c r="GOQ24" s="11"/>
      <c r="GOR24" s="87"/>
      <c r="GOS24" s="87"/>
      <c r="GOT24" s="86"/>
      <c r="GOU24" s="86"/>
      <c r="GOV24" s="87"/>
      <c r="GOW24" s="86"/>
      <c r="GOX24" s="87"/>
      <c r="GOY24" s="86"/>
      <c r="GOZ24" s="86"/>
      <c r="GPA24" s="10"/>
      <c r="GPB24" s="11"/>
      <c r="GPC24" s="87"/>
      <c r="GPD24" s="87"/>
      <c r="GPE24" s="86"/>
      <c r="GPF24" s="86"/>
      <c r="GPG24" s="87"/>
      <c r="GPH24" s="86"/>
      <c r="GPI24" s="87"/>
      <c r="GPJ24" s="86"/>
      <c r="GPK24" s="86"/>
      <c r="GPL24" s="10"/>
      <c r="GPM24" s="11"/>
      <c r="GPN24" s="87"/>
      <c r="GPO24" s="87"/>
      <c r="GPP24" s="86"/>
      <c r="GPQ24" s="86"/>
      <c r="GPR24" s="87"/>
      <c r="GPS24" s="86"/>
      <c r="GPT24" s="87"/>
      <c r="GPU24" s="86"/>
      <c r="GPV24" s="86"/>
      <c r="GPW24" s="10"/>
      <c r="GPX24" s="11"/>
      <c r="GPY24" s="87"/>
      <c r="GPZ24" s="87"/>
      <c r="GQA24" s="86"/>
      <c r="GQB24" s="86"/>
      <c r="GQC24" s="87"/>
      <c r="GQD24" s="86"/>
      <c r="GQE24" s="87"/>
      <c r="GQF24" s="86"/>
      <c r="GQG24" s="86"/>
      <c r="GQH24" s="10"/>
      <c r="GQI24" s="11"/>
      <c r="GQJ24" s="87"/>
      <c r="GQK24" s="87"/>
      <c r="GQL24" s="86"/>
      <c r="GQM24" s="86"/>
      <c r="GQN24" s="87"/>
      <c r="GQO24" s="86"/>
      <c r="GQP24" s="87"/>
      <c r="GQQ24" s="86"/>
      <c r="GQR24" s="86"/>
      <c r="GQS24" s="10"/>
      <c r="GQT24" s="11"/>
      <c r="GQU24" s="87"/>
      <c r="GQV24" s="87"/>
      <c r="GQW24" s="86"/>
      <c r="GQX24" s="86"/>
      <c r="GQY24" s="87"/>
      <c r="GQZ24" s="86"/>
      <c r="GRA24" s="87"/>
      <c r="GRB24" s="86"/>
      <c r="GRC24" s="86"/>
      <c r="GRD24" s="10"/>
      <c r="GRE24" s="11"/>
      <c r="GRF24" s="87"/>
      <c r="GRG24" s="87"/>
      <c r="GRH24" s="86"/>
      <c r="GRI24" s="86"/>
      <c r="GRJ24" s="87"/>
      <c r="GRK24" s="86"/>
      <c r="GRL24" s="87"/>
      <c r="GRM24" s="86"/>
      <c r="GRN24" s="86"/>
      <c r="GRO24" s="10"/>
      <c r="GRP24" s="11"/>
      <c r="GRQ24" s="87"/>
      <c r="GRR24" s="87"/>
      <c r="GRS24" s="86"/>
      <c r="GRT24" s="86"/>
      <c r="GRU24" s="87"/>
      <c r="GRV24" s="86"/>
      <c r="GRW24" s="87"/>
      <c r="GRX24" s="86"/>
      <c r="GRY24" s="86"/>
      <c r="GRZ24" s="10"/>
      <c r="GSA24" s="11"/>
      <c r="GSB24" s="87"/>
      <c r="GSC24" s="87"/>
      <c r="GSD24" s="86"/>
      <c r="GSE24" s="86"/>
      <c r="GSF24" s="87"/>
      <c r="GSG24" s="86"/>
      <c r="GSH24" s="87"/>
      <c r="GSI24" s="86"/>
      <c r="GSJ24" s="86"/>
      <c r="GSK24" s="10"/>
      <c r="GSL24" s="11"/>
      <c r="GSM24" s="87"/>
      <c r="GSN24" s="87"/>
      <c r="GSO24" s="86"/>
      <c r="GSP24" s="86"/>
      <c r="GSQ24" s="87"/>
      <c r="GSR24" s="86"/>
      <c r="GSS24" s="87"/>
      <c r="GST24" s="86"/>
      <c r="GSU24" s="86"/>
      <c r="GSV24" s="10"/>
      <c r="GSW24" s="11"/>
      <c r="GSX24" s="87"/>
      <c r="GSY24" s="87"/>
      <c r="GSZ24" s="86"/>
      <c r="GTA24" s="86"/>
      <c r="GTB24" s="87"/>
      <c r="GTC24" s="86"/>
      <c r="GTD24" s="87"/>
      <c r="GTE24" s="86"/>
      <c r="GTF24" s="86"/>
      <c r="GTG24" s="10"/>
      <c r="GTH24" s="11"/>
      <c r="GTI24" s="87"/>
      <c r="GTJ24" s="87"/>
      <c r="GTK24" s="86"/>
      <c r="GTL24" s="86"/>
      <c r="GTM24" s="87"/>
      <c r="GTN24" s="86"/>
      <c r="GTO24" s="87"/>
      <c r="GTP24" s="86"/>
      <c r="GTQ24" s="86"/>
      <c r="GTR24" s="10"/>
      <c r="GTS24" s="11"/>
      <c r="GTT24" s="87"/>
      <c r="GTU24" s="87"/>
      <c r="GTV24" s="86"/>
      <c r="GTW24" s="86"/>
      <c r="GTX24" s="87"/>
      <c r="GTY24" s="86"/>
      <c r="GTZ24" s="87"/>
      <c r="GUA24" s="86"/>
      <c r="GUB24" s="86"/>
      <c r="GUC24" s="10"/>
      <c r="GUD24" s="11"/>
      <c r="GUE24" s="87"/>
      <c r="GUF24" s="87"/>
      <c r="GUG24" s="86"/>
      <c r="GUH24" s="86"/>
      <c r="GUI24" s="87"/>
      <c r="GUJ24" s="86"/>
      <c r="GUK24" s="87"/>
      <c r="GUL24" s="86"/>
      <c r="GUM24" s="86"/>
      <c r="GUN24" s="10"/>
      <c r="GUO24" s="11"/>
      <c r="GUP24" s="87"/>
      <c r="GUQ24" s="87"/>
      <c r="GUR24" s="86"/>
      <c r="GUS24" s="86"/>
      <c r="GUT24" s="87"/>
      <c r="GUU24" s="86"/>
      <c r="GUV24" s="87"/>
      <c r="GUW24" s="86"/>
      <c r="GUX24" s="86"/>
      <c r="GUY24" s="10"/>
      <c r="GUZ24" s="11"/>
      <c r="GVA24" s="87"/>
      <c r="GVB24" s="87"/>
      <c r="GVC24" s="86"/>
      <c r="GVD24" s="86"/>
      <c r="GVE24" s="87"/>
      <c r="GVF24" s="86"/>
      <c r="GVG24" s="87"/>
      <c r="GVH24" s="86"/>
      <c r="GVI24" s="86"/>
      <c r="GVJ24" s="10"/>
      <c r="GVK24" s="11"/>
      <c r="GVL24" s="87"/>
      <c r="GVM24" s="87"/>
      <c r="GVN24" s="86"/>
      <c r="GVO24" s="86"/>
      <c r="GVP24" s="87"/>
      <c r="GVQ24" s="86"/>
      <c r="GVR24" s="87"/>
      <c r="GVS24" s="86"/>
      <c r="GVT24" s="86"/>
      <c r="GVU24" s="10"/>
      <c r="GVV24" s="11"/>
      <c r="GVW24" s="87"/>
      <c r="GVX24" s="87"/>
      <c r="GVY24" s="86"/>
      <c r="GVZ24" s="86"/>
      <c r="GWA24" s="87"/>
      <c r="GWB24" s="86"/>
      <c r="GWC24" s="87"/>
      <c r="GWD24" s="86"/>
      <c r="GWE24" s="86"/>
      <c r="GWF24" s="10"/>
      <c r="GWG24" s="11"/>
      <c r="GWH24" s="87"/>
      <c r="GWI24" s="87"/>
      <c r="GWJ24" s="86"/>
      <c r="GWK24" s="86"/>
      <c r="GWL24" s="87"/>
      <c r="GWM24" s="86"/>
      <c r="GWN24" s="87"/>
      <c r="GWO24" s="86"/>
      <c r="GWP24" s="86"/>
      <c r="GWQ24" s="10"/>
      <c r="GWR24" s="11"/>
      <c r="GWS24" s="87"/>
      <c r="GWT24" s="87"/>
      <c r="GWU24" s="86"/>
      <c r="GWV24" s="86"/>
      <c r="GWW24" s="87"/>
      <c r="GWX24" s="86"/>
      <c r="GWY24" s="87"/>
      <c r="GWZ24" s="86"/>
      <c r="GXA24" s="86"/>
      <c r="GXB24" s="10"/>
      <c r="GXC24" s="11"/>
      <c r="GXD24" s="87"/>
      <c r="GXE24" s="87"/>
      <c r="GXF24" s="86"/>
      <c r="GXG24" s="86"/>
      <c r="GXH24" s="87"/>
      <c r="GXI24" s="86"/>
      <c r="GXJ24" s="87"/>
      <c r="GXK24" s="86"/>
      <c r="GXL24" s="86"/>
      <c r="GXM24" s="10"/>
      <c r="GXN24" s="11"/>
      <c r="GXO24" s="87"/>
      <c r="GXP24" s="87"/>
      <c r="GXQ24" s="86"/>
      <c r="GXR24" s="86"/>
      <c r="GXS24" s="87"/>
      <c r="GXT24" s="86"/>
      <c r="GXU24" s="87"/>
      <c r="GXV24" s="86"/>
      <c r="GXW24" s="86"/>
      <c r="GXX24" s="10"/>
      <c r="GXY24" s="11"/>
      <c r="GXZ24" s="87"/>
      <c r="GYA24" s="87"/>
      <c r="GYB24" s="86"/>
      <c r="GYC24" s="86"/>
      <c r="GYD24" s="87"/>
      <c r="GYE24" s="86"/>
      <c r="GYF24" s="87"/>
      <c r="GYG24" s="86"/>
      <c r="GYH24" s="86"/>
      <c r="GYI24" s="10"/>
      <c r="GYJ24" s="11"/>
      <c r="GYK24" s="87"/>
      <c r="GYL24" s="87"/>
      <c r="GYM24" s="86"/>
      <c r="GYN24" s="86"/>
      <c r="GYO24" s="87"/>
      <c r="GYP24" s="86"/>
      <c r="GYQ24" s="87"/>
      <c r="GYR24" s="86"/>
      <c r="GYS24" s="86"/>
      <c r="GYT24" s="10"/>
      <c r="GYU24" s="11"/>
      <c r="GYV24" s="87"/>
      <c r="GYW24" s="87"/>
      <c r="GYX24" s="86"/>
      <c r="GYY24" s="86"/>
      <c r="GYZ24" s="87"/>
      <c r="GZA24" s="86"/>
      <c r="GZB24" s="87"/>
      <c r="GZC24" s="86"/>
      <c r="GZD24" s="86"/>
      <c r="GZE24" s="10"/>
      <c r="GZF24" s="11"/>
      <c r="GZG24" s="87"/>
      <c r="GZH24" s="87"/>
      <c r="GZI24" s="86"/>
      <c r="GZJ24" s="86"/>
      <c r="GZK24" s="87"/>
      <c r="GZL24" s="86"/>
      <c r="GZM24" s="87"/>
      <c r="GZN24" s="86"/>
      <c r="GZO24" s="86"/>
      <c r="GZP24" s="10"/>
      <c r="GZQ24" s="11"/>
      <c r="GZR24" s="87"/>
      <c r="GZS24" s="87"/>
      <c r="GZT24" s="86"/>
      <c r="GZU24" s="86"/>
      <c r="GZV24" s="87"/>
      <c r="GZW24" s="86"/>
      <c r="GZX24" s="87"/>
      <c r="GZY24" s="86"/>
      <c r="GZZ24" s="86"/>
      <c r="HAA24" s="10"/>
      <c r="HAB24" s="11"/>
      <c r="HAC24" s="87"/>
      <c r="HAD24" s="87"/>
      <c r="HAE24" s="86"/>
      <c r="HAF24" s="86"/>
      <c r="HAG24" s="87"/>
      <c r="HAH24" s="86"/>
      <c r="HAI24" s="87"/>
      <c r="HAJ24" s="86"/>
      <c r="HAK24" s="86"/>
      <c r="HAL24" s="10"/>
      <c r="HAM24" s="11"/>
      <c r="HAN24" s="87"/>
      <c r="HAO24" s="87"/>
      <c r="HAP24" s="86"/>
      <c r="HAQ24" s="86"/>
      <c r="HAR24" s="87"/>
      <c r="HAS24" s="86"/>
      <c r="HAT24" s="87"/>
      <c r="HAU24" s="86"/>
      <c r="HAV24" s="86"/>
      <c r="HAW24" s="10"/>
      <c r="HAX24" s="11"/>
      <c r="HAY24" s="87"/>
      <c r="HAZ24" s="87"/>
      <c r="HBA24" s="86"/>
      <c r="HBB24" s="86"/>
      <c r="HBC24" s="87"/>
      <c r="HBD24" s="86"/>
      <c r="HBE24" s="87"/>
      <c r="HBF24" s="86"/>
      <c r="HBG24" s="86"/>
      <c r="HBH24" s="10"/>
      <c r="HBI24" s="11"/>
      <c r="HBJ24" s="87"/>
      <c r="HBK24" s="87"/>
      <c r="HBL24" s="86"/>
      <c r="HBM24" s="86"/>
      <c r="HBN24" s="87"/>
      <c r="HBO24" s="86"/>
      <c r="HBP24" s="87"/>
      <c r="HBQ24" s="86"/>
      <c r="HBR24" s="86"/>
      <c r="HBS24" s="10"/>
      <c r="HBT24" s="11"/>
      <c r="HBU24" s="87"/>
      <c r="HBV24" s="87"/>
      <c r="HBW24" s="86"/>
      <c r="HBX24" s="86"/>
      <c r="HBY24" s="87"/>
      <c r="HBZ24" s="86"/>
      <c r="HCA24" s="87"/>
      <c r="HCB24" s="86"/>
      <c r="HCC24" s="86"/>
      <c r="HCD24" s="10"/>
      <c r="HCE24" s="11"/>
      <c r="HCF24" s="87"/>
      <c r="HCG24" s="87"/>
      <c r="HCH24" s="86"/>
      <c r="HCI24" s="86"/>
      <c r="HCJ24" s="87"/>
      <c r="HCK24" s="86"/>
      <c r="HCL24" s="87"/>
      <c r="HCM24" s="86"/>
      <c r="HCN24" s="86"/>
      <c r="HCO24" s="10"/>
      <c r="HCP24" s="11"/>
      <c r="HCQ24" s="87"/>
      <c r="HCR24" s="87"/>
      <c r="HCS24" s="86"/>
      <c r="HCT24" s="86"/>
      <c r="HCU24" s="87"/>
      <c r="HCV24" s="86"/>
      <c r="HCW24" s="87"/>
      <c r="HCX24" s="86"/>
      <c r="HCY24" s="86"/>
      <c r="HCZ24" s="10"/>
      <c r="HDA24" s="11"/>
      <c r="HDB24" s="87"/>
      <c r="HDC24" s="87"/>
      <c r="HDD24" s="86"/>
      <c r="HDE24" s="86"/>
      <c r="HDF24" s="87"/>
      <c r="HDG24" s="86"/>
      <c r="HDH24" s="87"/>
      <c r="HDI24" s="86"/>
      <c r="HDJ24" s="86"/>
      <c r="HDK24" s="10"/>
      <c r="HDL24" s="11"/>
      <c r="HDM24" s="87"/>
      <c r="HDN24" s="87"/>
      <c r="HDO24" s="86"/>
      <c r="HDP24" s="86"/>
      <c r="HDQ24" s="87"/>
      <c r="HDR24" s="86"/>
      <c r="HDS24" s="87"/>
      <c r="HDT24" s="86"/>
      <c r="HDU24" s="86"/>
      <c r="HDV24" s="10"/>
      <c r="HDW24" s="11"/>
      <c r="HDX24" s="87"/>
      <c r="HDY24" s="87"/>
      <c r="HDZ24" s="86"/>
      <c r="HEA24" s="86"/>
      <c r="HEB24" s="87"/>
      <c r="HEC24" s="86"/>
      <c r="HED24" s="87"/>
      <c r="HEE24" s="86"/>
      <c r="HEF24" s="86"/>
      <c r="HEG24" s="10"/>
      <c r="HEH24" s="11"/>
      <c r="HEI24" s="87"/>
      <c r="HEJ24" s="87"/>
      <c r="HEK24" s="86"/>
      <c r="HEL24" s="86"/>
      <c r="HEM24" s="87"/>
      <c r="HEN24" s="86"/>
      <c r="HEO24" s="87"/>
      <c r="HEP24" s="86"/>
      <c r="HEQ24" s="86"/>
      <c r="HER24" s="10"/>
      <c r="HES24" s="11"/>
      <c r="HET24" s="87"/>
      <c r="HEU24" s="87"/>
      <c r="HEV24" s="86"/>
      <c r="HEW24" s="86"/>
      <c r="HEX24" s="87"/>
      <c r="HEY24" s="86"/>
      <c r="HEZ24" s="87"/>
      <c r="HFA24" s="86"/>
      <c r="HFB24" s="86"/>
      <c r="HFC24" s="10"/>
      <c r="HFD24" s="11"/>
      <c r="HFE24" s="87"/>
      <c r="HFF24" s="87"/>
      <c r="HFG24" s="86"/>
      <c r="HFH24" s="86"/>
      <c r="HFI24" s="87"/>
      <c r="HFJ24" s="86"/>
      <c r="HFK24" s="87"/>
      <c r="HFL24" s="86"/>
      <c r="HFM24" s="86"/>
      <c r="HFN24" s="10"/>
      <c r="HFO24" s="11"/>
      <c r="HFP24" s="87"/>
      <c r="HFQ24" s="87"/>
      <c r="HFR24" s="86"/>
      <c r="HFS24" s="86"/>
      <c r="HFT24" s="87"/>
      <c r="HFU24" s="86"/>
      <c r="HFV24" s="87"/>
      <c r="HFW24" s="86"/>
      <c r="HFX24" s="86"/>
      <c r="HFY24" s="10"/>
      <c r="HFZ24" s="11"/>
      <c r="HGA24" s="87"/>
      <c r="HGB24" s="87"/>
      <c r="HGC24" s="86"/>
      <c r="HGD24" s="86"/>
      <c r="HGE24" s="87"/>
      <c r="HGF24" s="86"/>
      <c r="HGG24" s="87"/>
      <c r="HGH24" s="86"/>
      <c r="HGI24" s="86"/>
      <c r="HGJ24" s="10"/>
      <c r="HGK24" s="11"/>
      <c r="HGL24" s="87"/>
      <c r="HGM24" s="87"/>
      <c r="HGN24" s="86"/>
      <c r="HGO24" s="86"/>
      <c r="HGP24" s="87"/>
      <c r="HGQ24" s="86"/>
      <c r="HGR24" s="87"/>
      <c r="HGS24" s="86"/>
      <c r="HGT24" s="86"/>
      <c r="HGU24" s="10"/>
      <c r="HGV24" s="11"/>
      <c r="HGW24" s="87"/>
      <c r="HGX24" s="87"/>
      <c r="HGY24" s="86"/>
      <c r="HGZ24" s="86"/>
      <c r="HHA24" s="87"/>
      <c r="HHB24" s="86"/>
      <c r="HHC24" s="87"/>
      <c r="HHD24" s="86"/>
      <c r="HHE24" s="86"/>
      <c r="HHF24" s="10"/>
      <c r="HHG24" s="11"/>
      <c r="HHH24" s="87"/>
      <c r="HHI24" s="87"/>
      <c r="HHJ24" s="86"/>
      <c r="HHK24" s="86"/>
      <c r="HHL24" s="87"/>
      <c r="HHM24" s="86"/>
      <c r="HHN24" s="87"/>
      <c r="HHO24" s="86"/>
      <c r="HHP24" s="86"/>
      <c r="HHQ24" s="10"/>
      <c r="HHR24" s="11"/>
      <c r="HHS24" s="87"/>
      <c r="HHT24" s="87"/>
      <c r="HHU24" s="86"/>
      <c r="HHV24" s="86"/>
      <c r="HHW24" s="87"/>
      <c r="HHX24" s="86"/>
      <c r="HHY24" s="87"/>
      <c r="HHZ24" s="86"/>
      <c r="HIA24" s="86"/>
      <c r="HIB24" s="10"/>
      <c r="HIC24" s="11"/>
      <c r="HID24" s="87"/>
      <c r="HIE24" s="87"/>
      <c r="HIF24" s="86"/>
      <c r="HIG24" s="86"/>
      <c r="HIH24" s="87"/>
      <c r="HII24" s="86"/>
      <c r="HIJ24" s="87"/>
      <c r="HIK24" s="86"/>
      <c r="HIL24" s="86"/>
      <c r="HIM24" s="10"/>
      <c r="HIN24" s="11"/>
      <c r="HIO24" s="87"/>
      <c r="HIP24" s="87"/>
      <c r="HIQ24" s="86"/>
      <c r="HIR24" s="86"/>
      <c r="HIS24" s="87"/>
      <c r="HIT24" s="86"/>
      <c r="HIU24" s="87"/>
      <c r="HIV24" s="86"/>
      <c r="HIW24" s="86"/>
      <c r="HIX24" s="10"/>
      <c r="HIY24" s="11"/>
      <c r="HIZ24" s="87"/>
      <c r="HJA24" s="87"/>
      <c r="HJB24" s="86"/>
      <c r="HJC24" s="86"/>
      <c r="HJD24" s="87"/>
      <c r="HJE24" s="86"/>
      <c r="HJF24" s="87"/>
      <c r="HJG24" s="86"/>
      <c r="HJH24" s="86"/>
      <c r="HJI24" s="10"/>
      <c r="HJJ24" s="11"/>
      <c r="HJK24" s="87"/>
      <c r="HJL24" s="87"/>
      <c r="HJM24" s="86"/>
      <c r="HJN24" s="86"/>
      <c r="HJO24" s="87"/>
      <c r="HJP24" s="86"/>
      <c r="HJQ24" s="87"/>
      <c r="HJR24" s="86"/>
      <c r="HJS24" s="86"/>
      <c r="HJT24" s="10"/>
      <c r="HJU24" s="11"/>
      <c r="HJV24" s="87"/>
      <c r="HJW24" s="87"/>
      <c r="HJX24" s="86"/>
      <c r="HJY24" s="86"/>
      <c r="HJZ24" s="87"/>
      <c r="HKA24" s="86"/>
      <c r="HKB24" s="87"/>
      <c r="HKC24" s="86"/>
      <c r="HKD24" s="86"/>
      <c r="HKE24" s="10"/>
      <c r="HKF24" s="11"/>
      <c r="HKG24" s="87"/>
      <c r="HKH24" s="87"/>
      <c r="HKI24" s="86"/>
      <c r="HKJ24" s="86"/>
      <c r="HKK24" s="87"/>
      <c r="HKL24" s="86"/>
      <c r="HKM24" s="87"/>
      <c r="HKN24" s="86"/>
      <c r="HKO24" s="86"/>
      <c r="HKP24" s="10"/>
      <c r="HKQ24" s="11"/>
      <c r="HKR24" s="87"/>
      <c r="HKS24" s="87"/>
      <c r="HKT24" s="86"/>
      <c r="HKU24" s="86"/>
      <c r="HKV24" s="87"/>
      <c r="HKW24" s="86"/>
      <c r="HKX24" s="87"/>
      <c r="HKY24" s="86"/>
      <c r="HKZ24" s="86"/>
      <c r="HLA24" s="10"/>
      <c r="HLB24" s="11"/>
      <c r="HLC24" s="87"/>
      <c r="HLD24" s="87"/>
      <c r="HLE24" s="86"/>
      <c r="HLF24" s="86"/>
      <c r="HLG24" s="87"/>
      <c r="HLH24" s="86"/>
      <c r="HLI24" s="87"/>
      <c r="HLJ24" s="86"/>
      <c r="HLK24" s="86"/>
      <c r="HLL24" s="10"/>
      <c r="HLM24" s="11"/>
      <c r="HLN24" s="87"/>
      <c r="HLO24" s="87"/>
      <c r="HLP24" s="86"/>
      <c r="HLQ24" s="86"/>
      <c r="HLR24" s="87"/>
      <c r="HLS24" s="86"/>
      <c r="HLT24" s="87"/>
      <c r="HLU24" s="86"/>
      <c r="HLV24" s="86"/>
      <c r="HLW24" s="10"/>
      <c r="HLX24" s="11"/>
      <c r="HLY24" s="87"/>
      <c r="HLZ24" s="87"/>
      <c r="HMA24" s="86"/>
      <c r="HMB24" s="86"/>
      <c r="HMC24" s="87"/>
      <c r="HMD24" s="86"/>
      <c r="HME24" s="87"/>
      <c r="HMF24" s="86"/>
      <c r="HMG24" s="86"/>
      <c r="HMH24" s="10"/>
      <c r="HMI24" s="11"/>
      <c r="HMJ24" s="87"/>
      <c r="HMK24" s="87"/>
      <c r="HML24" s="86"/>
      <c r="HMM24" s="86"/>
      <c r="HMN24" s="87"/>
      <c r="HMO24" s="86"/>
      <c r="HMP24" s="87"/>
      <c r="HMQ24" s="86"/>
      <c r="HMR24" s="86"/>
      <c r="HMS24" s="10"/>
      <c r="HMT24" s="11"/>
      <c r="HMU24" s="87"/>
      <c r="HMV24" s="87"/>
      <c r="HMW24" s="86"/>
      <c r="HMX24" s="86"/>
      <c r="HMY24" s="87"/>
      <c r="HMZ24" s="86"/>
      <c r="HNA24" s="87"/>
      <c r="HNB24" s="86"/>
      <c r="HNC24" s="86"/>
      <c r="HND24" s="10"/>
      <c r="HNE24" s="11"/>
      <c r="HNF24" s="87"/>
      <c r="HNG24" s="87"/>
      <c r="HNH24" s="86"/>
      <c r="HNI24" s="86"/>
      <c r="HNJ24" s="87"/>
      <c r="HNK24" s="86"/>
      <c r="HNL24" s="87"/>
      <c r="HNM24" s="86"/>
      <c r="HNN24" s="86"/>
      <c r="HNO24" s="10"/>
      <c r="HNP24" s="11"/>
      <c r="HNQ24" s="87"/>
      <c r="HNR24" s="87"/>
      <c r="HNS24" s="86"/>
      <c r="HNT24" s="86"/>
      <c r="HNU24" s="87"/>
      <c r="HNV24" s="86"/>
      <c r="HNW24" s="87"/>
      <c r="HNX24" s="86"/>
      <c r="HNY24" s="86"/>
      <c r="HNZ24" s="10"/>
      <c r="HOA24" s="11"/>
      <c r="HOB24" s="87"/>
      <c r="HOC24" s="87"/>
      <c r="HOD24" s="86"/>
      <c r="HOE24" s="86"/>
      <c r="HOF24" s="87"/>
      <c r="HOG24" s="86"/>
      <c r="HOH24" s="87"/>
      <c r="HOI24" s="86"/>
      <c r="HOJ24" s="86"/>
      <c r="HOK24" s="10"/>
      <c r="HOL24" s="11"/>
      <c r="HOM24" s="87"/>
      <c r="HON24" s="87"/>
      <c r="HOO24" s="86"/>
      <c r="HOP24" s="86"/>
      <c r="HOQ24" s="87"/>
      <c r="HOR24" s="86"/>
      <c r="HOS24" s="87"/>
      <c r="HOT24" s="86"/>
      <c r="HOU24" s="86"/>
      <c r="HOV24" s="10"/>
      <c r="HOW24" s="11"/>
      <c r="HOX24" s="87"/>
      <c r="HOY24" s="87"/>
      <c r="HOZ24" s="86"/>
      <c r="HPA24" s="86"/>
      <c r="HPB24" s="87"/>
      <c r="HPC24" s="86"/>
      <c r="HPD24" s="87"/>
      <c r="HPE24" s="86"/>
      <c r="HPF24" s="86"/>
      <c r="HPG24" s="10"/>
      <c r="HPH24" s="11"/>
      <c r="HPI24" s="87"/>
      <c r="HPJ24" s="87"/>
      <c r="HPK24" s="86"/>
      <c r="HPL24" s="86"/>
      <c r="HPM24" s="87"/>
      <c r="HPN24" s="86"/>
      <c r="HPO24" s="87"/>
      <c r="HPP24" s="86"/>
      <c r="HPQ24" s="86"/>
      <c r="HPR24" s="10"/>
      <c r="HPS24" s="11"/>
      <c r="HPT24" s="87"/>
      <c r="HPU24" s="87"/>
      <c r="HPV24" s="86"/>
      <c r="HPW24" s="86"/>
      <c r="HPX24" s="87"/>
      <c r="HPY24" s="86"/>
      <c r="HPZ24" s="87"/>
      <c r="HQA24" s="86"/>
      <c r="HQB24" s="86"/>
      <c r="HQC24" s="10"/>
      <c r="HQD24" s="11"/>
      <c r="HQE24" s="87"/>
      <c r="HQF24" s="87"/>
      <c r="HQG24" s="86"/>
      <c r="HQH24" s="86"/>
      <c r="HQI24" s="87"/>
      <c r="HQJ24" s="86"/>
      <c r="HQK24" s="87"/>
      <c r="HQL24" s="86"/>
      <c r="HQM24" s="86"/>
      <c r="HQN24" s="10"/>
      <c r="HQO24" s="11"/>
      <c r="HQP24" s="87"/>
      <c r="HQQ24" s="87"/>
      <c r="HQR24" s="86"/>
      <c r="HQS24" s="86"/>
      <c r="HQT24" s="87"/>
      <c r="HQU24" s="86"/>
      <c r="HQV24" s="87"/>
      <c r="HQW24" s="86"/>
      <c r="HQX24" s="86"/>
      <c r="HQY24" s="10"/>
      <c r="HQZ24" s="11"/>
      <c r="HRA24" s="87"/>
      <c r="HRB24" s="87"/>
      <c r="HRC24" s="86"/>
      <c r="HRD24" s="86"/>
      <c r="HRE24" s="87"/>
      <c r="HRF24" s="86"/>
      <c r="HRG24" s="87"/>
      <c r="HRH24" s="86"/>
      <c r="HRI24" s="86"/>
      <c r="HRJ24" s="10"/>
      <c r="HRK24" s="11"/>
      <c r="HRL24" s="87"/>
      <c r="HRM24" s="87"/>
      <c r="HRN24" s="86"/>
      <c r="HRO24" s="86"/>
      <c r="HRP24" s="87"/>
      <c r="HRQ24" s="86"/>
      <c r="HRR24" s="87"/>
      <c r="HRS24" s="86"/>
      <c r="HRT24" s="86"/>
      <c r="HRU24" s="10"/>
      <c r="HRV24" s="11"/>
      <c r="HRW24" s="87"/>
      <c r="HRX24" s="87"/>
      <c r="HRY24" s="86"/>
      <c r="HRZ24" s="86"/>
      <c r="HSA24" s="87"/>
      <c r="HSB24" s="86"/>
      <c r="HSC24" s="87"/>
      <c r="HSD24" s="86"/>
      <c r="HSE24" s="86"/>
      <c r="HSF24" s="10"/>
      <c r="HSG24" s="11"/>
      <c r="HSH24" s="87"/>
      <c r="HSI24" s="87"/>
      <c r="HSJ24" s="86"/>
      <c r="HSK24" s="86"/>
      <c r="HSL24" s="87"/>
      <c r="HSM24" s="86"/>
      <c r="HSN24" s="87"/>
      <c r="HSO24" s="86"/>
      <c r="HSP24" s="86"/>
      <c r="HSQ24" s="10"/>
      <c r="HSR24" s="11"/>
      <c r="HSS24" s="87"/>
      <c r="HST24" s="87"/>
      <c r="HSU24" s="86"/>
      <c r="HSV24" s="86"/>
      <c r="HSW24" s="87"/>
      <c r="HSX24" s="86"/>
      <c r="HSY24" s="87"/>
      <c r="HSZ24" s="86"/>
      <c r="HTA24" s="86"/>
      <c r="HTB24" s="10"/>
      <c r="HTC24" s="11"/>
      <c r="HTD24" s="87"/>
      <c r="HTE24" s="87"/>
      <c r="HTF24" s="86"/>
      <c r="HTG24" s="86"/>
      <c r="HTH24" s="87"/>
      <c r="HTI24" s="86"/>
      <c r="HTJ24" s="87"/>
      <c r="HTK24" s="86"/>
      <c r="HTL24" s="86"/>
      <c r="HTM24" s="10"/>
      <c r="HTN24" s="11"/>
      <c r="HTO24" s="87"/>
      <c r="HTP24" s="87"/>
      <c r="HTQ24" s="86"/>
      <c r="HTR24" s="86"/>
      <c r="HTS24" s="87"/>
      <c r="HTT24" s="86"/>
      <c r="HTU24" s="87"/>
      <c r="HTV24" s="86"/>
      <c r="HTW24" s="86"/>
      <c r="HTX24" s="10"/>
      <c r="HTY24" s="11"/>
      <c r="HTZ24" s="87"/>
      <c r="HUA24" s="87"/>
      <c r="HUB24" s="86"/>
      <c r="HUC24" s="86"/>
      <c r="HUD24" s="87"/>
      <c r="HUE24" s="86"/>
      <c r="HUF24" s="87"/>
      <c r="HUG24" s="86"/>
      <c r="HUH24" s="86"/>
      <c r="HUI24" s="10"/>
      <c r="HUJ24" s="11"/>
      <c r="HUK24" s="87"/>
      <c r="HUL24" s="87"/>
      <c r="HUM24" s="86"/>
      <c r="HUN24" s="86"/>
      <c r="HUO24" s="87"/>
      <c r="HUP24" s="86"/>
      <c r="HUQ24" s="87"/>
      <c r="HUR24" s="86"/>
      <c r="HUS24" s="86"/>
      <c r="HUT24" s="10"/>
      <c r="HUU24" s="11"/>
      <c r="HUV24" s="87"/>
      <c r="HUW24" s="87"/>
      <c r="HUX24" s="86"/>
      <c r="HUY24" s="86"/>
      <c r="HUZ24" s="87"/>
      <c r="HVA24" s="86"/>
      <c r="HVB24" s="87"/>
      <c r="HVC24" s="86"/>
      <c r="HVD24" s="86"/>
      <c r="HVE24" s="10"/>
      <c r="HVF24" s="11"/>
      <c r="HVG24" s="87"/>
      <c r="HVH24" s="87"/>
      <c r="HVI24" s="86"/>
      <c r="HVJ24" s="86"/>
      <c r="HVK24" s="87"/>
      <c r="HVL24" s="86"/>
      <c r="HVM24" s="87"/>
      <c r="HVN24" s="86"/>
      <c r="HVO24" s="86"/>
      <c r="HVP24" s="10"/>
      <c r="HVQ24" s="11"/>
      <c r="HVR24" s="87"/>
      <c r="HVS24" s="87"/>
      <c r="HVT24" s="86"/>
      <c r="HVU24" s="86"/>
      <c r="HVV24" s="87"/>
      <c r="HVW24" s="86"/>
      <c r="HVX24" s="87"/>
      <c r="HVY24" s="86"/>
      <c r="HVZ24" s="86"/>
      <c r="HWA24" s="10"/>
      <c r="HWB24" s="11"/>
      <c r="HWC24" s="87"/>
      <c r="HWD24" s="87"/>
      <c r="HWE24" s="86"/>
      <c r="HWF24" s="86"/>
      <c r="HWG24" s="87"/>
      <c r="HWH24" s="86"/>
      <c r="HWI24" s="87"/>
      <c r="HWJ24" s="86"/>
      <c r="HWK24" s="86"/>
      <c r="HWL24" s="10"/>
      <c r="HWM24" s="11"/>
      <c r="HWN24" s="87"/>
      <c r="HWO24" s="87"/>
      <c r="HWP24" s="86"/>
      <c r="HWQ24" s="86"/>
      <c r="HWR24" s="87"/>
      <c r="HWS24" s="86"/>
      <c r="HWT24" s="87"/>
      <c r="HWU24" s="86"/>
      <c r="HWV24" s="86"/>
      <c r="HWW24" s="10"/>
      <c r="HWX24" s="11"/>
      <c r="HWY24" s="87"/>
      <c r="HWZ24" s="87"/>
      <c r="HXA24" s="86"/>
      <c r="HXB24" s="86"/>
      <c r="HXC24" s="87"/>
      <c r="HXD24" s="86"/>
      <c r="HXE24" s="87"/>
      <c r="HXF24" s="86"/>
      <c r="HXG24" s="86"/>
      <c r="HXH24" s="10"/>
      <c r="HXI24" s="11"/>
      <c r="HXJ24" s="87"/>
      <c r="HXK24" s="87"/>
      <c r="HXL24" s="86"/>
      <c r="HXM24" s="86"/>
      <c r="HXN24" s="87"/>
      <c r="HXO24" s="86"/>
      <c r="HXP24" s="87"/>
      <c r="HXQ24" s="86"/>
      <c r="HXR24" s="86"/>
      <c r="HXS24" s="10"/>
      <c r="HXT24" s="11"/>
      <c r="HXU24" s="87"/>
      <c r="HXV24" s="87"/>
      <c r="HXW24" s="86"/>
      <c r="HXX24" s="86"/>
      <c r="HXY24" s="87"/>
      <c r="HXZ24" s="86"/>
      <c r="HYA24" s="87"/>
      <c r="HYB24" s="86"/>
      <c r="HYC24" s="86"/>
      <c r="HYD24" s="10"/>
      <c r="HYE24" s="11"/>
      <c r="HYF24" s="87"/>
      <c r="HYG24" s="87"/>
      <c r="HYH24" s="86"/>
      <c r="HYI24" s="86"/>
      <c r="HYJ24" s="87"/>
      <c r="HYK24" s="86"/>
      <c r="HYL24" s="87"/>
      <c r="HYM24" s="86"/>
      <c r="HYN24" s="86"/>
      <c r="HYO24" s="10"/>
      <c r="HYP24" s="11"/>
      <c r="HYQ24" s="87"/>
      <c r="HYR24" s="87"/>
      <c r="HYS24" s="86"/>
      <c r="HYT24" s="86"/>
      <c r="HYU24" s="87"/>
      <c r="HYV24" s="86"/>
      <c r="HYW24" s="87"/>
      <c r="HYX24" s="86"/>
      <c r="HYY24" s="86"/>
      <c r="HYZ24" s="10"/>
      <c r="HZA24" s="11"/>
      <c r="HZB24" s="87"/>
      <c r="HZC24" s="87"/>
      <c r="HZD24" s="86"/>
      <c r="HZE24" s="86"/>
      <c r="HZF24" s="87"/>
      <c r="HZG24" s="86"/>
      <c r="HZH24" s="87"/>
      <c r="HZI24" s="86"/>
      <c r="HZJ24" s="86"/>
      <c r="HZK24" s="10"/>
      <c r="HZL24" s="11"/>
      <c r="HZM24" s="87"/>
      <c r="HZN24" s="87"/>
      <c r="HZO24" s="86"/>
      <c r="HZP24" s="86"/>
      <c r="HZQ24" s="87"/>
      <c r="HZR24" s="86"/>
      <c r="HZS24" s="87"/>
      <c r="HZT24" s="86"/>
      <c r="HZU24" s="86"/>
      <c r="HZV24" s="10"/>
      <c r="HZW24" s="11"/>
      <c r="HZX24" s="87"/>
      <c r="HZY24" s="87"/>
      <c r="HZZ24" s="86"/>
      <c r="IAA24" s="86"/>
      <c r="IAB24" s="87"/>
      <c r="IAC24" s="86"/>
      <c r="IAD24" s="87"/>
      <c r="IAE24" s="86"/>
      <c r="IAF24" s="86"/>
      <c r="IAG24" s="10"/>
      <c r="IAH24" s="11"/>
      <c r="IAI24" s="87"/>
      <c r="IAJ24" s="87"/>
      <c r="IAK24" s="86"/>
      <c r="IAL24" s="86"/>
      <c r="IAM24" s="87"/>
      <c r="IAN24" s="86"/>
      <c r="IAO24" s="87"/>
      <c r="IAP24" s="86"/>
      <c r="IAQ24" s="86"/>
      <c r="IAR24" s="10"/>
      <c r="IAS24" s="11"/>
      <c r="IAT24" s="87"/>
      <c r="IAU24" s="87"/>
      <c r="IAV24" s="86"/>
      <c r="IAW24" s="86"/>
      <c r="IAX24" s="87"/>
      <c r="IAY24" s="86"/>
      <c r="IAZ24" s="87"/>
      <c r="IBA24" s="86"/>
      <c r="IBB24" s="86"/>
      <c r="IBC24" s="10"/>
      <c r="IBD24" s="11"/>
      <c r="IBE24" s="87"/>
      <c r="IBF24" s="87"/>
      <c r="IBG24" s="86"/>
      <c r="IBH24" s="86"/>
      <c r="IBI24" s="87"/>
      <c r="IBJ24" s="86"/>
      <c r="IBK24" s="87"/>
      <c r="IBL24" s="86"/>
      <c r="IBM24" s="86"/>
      <c r="IBN24" s="10"/>
      <c r="IBO24" s="11"/>
      <c r="IBP24" s="87"/>
      <c r="IBQ24" s="87"/>
      <c r="IBR24" s="86"/>
      <c r="IBS24" s="86"/>
      <c r="IBT24" s="87"/>
      <c r="IBU24" s="86"/>
      <c r="IBV24" s="87"/>
      <c r="IBW24" s="86"/>
      <c r="IBX24" s="86"/>
      <c r="IBY24" s="10"/>
      <c r="IBZ24" s="11"/>
      <c r="ICA24" s="87"/>
      <c r="ICB24" s="87"/>
      <c r="ICC24" s="86"/>
      <c r="ICD24" s="86"/>
      <c r="ICE24" s="87"/>
      <c r="ICF24" s="86"/>
      <c r="ICG24" s="87"/>
      <c r="ICH24" s="86"/>
      <c r="ICI24" s="86"/>
      <c r="ICJ24" s="10"/>
      <c r="ICK24" s="11"/>
      <c r="ICL24" s="87"/>
      <c r="ICM24" s="87"/>
      <c r="ICN24" s="86"/>
      <c r="ICO24" s="86"/>
      <c r="ICP24" s="87"/>
      <c r="ICQ24" s="86"/>
      <c r="ICR24" s="87"/>
      <c r="ICS24" s="86"/>
      <c r="ICT24" s="86"/>
      <c r="ICU24" s="10"/>
      <c r="ICV24" s="11"/>
      <c r="ICW24" s="87"/>
      <c r="ICX24" s="87"/>
      <c r="ICY24" s="86"/>
      <c r="ICZ24" s="86"/>
      <c r="IDA24" s="87"/>
      <c r="IDB24" s="86"/>
      <c r="IDC24" s="87"/>
      <c r="IDD24" s="86"/>
      <c r="IDE24" s="86"/>
      <c r="IDF24" s="10"/>
      <c r="IDG24" s="11"/>
      <c r="IDH24" s="87"/>
      <c r="IDI24" s="87"/>
      <c r="IDJ24" s="86"/>
      <c r="IDK24" s="86"/>
      <c r="IDL24" s="87"/>
      <c r="IDM24" s="86"/>
      <c r="IDN24" s="87"/>
      <c r="IDO24" s="86"/>
      <c r="IDP24" s="86"/>
      <c r="IDQ24" s="10"/>
      <c r="IDR24" s="11"/>
      <c r="IDS24" s="87"/>
      <c r="IDT24" s="87"/>
      <c r="IDU24" s="86"/>
      <c r="IDV24" s="86"/>
      <c r="IDW24" s="87"/>
      <c r="IDX24" s="86"/>
      <c r="IDY24" s="87"/>
      <c r="IDZ24" s="86"/>
      <c r="IEA24" s="86"/>
      <c r="IEB24" s="10"/>
      <c r="IEC24" s="11"/>
      <c r="IED24" s="87"/>
      <c r="IEE24" s="87"/>
      <c r="IEF24" s="86"/>
      <c r="IEG24" s="86"/>
      <c r="IEH24" s="87"/>
      <c r="IEI24" s="86"/>
      <c r="IEJ24" s="87"/>
      <c r="IEK24" s="86"/>
      <c r="IEL24" s="86"/>
      <c r="IEM24" s="10"/>
      <c r="IEN24" s="11"/>
      <c r="IEO24" s="87"/>
      <c r="IEP24" s="87"/>
      <c r="IEQ24" s="86"/>
      <c r="IER24" s="86"/>
      <c r="IES24" s="87"/>
      <c r="IET24" s="86"/>
      <c r="IEU24" s="87"/>
      <c r="IEV24" s="86"/>
      <c r="IEW24" s="86"/>
      <c r="IEX24" s="10"/>
      <c r="IEY24" s="11"/>
      <c r="IEZ24" s="87"/>
      <c r="IFA24" s="87"/>
      <c r="IFB24" s="86"/>
      <c r="IFC24" s="86"/>
      <c r="IFD24" s="87"/>
      <c r="IFE24" s="86"/>
      <c r="IFF24" s="87"/>
      <c r="IFG24" s="86"/>
      <c r="IFH24" s="86"/>
      <c r="IFI24" s="10"/>
      <c r="IFJ24" s="11"/>
      <c r="IFK24" s="87"/>
      <c r="IFL24" s="87"/>
      <c r="IFM24" s="86"/>
      <c r="IFN24" s="86"/>
      <c r="IFO24" s="87"/>
      <c r="IFP24" s="86"/>
      <c r="IFQ24" s="87"/>
      <c r="IFR24" s="86"/>
      <c r="IFS24" s="86"/>
      <c r="IFT24" s="10"/>
      <c r="IFU24" s="11"/>
      <c r="IFV24" s="87"/>
      <c r="IFW24" s="87"/>
      <c r="IFX24" s="86"/>
      <c r="IFY24" s="86"/>
      <c r="IFZ24" s="87"/>
      <c r="IGA24" s="86"/>
      <c r="IGB24" s="87"/>
      <c r="IGC24" s="86"/>
      <c r="IGD24" s="86"/>
      <c r="IGE24" s="10"/>
      <c r="IGF24" s="11"/>
      <c r="IGG24" s="87"/>
      <c r="IGH24" s="87"/>
      <c r="IGI24" s="86"/>
      <c r="IGJ24" s="86"/>
      <c r="IGK24" s="87"/>
      <c r="IGL24" s="86"/>
      <c r="IGM24" s="87"/>
      <c r="IGN24" s="86"/>
      <c r="IGO24" s="86"/>
      <c r="IGP24" s="10"/>
      <c r="IGQ24" s="11"/>
      <c r="IGR24" s="87"/>
      <c r="IGS24" s="87"/>
      <c r="IGT24" s="86"/>
      <c r="IGU24" s="86"/>
      <c r="IGV24" s="87"/>
      <c r="IGW24" s="86"/>
      <c r="IGX24" s="87"/>
      <c r="IGY24" s="86"/>
      <c r="IGZ24" s="86"/>
      <c r="IHA24" s="10"/>
      <c r="IHB24" s="11"/>
      <c r="IHC24" s="87"/>
      <c r="IHD24" s="87"/>
      <c r="IHE24" s="86"/>
      <c r="IHF24" s="86"/>
      <c r="IHG24" s="87"/>
      <c r="IHH24" s="86"/>
      <c r="IHI24" s="87"/>
      <c r="IHJ24" s="86"/>
      <c r="IHK24" s="86"/>
      <c r="IHL24" s="10"/>
      <c r="IHM24" s="11"/>
      <c r="IHN24" s="87"/>
      <c r="IHO24" s="87"/>
      <c r="IHP24" s="86"/>
      <c r="IHQ24" s="86"/>
      <c r="IHR24" s="87"/>
      <c r="IHS24" s="86"/>
      <c r="IHT24" s="87"/>
      <c r="IHU24" s="86"/>
      <c r="IHV24" s="86"/>
      <c r="IHW24" s="10"/>
      <c r="IHX24" s="11"/>
      <c r="IHY24" s="87"/>
      <c r="IHZ24" s="87"/>
      <c r="IIA24" s="86"/>
      <c r="IIB24" s="86"/>
      <c r="IIC24" s="87"/>
      <c r="IID24" s="86"/>
      <c r="IIE24" s="87"/>
      <c r="IIF24" s="86"/>
      <c r="IIG24" s="86"/>
      <c r="IIH24" s="10"/>
      <c r="III24" s="11"/>
      <c r="IIJ24" s="87"/>
      <c r="IIK24" s="87"/>
      <c r="IIL24" s="86"/>
      <c r="IIM24" s="86"/>
      <c r="IIN24" s="87"/>
      <c r="IIO24" s="86"/>
      <c r="IIP24" s="87"/>
      <c r="IIQ24" s="86"/>
      <c r="IIR24" s="86"/>
      <c r="IIS24" s="10"/>
      <c r="IIT24" s="11"/>
      <c r="IIU24" s="87"/>
      <c r="IIV24" s="87"/>
      <c r="IIW24" s="86"/>
      <c r="IIX24" s="86"/>
      <c r="IIY24" s="87"/>
      <c r="IIZ24" s="86"/>
      <c r="IJA24" s="87"/>
      <c r="IJB24" s="86"/>
      <c r="IJC24" s="86"/>
      <c r="IJD24" s="10"/>
      <c r="IJE24" s="11"/>
      <c r="IJF24" s="87"/>
      <c r="IJG24" s="87"/>
      <c r="IJH24" s="86"/>
      <c r="IJI24" s="86"/>
      <c r="IJJ24" s="87"/>
      <c r="IJK24" s="86"/>
      <c r="IJL24" s="87"/>
      <c r="IJM24" s="86"/>
      <c r="IJN24" s="86"/>
      <c r="IJO24" s="10"/>
      <c r="IJP24" s="11"/>
      <c r="IJQ24" s="87"/>
      <c r="IJR24" s="87"/>
      <c r="IJS24" s="86"/>
      <c r="IJT24" s="86"/>
      <c r="IJU24" s="87"/>
      <c r="IJV24" s="86"/>
      <c r="IJW24" s="87"/>
      <c r="IJX24" s="86"/>
      <c r="IJY24" s="86"/>
      <c r="IJZ24" s="10"/>
      <c r="IKA24" s="11"/>
      <c r="IKB24" s="87"/>
      <c r="IKC24" s="87"/>
      <c r="IKD24" s="86"/>
      <c r="IKE24" s="86"/>
      <c r="IKF24" s="87"/>
      <c r="IKG24" s="86"/>
      <c r="IKH24" s="87"/>
      <c r="IKI24" s="86"/>
      <c r="IKJ24" s="86"/>
      <c r="IKK24" s="10"/>
      <c r="IKL24" s="11"/>
      <c r="IKM24" s="87"/>
      <c r="IKN24" s="87"/>
      <c r="IKO24" s="86"/>
      <c r="IKP24" s="86"/>
      <c r="IKQ24" s="87"/>
      <c r="IKR24" s="86"/>
      <c r="IKS24" s="87"/>
      <c r="IKT24" s="86"/>
      <c r="IKU24" s="86"/>
      <c r="IKV24" s="10"/>
      <c r="IKW24" s="11"/>
      <c r="IKX24" s="87"/>
      <c r="IKY24" s="87"/>
      <c r="IKZ24" s="86"/>
      <c r="ILA24" s="86"/>
      <c r="ILB24" s="87"/>
      <c r="ILC24" s="86"/>
      <c r="ILD24" s="87"/>
      <c r="ILE24" s="86"/>
      <c r="ILF24" s="86"/>
      <c r="ILG24" s="10"/>
      <c r="ILH24" s="11"/>
      <c r="ILI24" s="87"/>
      <c r="ILJ24" s="87"/>
      <c r="ILK24" s="86"/>
      <c r="ILL24" s="86"/>
      <c r="ILM24" s="87"/>
      <c r="ILN24" s="86"/>
      <c r="ILO24" s="87"/>
      <c r="ILP24" s="86"/>
      <c r="ILQ24" s="86"/>
      <c r="ILR24" s="10"/>
      <c r="ILS24" s="11"/>
      <c r="ILT24" s="87"/>
      <c r="ILU24" s="87"/>
      <c r="ILV24" s="86"/>
      <c r="ILW24" s="86"/>
      <c r="ILX24" s="87"/>
      <c r="ILY24" s="86"/>
      <c r="ILZ24" s="87"/>
      <c r="IMA24" s="86"/>
      <c r="IMB24" s="86"/>
      <c r="IMC24" s="10"/>
      <c r="IMD24" s="11"/>
      <c r="IME24" s="87"/>
      <c r="IMF24" s="87"/>
      <c r="IMG24" s="86"/>
      <c r="IMH24" s="86"/>
      <c r="IMI24" s="87"/>
      <c r="IMJ24" s="86"/>
      <c r="IMK24" s="87"/>
      <c r="IML24" s="86"/>
      <c r="IMM24" s="86"/>
      <c r="IMN24" s="10"/>
      <c r="IMO24" s="11"/>
      <c r="IMP24" s="87"/>
      <c r="IMQ24" s="87"/>
      <c r="IMR24" s="86"/>
      <c r="IMS24" s="86"/>
      <c r="IMT24" s="87"/>
      <c r="IMU24" s="86"/>
      <c r="IMV24" s="87"/>
      <c r="IMW24" s="86"/>
      <c r="IMX24" s="86"/>
      <c r="IMY24" s="10"/>
      <c r="IMZ24" s="11"/>
      <c r="INA24" s="87"/>
      <c r="INB24" s="87"/>
      <c r="INC24" s="86"/>
      <c r="IND24" s="86"/>
      <c r="INE24" s="87"/>
      <c r="INF24" s="86"/>
      <c r="ING24" s="87"/>
      <c r="INH24" s="86"/>
      <c r="INI24" s="86"/>
      <c r="INJ24" s="10"/>
      <c r="INK24" s="11"/>
      <c r="INL24" s="87"/>
      <c r="INM24" s="87"/>
      <c r="INN24" s="86"/>
      <c r="INO24" s="86"/>
      <c r="INP24" s="87"/>
      <c r="INQ24" s="86"/>
      <c r="INR24" s="87"/>
      <c r="INS24" s="86"/>
      <c r="INT24" s="86"/>
      <c r="INU24" s="10"/>
      <c r="INV24" s="11"/>
      <c r="INW24" s="87"/>
      <c r="INX24" s="87"/>
      <c r="INY24" s="86"/>
      <c r="INZ24" s="86"/>
      <c r="IOA24" s="87"/>
      <c r="IOB24" s="86"/>
      <c r="IOC24" s="87"/>
      <c r="IOD24" s="86"/>
      <c r="IOE24" s="86"/>
      <c r="IOF24" s="10"/>
      <c r="IOG24" s="11"/>
      <c r="IOH24" s="87"/>
      <c r="IOI24" s="87"/>
      <c r="IOJ24" s="86"/>
      <c r="IOK24" s="86"/>
      <c r="IOL24" s="87"/>
      <c r="IOM24" s="86"/>
      <c r="ION24" s="87"/>
      <c r="IOO24" s="86"/>
      <c r="IOP24" s="86"/>
      <c r="IOQ24" s="10"/>
      <c r="IOR24" s="11"/>
      <c r="IOS24" s="87"/>
      <c r="IOT24" s="87"/>
      <c r="IOU24" s="86"/>
      <c r="IOV24" s="86"/>
      <c r="IOW24" s="87"/>
      <c r="IOX24" s="86"/>
      <c r="IOY24" s="87"/>
      <c r="IOZ24" s="86"/>
      <c r="IPA24" s="86"/>
      <c r="IPB24" s="10"/>
      <c r="IPC24" s="11"/>
      <c r="IPD24" s="87"/>
      <c r="IPE24" s="87"/>
      <c r="IPF24" s="86"/>
      <c r="IPG24" s="86"/>
      <c r="IPH24" s="87"/>
      <c r="IPI24" s="86"/>
      <c r="IPJ24" s="87"/>
      <c r="IPK24" s="86"/>
      <c r="IPL24" s="86"/>
      <c r="IPM24" s="10"/>
      <c r="IPN24" s="11"/>
      <c r="IPO24" s="87"/>
      <c r="IPP24" s="87"/>
      <c r="IPQ24" s="86"/>
      <c r="IPR24" s="86"/>
      <c r="IPS24" s="87"/>
      <c r="IPT24" s="86"/>
      <c r="IPU24" s="87"/>
      <c r="IPV24" s="86"/>
      <c r="IPW24" s="86"/>
      <c r="IPX24" s="10"/>
      <c r="IPY24" s="11"/>
      <c r="IPZ24" s="87"/>
      <c r="IQA24" s="87"/>
      <c r="IQB24" s="86"/>
      <c r="IQC24" s="86"/>
      <c r="IQD24" s="87"/>
      <c r="IQE24" s="86"/>
      <c r="IQF24" s="87"/>
      <c r="IQG24" s="86"/>
      <c r="IQH24" s="86"/>
      <c r="IQI24" s="10"/>
      <c r="IQJ24" s="11"/>
      <c r="IQK24" s="87"/>
      <c r="IQL24" s="87"/>
      <c r="IQM24" s="86"/>
      <c r="IQN24" s="86"/>
      <c r="IQO24" s="87"/>
      <c r="IQP24" s="86"/>
      <c r="IQQ24" s="87"/>
      <c r="IQR24" s="86"/>
      <c r="IQS24" s="86"/>
      <c r="IQT24" s="10"/>
      <c r="IQU24" s="11"/>
      <c r="IQV24" s="87"/>
      <c r="IQW24" s="87"/>
      <c r="IQX24" s="86"/>
      <c r="IQY24" s="86"/>
      <c r="IQZ24" s="87"/>
      <c r="IRA24" s="86"/>
      <c r="IRB24" s="87"/>
      <c r="IRC24" s="86"/>
      <c r="IRD24" s="86"/>
      <c r="IRE24" s="10"/>
      <c r="IRF24" s="11"/>
      <c r="IRG24" s="87"/>
      <c r="IRH24" s="87"/>
      <c r="IRI24" s="86"/>
      <c r="IRJ24" s="86"/>
      <c r="IRK24" s="87"/>
      <c r="IRL24" s="86"/>
      <c r="IRM24" s="87"/>
      <c r="IRN24" s="86"/>
      <c r="IRO24" s="86"/>
      <c r="IRP24" s="10"/>
      <c r="IRQ24" s="11"/>
      <c r="IRR24" s="87"/>
      <c r="IRS24" s="87"/>
      <c r="IRT24" s="86"/>
      <c r="IRU24" s="86"/>
      <c r="IRV24" s="87"/>
      <c r="IRW24" s="86"/>
      <c r="IRX24" s="87"/>
      <c r="IRY24" s="86"/>
      <c r="IRZ24" s="86"/>
      <c r="ISA24" s="10"/>
      <c r="ISB24" s="11"/>
      <c r="ISC24" s="87"/>
      <c r="ISD24" s="87"/>
      <c r="ISE24" s="86"/>
      <c r="ISF24" s="86"/>
      <c r="ISG24" s="87"/>
      <c r="ISH24" s="86"/>
      <c r="ISI24" s="87"/>
      <c r="ISJ24" s="86"/>
      <c r="ISK24" s="86"/>
      <c r="ISL24" s="10"/>
      <c r="ISM24" s="11"/>
      <c r="ISN24" s="87"/>
      <c r="ISO24" s="87"/>
      <c r="ISP24" s="86"/>
      <c r="ISQ24" s="86"/>
      <c r="ISR24" s="87"/>
      <c r="ISS24" s="86"/>
      <c r="IST24" s="87"/>
      <c r="ISU24" s="86"/>
      <c r="ISV24" s="86"/>
      <c r="ISW24" s="10"/>
      <c r="ISX24" s="11"/>
      <c r="ISY24" s="87"/>
      <c r="ISZ24" s="87"/>
      <c r="ITA24" s="86"/>
      <c r="ITB24" s="86"/>
      <c r="ITC24" s="87"/>
      <c r="ITD24" s="86"/>
      <c r="ITE24" s="87"/>
      <c r="ITF24" s="86"/>
      <c r="ITG24" s="86"/>
      <c r="ITH24" s="10"/>
      <c r="ITI24" s="11"/>
      <c r="ITJ24" s="87"/>
      <c r="ITK24" s="87"/>
      <c r="ITL24" s="86"/>
      <c r="ITM24" s="86"/>
      <c r="ITN24" s="87"/>
      <c r="ITO24" s="86"/>
      <c r="ITP24" s="87"/>
      <c r="ITQ24" s="86"/>
      <c r="ITR24" s="86"/>
      <c r="ITS24" s="10"/>
      <c r="ITT24" s="11"/>
      <c r="ITU24" s="87"/>
      <c r="ITV24" s="87"/>
      <c r="ITW24" s="86"/>
      <c r="ITX24" s="86"/>
      <c r="ITY24" s="87"/>
      <c r="ITZ24" s="86"/>
      <c r="IUA24" s="87"/>
      <c r="IUB24" s="86"/>
      <c r="IUC24" s="86"/>
      <c r="IUD24" s="10"/>
      <c r="IUE24" s="11"/>
      <c r="IUF24" s="87"/>
      <c r="IUG24" s="87"/>
      <c r="IUH24" s="86"/>
      <c r="IUI24" s="86"/>
      <c r="IUJ24" s="87"/>
      <c r="IUK24" s="86"/>
      <c r="IUL24" s="87"/>
      <c r="IUM24" s="86"/>
      <c r="IUN24" s="86"/>
      <c r="IUO24" s="10"/>
      <c r="IUP24" s="11"/>
      <c r="IUQ24" s="87"/>
      <c r="IUR24" s="87"/>
      <c r="IUS24" s="86"/>
      <c r="IUT24" s="86"/>
      <c r="IUU24" s="87"/>
      <c r="IUV24" s="86"/>
      <c r="IUW24" s="87"/>
      <c r="IUX24" s="86"/>
      <c r="IUY24" s="86"/>
      <c r="IUZ24" s="10"/>
      <c r="IVA24" s="11"/>
      <c r="IVB24" s="87"/>
      <c r="IVC24" s="87"/>
      <c r="IVD24" s="86"/>
      <c r="IVE24" s="86"/>
      <c r="IVF24" s="87"/>
      <c r="IVG24" s="86"/>
      <c r="IVH24" s="87"/>
      <c r="IVI24" s="86"/>
      <c r="IVJ24" s="86"/>
      <c r="IVK24" s="10"/>
      <c r="IVL24" s="11"/>
      <c r="IVM24" s="87"/>
      <c r="IVN24" s="87"/>
      <c r="IVO24" s="86"/>
      <c r="IVP24" s="86"/>
      <c r="IVQ24" s="87"/>
      <c r="IVR24" s="86"/>
      <c r="IVS24" s="87"/>
      <c r="IVT24" s="86"/>
      <c r="IVU24" s="86"/>
      <c r="IVV24" s="10"/>
      <c r="IVW24" s="11"/>
      <c r="IVX24" s="87"/>
      <c r="IVY24" s="87"/>
      <c r="IVZ24" s="86"/>
      <c r="IWA24" s="86"/>
      <c r="IWB24" s="87"/>
      <c r="IWC24" s="86"/>
      <c r="IWD24" s="87"/>
      <c r="IWE24" s="86"/>
      <c r="IWF24" s="86"/>
      <c r="IWG24" s="10"/>
      <c r="IWH24" s="11"/>
      <c r="IWI24" s="87"/>
      <c r="IWJ24" s="87"/>
      <c r="IWK24" s="86"/>
      <c r="IWL24" s="86"/>
      <c r="IWM24" s="87"/>
      <c r="IWN24" s="86"/>
      <c r="IWO24" s="87"/>
      <c r="IWP24" s="86"/>
      <c r="IWQ24" s="86"/>
      <c r="IWR24" s="10"/>
      <c r="IWS24" s="11"/>
      <c r="IWT24" s="87"/>
      <c r="IWU24" s="87"/>
      <c r="IWV24" s="86"/>
      <c r="IWW24" s="86"/>
      <c r="IWX24" s="87"/>
      <c r="IWY24" s="86"/>
      <c r="IWZ24" s="87"/>
      <c r="IXA24" s="86"/>
      <c r="IXB24" s="86"/>
      <c r="IXC24" s="10"/>
      <c r="IXD24" s="11"/>
      <c r="IXE24" s="87"/>
      <c r="IXF24" s="87"/>
      <c r="IXG24" s="86"/>
      <c r="IXH24" s="86"/>
      <c r="IXI24" s="87"/>
      <c r="IXJ24" s="86"/>
      <c r="IXK24" s="87"/>
      <c r="IXL24" s="86"/>
      <c r="IXM24" s="86"/>
      <c r="IXN24" s="10"/>
      <c r="IXO24" s="11"/>
      <c r="IXP24" s="87"/>
      <c r="IXQ24" s="87"/>
      <c r="IXR24" s="86"/>
      <c r="IXS24" s="86"/>
      <c r="IXT24" s="87"/>
      <c r="IXU24" s="86"/>
      <c r="IXV24" s="87"/>
      <c r="IXW24" s="86"/>
      <c r="IXX24" s="86"/>
      <c r="IXY24" s="10"/>
      <c r="IXZ24" s="11"/>
      <c r="IYA24" s="87"/>
      <c r="IYB24" s="87"/>
      <c r="IYC24" s="86"/>
      <c r="IYD24" s="86"/>
      <c r="IYE24" s="87"/>
      <c r="IYF24" s="86"/>
      <c r="IYG24" s="87"/>
      <c r="IYH24" s="86"/>
      <c r="IYI24" s="86"/>
      <c r="IYJ24" s="10"/>
      <c r="IYK24" s="11"/>
      <c r="IYL24" s="87"/>
      <c r="IYM24" s="87"/>
      <c r="IYN24" s="86"/>
      <c r="IYO24" s="86"/>
      <c r="IYP24" s="87"/>
      <c r="IYQ24" s="86"/>
      <c r="IYR24" s="87"/>
      <c r="IYS24" s="86"/>
      <c r="IYT24" s="86"/>
      <c r="IYU24" s="10"/>
      <c r="IYV24" s="11"/>
      <c r="IYW24" s="87"/>
      <c r="IYX24" s="87"/>
      <c r="IYY24" s="86"/>
      <c r="IYZ24" s="86"/>
      <c r="IZA24" s="87"/>
      <c r="IZB24" s="86"/>
      <c r="IZC24" s="87"/>
      <c r="IZD24" s="86"/>
      <c r="IZE24" s="86"/>
      <c r="IZF24" s="10"/>
      <c r="IZG24" s="11"/>
      <c r="IZH24" s="87"/>
      <c r="IZI24" s="87"/>
      <c r="IZJ24" s="86"/>
      <c r="IZK24" s="86"/>
      <c r="IZL24" s="87"/>
      <c r="IZM24" s="86"/>
      <c r="IZN24" s="87"/>
      <c r="IZO24" s="86"/>
      <c r="IZP24" s="86"/>
      <c r="IZQ24" s="10"/>
      <c r="IZR24" s="11"/>
      <c r="IZS24" s="87"/>
      <c r="IZT24" s="87"/>
      <c r="IZU24" s="86"/>
      <c r="IZV24" s="86"/>
      <c r="IZW24" s="87"/>
      <c r="IZX24" s="86"/>
      <c r="IZY24" s="87"/>
      <c r="IZZ24" s="86"/>
      <c r="JAA24" s="86"/>
      <c r="JAB24" s="10"/>
      <c r="JAC24" s="11"/>
      <c r="JAD24" s="87"/>
      <c r="JAE24" s="87"/>
      <c r="JAF24" s="86"/>
      <c r="JAG24" s="86"/>
      <c r="JAH24" s="87"/>
      <c r="JAI24" s="86"/>
      <c r="JAJ24" s="87"/>
      <c r="JAK24" s="86"/>
      <c r="JAL24" s="86"/>
      <c r="JAM24" s="10"/>
      <c r="JAN24" s="11"/>
      <c r="JAO24" s="87"/>
      <c r="JAP24" s="87"/>
      <c r="JAQ24" s="86"/>
      <c r="JAR24" s="86"/>
      <c r="JAS24" s="87"/>
      <c r="JAT24" s="86"/>
      <c r="JAU24" s="87"/>
      <c r="JAV24" s="86"/>
      <c r="JAW24" s="86"/>
      <c r="JAX24" s="10"/>
      <c r="JAY24" s="11"/>
      <c r="JAZ24" s="87"/>
      <c r="JBA24" s="87"/>
      <c r="JBB24" s="86"/>
      <c r="JBC24" s="86"/>
      <c r="JBD24" s="87"/>
      <c r="JBE24" s="86"/>
      <c r="JBF24" s="87"/>
      <c r="JBG24" s="86"/>
      <c r="JBH24" s="86"/>
      <c r="JBI24" s="10"/>
      <c r="JBJ24" s="11"/>
      <c r="JBK24" s="87"/>
      <c r="JBL24" s="87"/>
      <c r="JBM24" s="86"/>
      <c r="JBN24" s="86"/>
      <c r="JBO24" s="87"/>
      <c r="JBP24" s="86"/>
      <c r="JBQ24" s="87"/>
      <c r="JBR24" s="86"/>
      <c r="JBS24" s="86"/>
      <c r="JBT24" s="10"/>
      <c r="JBU24" s="11"/>
      <c r="JBV24" s="87"/>
      <c r="JBW24" s="87"/>
      <c r="JBX24" s="86"/>
      <c r="JBY24" s="86"/>
      <c r="JBZ24" s="87"/>
      <c r="JCA24" s="86"/>
      <c r="JCB24" s="87"/>
      <c r="JCC24" s="86"/>
      <c r="JCD24" s="86"/>
      <c r="JCE24" s="10"/>
      <c r="JCF24" s="11"/>
      <c r="JCG24" s="87"/>
      <c r="JCH24" s="87"/>
      <c r="JCI24" s="86"/>
      <c r="JCJ24" s="86"/>
      <c r="JCK24" s="87"/>
      <c r="JCL24" s="86"/>
      <c r="JCM24" s="87"/>
      <c r="JCN24" s="86"/>
      <c r="JCO24" s="86"/>
      <c r="JCP24" s="10"/>
      <c r="JCQ24" s="11"/>
      <c r="JCR24" s="87"/>
      <c r="JCS24" s="87"/>
      <c r="JCT24" s="86"/>
      <c r="JCU24" s="86"/>
      <c r="JCV24" s="87"/>
      <c r="JCW24" s="86"/>
      <c r="JCX24" s="87"/>
      <c r="JCY24" s="86"/>
      <c r="JCZ24" s="86"/>
      <c r="JDA24" s="10"/>
      <c r="JDB24" s="11"/>
      <c r="JDC24" s="87"/>
      <c r="JDD24" s="87"/>
      <c r="JDE24" s="86"/>
      <c r="JDF24" s="86"/>
      <c r="JDG24" s="87"/>
      <c r="JDH24" s="86"/>
      <c r="JDI24" s="87"/>
      <c r="JDJ24" s="86"/>
      <c r="JDK24" s="86"/>
      <c r="JDL24" s="10"/>
      <c r="JDM24" s="11"/>
      <c r="JDN24" s="87"/>
      <c r="JDO24" s="87"/>
      <c r="JDP24" s="86"/>
      <c r="JDQ24" s="86"/>
      <c r="JDR24" s="87"/>
      <c r="JDS24" s="86"/>
      <c r="JDT24" s="87"/>
      <c r="JDU24" s="86"/>
      <c r="JDV24" s="86"/>
      <c r="JDW24" s="10"/>
      <c r="JDX24" s="11"/>
      <c r="JDY24" s="87"/>
      <c r="JDZ24" s="87"/>
      <c r="JEA24" s="86"/>
      <c r="JEB24" s="86"/>
      <c r="JEC24" s="87"/>
      <c r="JED24" s="86"/>
      <c r="JEE24" s="87"/>
      <c r="JEF24" s="86"/>
      <c r="JEG24" s="86"/>
      <c r="JEH24" s="10"/>
      <c r="JEI24" s="11"/>
      <c r="JEJ24" s="87"/>
      <c r="JEK24" s="87"/>
      <c r="JEL24" s="86"/>
      <c r="JEM24" s="86"/>
      <c r="JEN24" s="87"/>
      <c r="JEO24" s="86"/>
      <c r="JEP24" s="87"/>
      <c r="JEQ24" s="86"/>
      <c r="JER24" s="86"/>
      <c r="JES24" s="10"/>
      <c r="JET24" s="11"/>
      <c r="JEU24" s="87"/>
      <c r="JEV24" s="87"/>
      <c r="JEW24" s="86"/>
      <c r="JEX24" s="86"/>
      <c r="JEY24" s="87"/>
      <c r="JEZ24" s="86"/>
      <c r="JFA24" s="87"/>
      <c r="JFB24" s="86"/>
      <c r="JFC24" s="86"/>
      <c r="JFD24" s="10"/>
      <c r="JFE24" s="11"/>
      <c r="JFF24" s="87"/>
      <c r="JFG24" s="87"/>
      <c r="JFH24" s="86"/>
      <c r="JFI24" s="86"/>
      <c r="JFJ24" s="87"/>
      <c r="JFK24" s="86"/>
      <c r="JFL24" s="87"/>
      <c r="JFM24" s="86"/>
      <c r="JFN24" s="86"/>
      <c r="JFO24" s="10"/>
      <c r="JFP24" s="11"/>
      <c r="JFQ24" s="87"/>
      <c r="JFR24" s="87"/>
      <c r="JFS24" s="86"/>
      <c r="JFT24" s="86"/>
      <c r="JFU24" s="87"/>
      <c r="JFV24" s="86"/>
      <c r="JFW24" s="87"/>
      <c r="JFX24" s="86"/>
      <c r="JFY24" s="86"/>
      <c r="JFZ24" s="10"/>
      <c r="JGA24" s="11"/>
      <c r="JGB24" s="87"/>
      <c r="JGC24" s="87"/>
      <c r="JGD24" s="86"/>
      <c r="JGE24" s="86"/>
      <c r="JGF24" s="87"/>
      <c r="JGG24" s="86"/>
      <c r="JGH24" s="87"/>
      <c r="JGI24" s="86"/>
      <c r="JGJ24" s="86"/>
      <c r="JGK24" s="10"/>
      <c r="JGL24" s="11"/>
      <c r="JGM24" s="87"/>
      <c r="JGN24" s="87"/>
      <c r="JGO24" s="86"/>
      <c r="JGP24" s="86"/>
      <c r="JGQ24" s="87"/>
      <c r="JGR24" s="86"/>
      <c r="JGS24" s="87"/>
      <c r="JGT24" s="86"/>
      <c r="JGU24" s="86"/>
      <c r="JGV24" s="10"/>
      <c r="JGW24" s="11"/>
      <c r="JGX24" s="87"/>
      <c r="JGY24" s="87"/>
      <c r="JGZ24" s="86"/>
      <c r="JHA24" s="86"/>
      <c r="JHB24" s="87"/>
      <c r="JHC24" s="86"/>
      <c r="JHD24" s="87"/>
      <c r="JHE24" s="86"/>
      <c r="JHF24" s="86"/>
      <c r="JHG24" s="10"/>
      <c r="JHH24" s="11"/>
      <c r="JHI24" s="87"/>
      <c r="JHJ24" s="87"/>
      <c r="JHK24" s="86"/>
      <c r="JHL24" s="86"/>
      <c r="JHM24" s="87"/>
      <c r="JHN24" s="86"/>
      <c r="JHO24" s="87"/>
      <c r="JHP24" s="86"/>
      <c r="JHQ24" s="86"/>
      <c r="JHR24" s="10"/>
      <c r="JHS24" s="11"/>
      <c r="JHT24" s="87"/>
      <c r="JHU24" s="87"/>
      <c r="JHV24" s="86"/>
      <c r="JHW24" s="86"/>
      <c r="JHX24" s="87"/>
      <c r="JHY24" s="86"/>
      <c r="JHZ24" s="87"/>
      <c r="JIA24" s="86"/>
      <c r="JIB24" s="86"/>
      <c r="JIC24" s="10"/>
      <c r="JID24" s="11"/>
      <c r="JIE24" s="87"/>
      <c r="JIF24" s="87"/>
      <c r="JIG24" s="86"/>
      <c r="JIH24" s="86"/>
      <c r="JII24" s="87"/>
      <c r="JIJ24" s="86"/>
      <c r="JIK24" s="87"/>
      <c r="JIL24" s="86"/>
      <c r="JIM24" s="86"/>
      <c r="JIN24" s="10"/>
      <c r="JIO24" s="11"/>
      <c r="JIP24" s="87"/>
      <c r="JIQ24" s="87"/>
      <c r="JIR24" s="86"/>
      <c r="JIS24" s="86"/>
      <c r="JIT24" s="87"/>
      <c r="JIU24" s="86"/>
      <c r="JIV24" s="87"/>
      <c r="JIW24" s="86"/>
      <c r="JIX24" s="86"/>
      <c r="JIY24" s="10"/>
      <c r="JIZ24" s="11"/>
      <c r="JJA24" s="87"/>
      <c r="JJB24" s="87"/>
      <c r="JJC24" s="86"/>
      <c r="JJD24" s="86"/>
      <c r="JJE24" s="87"/>
      <c r="JJF24" s="86"/>
      <c r="JJG24" s="87"/>
      <c r="JJH24" s="86"/>
      <c r="JJI24" s="86"/>
      <c r="JJJ24" s="10"/>
      <c r="JJK24" s="11"/>
      <c r="JJL24" s="87"/>
      <c r="JJM24" s="87"/>
      <c r="JJN24" s="86"/>
      <c r="JJO24" s="86"/>
      <c r="JJP24" s="87"/>
      <c r="JJQ24" s="86"/>
      <c r="JJR24" s="87"/>
      <c r="JJS24" s="86"/>
      <c r="JJT24" s="86"/>
      <c r="JJU24" s="10"/>
      <c r="JJV24" s="11"/>
      <c r="JJW24" s="87"/>
      <c r="JJX24" s="87"/>
      <c r="JJY24" s="86"/>
      <c r="JJZ24" s="86"/>
      <c r="JKA24" s="87"/>
      <c r="JKB24" s="86"/>
      <c r="JKC24" s="87"/>
      <c r="JKD24" s="86"/>
      <c r="JKE24" s="86"/>
      <c r="JKF24" s="10"/>
      <c r="JKG24" s="11"/>
      <c r="JKH24" s="87"/>
      <c r="JKI24" s="87"/>
      <c r="JKJ24" s="86"/>
      <c r="JKK24" s="86"/>
      <c r="JKL24" s="87"/>
      <c r="JKM24" s="86"/>
      <c r="JKN24" s="87"/>
      <c r="JKO24" s="86"/>
      <c r="JKP24" s="86"/>
      <c r="JKQ24" s="10"/>
      <c r="JKR24" s="11"/>
      <c r="JKS24" s="87"/>
      <c r="JKT24" s="87"/>
      <c r="JKU24" s="86"/>
      <c r="JKV24" s="86"/>
      <c r="JKW24" s="87"/>
      <c r="JKX24" s="86"/>
      <c r="JKY24" s="87"/>
      <c r="JKZ24" s="86"/>
      <c r="JLA24" s="86"/>
      <c r="JLB24" s="10"/>
      <c r="JLC24" s="11"/>
      <c r="JLD24" s="87"/>
      <c r="JLE24" s="87"/>
      <c r="JLF24" s="86"/>
      <c r="JLG24" s="86"/>
      <c r="JLH24" s="87"/>
      <c r="JLI24" s="86"/>
      <c r="JLJ24" s="87"/>
      <c r="JLK24" s="86"/>
      <c r="JLL24" s="86"/>
      <c r="JLM24" s="10"/>
      <c r="JLN24" s="11"/>
      <c r="JLO24" s="87"/>
      <c r="JLP24" s="87"/>
      <c r="JLQ24" s="86"/>
      <c r="JLR24" s="86"/>
      <c r="JLS24" s="87"/>
      <c r="JLT24" s="86"/>
      <c r="JLU24" s="87"/>
      <c r="JLV24" s="86"/>
      <c r="JLW24" s="86"/>
      <c r="JLX24" s="10"/>
      <c r="JLY24" s="11"/>
      <c r="JLZ24" s="87"/>
      <c r="JMA24" s="87"/>
      <c r="JMB24" s="86"/>
      <c r="JMC24" s="86"/>
      <c r="JMD24" s="87"/>
      <c r="JME24" s="86"/>
      <c r="JMF24" s="87"/>
      <c r="JMG24" s="86"/>
      <c r="JMH24" s="86"/>
      <c r="JMI24" s="10"/>
      <c r="JMJ24" s="11"/>
      <c r="JMK24" s="87"/>
      <c r="JML24" s="87"/>
      <c r="JMM24" s="86"/>
      <c r="JMN24" s="86"/>
      <c r="JMO24" s="87"/>
      <c r="JMP24" s="86"/>
      <c r="JMQ24" s="87"/>
      <c r="JMR24" s="86"/>
      <c r="JMS24" s="86"/>
      <c r="JMT24" s="10"/>
      <c r="JMU24" s="11"/>
      <c r="JMV24" s="87"/>
      <c r="JMW24" s="87"/>
      <c r="JMX24" s="86"/>
      <c r="JMY24" s="86"/>
      <c r="JMZ24" s="87"/>
      <c r="JNA24" s="86"/>
      <c r="JNB24" s="87"/>
      <c r="JNC24" s="86"/>
      <c r="JND24" s="86"/>
      <c r="JNE24" s="10"/>
      <c r="JNF24" s="11"/>
      <c r="JNG24" s="87"/>
      <c r="JNH24" s="87"/>
      <c r="JNI24" s="86"/>
      <c r="JNJ24" s="86"/>
      <c r="JNK24" s="87"/>
      <c r="JNL24" s="86"/>
      <c r="JNM24" s="87"/>
      <c r="JNN24" s="86"/>
      <c r="JNO24" s="86"/>
      <c r="JNP24" s="10"/>
      <c r="JNQ24" s="11"/>
      <c r="JNR24" s="87"/>
      <c r="JNS24" s="87"/>
      <c r="JNT24" s="86"/>
      <c r="JNU24" s="86"/>
      <c r="JNV24" s="87"/>
      <c r="JNW24" s="86"/>
      <c r="JNX24" s="87"/>
      <c r="JNY24" s="86"/>
      <c r="JNZ24" s="86"/>
      <c r="JOA24" s="10"/>
      <c r="JOB24" s="11"/>
      <c r="JOC24" s="87"/>
      <c r="JOD24" s="87"/>
      <c r="JOE24" s="86"/>
      <c r="JOF24" s="86"/>
      <c r="JOG24" s="87"/>
      <c r="JOH24" s="86"/>
      <c r="JOI24" s="87"/>
      <c r="JOJ24" s="86"/>
      <c r="JOK24" s="86"/>
      <c r="JOL24" s="10"/>
      <c r="JOM24" s="11"/>
      <c r="JON24" s="87"/>
      <c r="JOO24" s="87"/>
      <c r="JOP24" s="86"/>
      <c r="JOQ24" s="86"/>
      <c r="JOR24" s="87"/>
      <c r="JOS24" s="86"/>
      <c r="JOT24" s="87"/>
      <c r="JOU24" s="86"/>
      <c r="JOV24" s="86"/>
      <c r="JOW24" s="10"/>
      <c r="JOX24" s="11"/>
      <c r="JOY24" s="87"/>
      <c r="JOZ24" s="87"/>
      <c r="JPA24" s="86"/>
      <c r="JPB24" s="86"/>
      <c r="JPC24" s="87"/>
      <c r="JPD24" s="86"/>
      <c r="JPE24" s="87"/>
      <c r="JPF24" s="86"/>
      <c r="JPG24" s="86"/>
      <c r="JPH24" s="10"/>
      <c r="JPI24" s="11"/>
      <c r="JPJ24" s="87"/>
      <c r="JPK24" s="87"/>
      <c r="JPL24" s="86"/>
      <c r="JPM24" s="86"/>
      <c r="JPN24" s="87"/>
      <c r="JPO24" s="86"/>
      <c r="JPP24" s="87"/>
      <c r="JPQ24" s="86"/>
      <c r="JPR24" s="86"/>
      <c r="JPS24" s="10"/>
      <c r="JPT24" s="11"/>
      <c r="JPU24" s="87"/>
      <c r="JPV24" s="87"/>
      <c r="JPW24" s="86"/>
      <c r="JPX24" s="86"/>
      <c r="JPY24" s="87"/>
      <c r="JPZ24" s="86"/>
      <c r="JQA24" s="87"/>
      <c r="JQB24" s="86"/>
      <c r="JQC24" s="86"/>
      <c r="JQD24" s="10"/>
      <c r="JQE24" s="11"/>
      <c r="JQF24" s="87"/>
      <c r="JQG24" s="87"/>
      <c r="JQH24" s="86"/>
      <c r="JQI24" s="86"/>
      <c r="JQJ24" s="87"/>
      <c r="JQK24" s="86"/>
      <c r="JQL24" s="87"/>
      <c r="JQM24" s="86"/>
      <c r="JQN24" s="86"/>
      <c r="JQO24" s="10"/>
      <c r="JQP24" s="11"/>
      <c r="JQQ24" s="87"/>
      <c r="JQR24" s="87"/>
      <c r="JQS24" s="86"/>
      <c r="JQT24" s="86"/>
      <c r="JQU24" s="87"/>
      <c r="JQV24" s="86"/>
      <c r="JQW24" s="87"/>
      <c r="JQX24" s="86"/>
      <c r="JQY24" s="86"/>
      <c r="JQZ24" s="10"/>
      <c r="JRA24" s="11"/>
      <c r="JRB24" s="87"/>
      <c r="JRC24" s="87"/>
      <c r="JRD24" s="86"/>
      <c r="JRE24" s="86"/>
      <c r="JRF24" s="87"/>
      <c r="JRG24" s="86"/>
      <c r="JRH24" s="87"/>
      <c r="JRI24" s="86"/>
      <c r="JRJ24" s="86"/>
      <c r="JRK24" s="10"/>
      <c r="JRL24" s="11"/>
      <c r="JRM24" s="87"/>
      <c r="JRN24" s="87"/>
      <c r="JRO24" s="86"/>
      <c r="JRP24" s="86"/>
      <c r="JRQ24" s="87"/>
      <c r="JRR24" s="86"/>
      <c r="JRS24" s="87"/>
      <c r="JRT24" s="86"/>
      <c r="JRU24" s="86"/>
      <c r="JRV24" s="10"/>
      <c r="JRW24" s="11"/>
      <c r="JRX24" s="87"/>
      <c r="JRY24" s="87"/>
      <c r="JRZ24" s="86"/>
      <c r="JSA24" s="86"/>
      <c r="JSB24" s="87"/>
      <c r="JSC24" s="86"/>
      <c r="JSD24" s="87"/>
      <c r="JSE24" s="86"/>
      <c r="JSF24" s="86"/>
      <c r="JSG24" s="10"/>
      <c r="JSH24" s="11"/>
      <c r="JSI24" s="87"/>
      <c r="JSJ24" s="87"/>
      <c r="JSK24" s="86"/>
      <c r="JSL24" s="86"/>
      <c r="JSM24" s="87"/>
      <c r="JSN24" s="86"/>
      <c r="JSO24" s="87"/>
      <c r="JSP24" s="86"/>
      <c r="JSQ24" s="86"/>
      <c r="JSR24" s="10"/>
      <c r="JSS24" s="11"/>
      <c r="JST24" s="87"/>
      <c r="JSU24" s="87"/>
      <c r="JSV24" s="86"/>
      <c r="JSW24" s="86"/>
      <c r="JSX24" s="87"/>
      <c r="JSY24" s="86"/>
      <c r="JSZ24" s="87"/>
      <c r="JTA24" s="86"/>
      <c r="JTB24" s="86"/>
      <c r="JTC24" s="10"/>
      <c r="JTD24" s="11"/>
      <c r="JTE24" s="87"/>
      <c r="JTF24" s="87"/>
      <c r="JTG24" s="86"/>
      <c r="JTH24" s="86"/>
      <c r="JTI24" s="87"/>
      <c r="JTJ24" s="86"/>
      <c r="JTK24" s="87"/>
      <c r="JTL24" s="86"/>
      <c r="JTM24" s="86"/>
      <c r="JTN24" s="10"/>
      <c r="JTO24" s="11"/>
      <c r="JTP24" s="87"/>
      <c r="JTQ24" s="87"/>
      <c r="JTR24" s="86"/>
      <c r="JTS24" s="86"/>
      <c r="JTT24" s="87"/>
      <c r="JTU24" s="86"/>
      <c r="JTV24" s="87"/>
      <c r="JTW24" s="86"/>
      <c r="JTX24" s="86"/>
      <c r="JTY24" s="10"/>
      <c r="JTZ24" s="11"/>
      <c r="JUA24" s="87"/>
      <c r="JUB24" s="87"/>
      <c r="JUC24" s="86"/>
      <c r="JUD24" s="86"/>
      <c r="JUE24" s="87"/>
      <c r="JUF24" s="86"/>
      <c r="JUG24" s="87"/>
      <c r="JUH24" s="86"/>
      <c r="JUI24" s="86"/>
      <c r="JUJ24" s="10"/>
      <c r="JUK24" s="11"/>
      <c r="JUL24" s="87"/>
      <c r="JUM24" s="87"/>
      <c r="JUN24" s="86"/>
      <c r="JUO24" s="86"/>
      <c r="JUP24" s="87"/>
      <c r="JUQ24" s="86"/>
      <c r="JUR24" s="87"/>
      <c r="JUS24" s="86"/>
      <c r="JUT24" s="86"/>
      <c r="JUU24" s="10"/>
      <c r="JUV24" s="11"/>
      <c r="JUW24" s="87"/>
      <c r="JUX24" s="87"/>
      <c r="JUY24" s="86"/>
      <c r="JUZ24" s="86"/>
      <c r="JVA24" s="87"/>
      <c r="JVB24" s="86"/>
      <c r="JVC24" s="87"/>
      <c r="JVD24" s="86"/>
      <c r="JVE24" s="86"/>
      <c r="JVF24" s="10"/>
      <c r="JVG24" s="11"/>
      <c r="JVH24" s="87"/>
      <c r="JVI24" s="87"/>
      <c r="JVJ24" s="86"/>
      <c r="JVK24" s="86"/>
      <c r="JVL24" s="87"/>
      <c r="JVM24" s="86"/>
      <c r="JVN24" s="87"/>
      <c r="JVO24" s="86"/>
      <c r="JVP24" s="86"/>
      <c r="JVQ24" s="10"/>
      <c r="JVR24" s="11"/>
      <c r="JVS24" s="87"/>
      <c r="JVT24" s="87"/>
      <c r="JVU24" s="86"/>
      <c r="JVV24" s="86"/>
      <c r="JVW24" s="87"/>
      <c r="JVX24" s="86"/>
      <c r="JVY24" s="87"/>
      <c r="JVZ24" s="86"/>
      <c r="JWA24" s="86"/>
      <c r="JWB24" s="10"/>
      <c r="JWC24" s="11"/>
      <c r="JWD24" s="87"/>
      <c r="JWE24" s="87"/>
      <c r="JWF24" s="86"/>
      <c r="JWG24" s="86"/>
      <c r="JWH24" s="87"/>
      <c r="JWI24" s="86"/>
      <c r="JWJ24" s="87"/>
      <c r="JWK24" s="86"/>
      <c r="JWL24" s="86"/>
      <c r="JWM24" s="10"/>
      <c r="JWN24" s="11"/>
      <c r="JWO24" s="87"/>
      <c r="JWP24" s="87"/>
      <c r="JWQ24" s="86"/>
      <c r="JWR24" s="86"/>
      <c r="JWS24" s="87"/>
      <c r="JWT24" s="86"/>
      <c r="JWU24" s="87"/>
      <c r="JWV24" s="86"/>
      <c r="JWW24" s="86"/>
      <c r="JWX24" s="10"/>
      <c r="JWY24" s="11"/>
      <c r="JWZ24" s="87"/>
      <c r="JXA24" s="87"/>
      <c r="JXB24" s="86"/>
      <c r="JXC24" s="86"/>
      <c r="JXD24" s="87"/>
      <c r="JXE24" s="86"/>
      <c r="JXF24" s="87"/>
      <c r="JXG24" s="86"/>
      <c r="JXH24" s="86"/>
      <c r="JXI24" s="10"/>
      <c r="JXJ24" s="11"/>
      <c r="JXK24" s="87"/>
      <c r="JXL24" s="87"/>
      <c r="JXM24" s="86"/>
      <c r="JXN24" s="86"/>
      <c r="JXO24" s="87"/>
      <c r="JXP24" s="86"/>
      <c r="JXQ24" s="87"/>
      <c r="JXR24" s="86"/>
      <c r="JXS24" s="86"/>
      <c r="JXT24" s="10"/>
      <c r="JXU24" s="11"/>
      <c r="JXV24" s="87"/>
      <c r="JXW24" s="87"/>
      <c r="JXX24" s="86"/>
      <c r="JXY24" s="86"/>
      <c r="JXZ24" s="87"/>
      <c r="JYA24" s="86"/>
      <c r="JYB24" s="87"/>
      <c r="JYC24" s="86"/>
      <c r="JYD24" s="86"/>
      <c r="JYE24" s="10"/>
      <c r="JYF24" s="11"/>
      <c r="JYG24" s="87"/>
      <c r="JYH24" s="87"/>
      <c r="JYI24" s="86"/>
      <c r="JYJ24" s="86"/>
      <c r="JYK24" s="87"/>
      <c r="JYL24" s="86"/>
      <c r="JYM24" s="87"/>
      <c r="JYN24" s="86"/>
      <c r="JYO24" s="86"/>
      <c r="JYP24" s="10"/>
      <c r="JYQ24" s="11"/>
      <c r="JYR24" s="87"/>
      <c r="JYS24" s="87"/>
      <c r="JYT24" s="86"/>
      <c r="JYU24" s="86"/>
      <c r="JYV24" s="87"/>
      <c r="JYW24" s="86"/>
      <c r="JYX24" s="87"/>
      <c r="JYY24" s="86"/>
      <c r="JYZ24" s="86"/>
      <c r="JZA24" s="10"/>
      <c r="JZB24" s="11"/>
      <c r="JZC24" s="87"/>
      <c r="JZD24" s="87"/>
      <c r="JZE24" s="86"/>
      <c r="JZF24" s="86"/>
      <c r="JZG24" s="87"/>
      <c r="JZH24" s="86"/>
      <c r="JZI24" s="87"/>
      <c r="JZJ24" s="86"/>
      <c r="JZK24" s="86"/>
      <c r="JZL24" s="10"/>
      <c r="JZM24" s="11"/>
      <c r="JZN24" s="87"/>
      <c r="JZO24" s="87"/>
      <c r="JZP24" s="86"/>
      <c r="JZQ24" s="86"/>
      <c r="JZR24" s="87"/>
      <c r="JZS24" s="86"/>
      <c r="JZT24" s="87"/>
      <c r="JZU24" s="86"/>
      <c r="JZV24" s="86"/>
      <c r="JZW24" s="10"/>
      <c r="JZX24" s="11"/>
      <c r="JZY24" s="87"/>
      <c r="JZZ24" s="87"/>
      <c r="KAA24" s="86"/>
      <c r="KAB24" s="86"/>
      <c r="KAC24" s="87"/>
      <c r="KAD24" s="86"/>
      <c r="KAE24" s="87"/>
      <c r="KAF24" s="86"/>
      <c r="KAG24" s="86"/>
      <c r="KAH24" s="10"/>
      <c r="KAI24" s="11"/>
      <c r="KAJ24" s="87"/>
      <c r="KAK24" s="87"/>
      <c r="KAL24" s="86"/>
      <c r="KAM24" s="86"/>
      <c r="KAN24" s="87"/>
      <c r="KAO24" s="86"/>
      <c r="KAP24" s="87"/>
      <c r="KAQ24" s="86"/>
      <c r="KAR24" s="86"/>
      <c r="KAS24" s="10"/>
      <c r="KAT24" s="11"/>
      <c r="KAU24" s="87"/>
      <c r="KAV24" s="87"/>
      <c r="KAW24" s="86"/>
      <c r="KAX24" s="86"/>
      <c r="KAY24" s="87"/>
      <c r="KAZ24" s="86"/>
      <c r="KBA24" s="87"/>
      <c r="KBB24" s="86"/>
      <c r="KBC24" s="86"/>
      <c r="KBD24" s="10"/>
      <c r="KBE24" s="11"/>
      <c r="KBF24" s="87"/>
      <c r="KBG24" s="87"/>
      <c r="KBH24" s="86"/>
      <c r="KBI24" s="86"/>
      <c r="KBJ24" s="87"/>
      <c r="KBK24" s="86"/>
      <c r="KBL24" s="87"/>
      <c r="KBM24" s="86"/>
      <c r="KBN24" s="86"/>
      <c r="KBO24" s="10"/>
      <c r="KBP24" s="11"/>
      <c r="KBQ24" s="87"/>
      <c r="KBR24" s="87"/>
      <c r="KBS24" s="86"/>
      <c r="KBT24" s="86"/>
      <c r="KBU24" s="87"/>
      <c r="KBV24" s="86"/>
      <c r="KBW24" s="87"/>
      <c r="KBX24" s="86"/>
      <c r="KBY24" s="86"/>
      <c r="KBZ24" s="10"/>
      <c r="KCA24" s="11"/>
      <c r="KCB24" s="87"/>
      <c r="KCC24" s="87"/>
      <c r="KCD24" s="86"/>
      <c r="KCE24" s="86"/>
      <c r="KCF24" s="87"/>
      <c r="KCG24" s="86"/>
      <c r="KCH24" s="87"/>
      <c r="KCI24" s="86"/>
      <c r="KCJ24" s="86"/>
      <c r="KCK24" s="10"/>
      <c r="KCL24" s="11"/>
      <c r="KCM24" s="87"/>
      <c r="KCN24" s="87"/>
      <c r="KCO24" s="86"/>
      <c r="KCP24" s="86"/>
      <c r="KCQ24" s="87"/>
      <c r="KCR24" s="86"/>
      <c r="KCS24" s="87"/>
      <c r="KCT24" s="86"/>
      <c r="KCU24" s="86"/>
      <c r="KCV24" s="10"/>
      <c r="KCW24" s="11"/>
      <c r="KCX24" s="87"/>
      <c r="KCY24" s="87"/>
      <c r="KCZ24" s="86"/>
      <c r="KDA24" s="86"/>
      <c r="KDB24" s="87"/>
      <c r="KDC24" s="86"/>
      <c r="KDD24" s="87"/>
      <c r="KDE24" s="86"/>
      <c r="KDF24" s="86"/>
      <c r="KDG24" s="10"/>
      <c r="KDH24" s="11"/>
      <c r="KDI24" s="87"/>
      <c r="KDJ24" s="87"/>
      <c r="KDK24" s="86"/>
      <c r="KDL24" s="86"/>
      <c r="KDM24" s="87"/>
      <c r="KDN24" s="86"/>
      <c r="KDO24" s="87"/>
      <c r="KDP24" s="86"/>
      <c r="KDQ24" s="86"/>
      <c r="KDR24" s="10"/>
      <c r="KDS24" s="11"/>
      <c r="KDT24" s="87"/>
      <c r="KDU24" s="87"/>
      <c r="KDV24" s="86"/>
      <c r="KDW24" s="86"/>
      <c r="KDX24" s="87"/>
      <c r="KDY24" s="86"/>
      <c r="KDZ24" s="87"/>
      <c r="KEA24" s="86"/>
      <c r="KEB24" s="86"/>
      <c r="KEC24" s="10"/>
      <c r="KED24" s="11"/>
      <c r="KEE24" s="87"/>
      <c r="KEF24" s="87"/>
      <c r="KEG24" s="86"/>
      <c r="KEH24" s="86"/>
      <c r="KEI24" s="87"/>
      <c r="KEJ24" s="86"/>
      <c r="KEK24" s="87"/>
      <c r="KEL24" s="86"/>
      <c r="KEM24" s="86"/>
      <c r="KEN24" s="10"/>
      <c r="KEO24" s="11"/>
      <c r="KEP24" s="87"/>
      <c r="KEQ24" s="87"/>
      <c r="KER24" s="86"/>
      <c r="KES24" s="86"/>
      <c r="KET24" s="87"/>
      <c r="KEU24" s="86"/>
      <c r="KEV24" s="87"/>
      <c r="KEW24" s="86"/>
      <c r="KEX24" s="86"/>
      <c r="KEY24" s="10"/>
      <c r="KEZ24" s="11"/>
      <c r="KFA24" s="87"/>
      <c r="KFB24" s="87"/>
      <c r="KFC24" s="86"/>
      <c r="KFD24" s="86"/>
      <c r="KFE24" s="87"/>
      <c r="KFF24" s="86"/>
      <c r="KFG24" s="87"/>
      <c r="KFH24" s="86"/>
      <c r="KFI24" s="86"/>
      <c r="KFJ24" s="10"/>
      <c r="KFK24" s="11"/>
      <c r="KFL24" s="87"/>
      <c r="KFM24" s="87"/>
      <c r="KFN24" s="86"/>
      <c r="KFO24" s="86"/>
      <c r="KFP24" s="87"/>
      <c r="KFQ24" s="86"/>
      <c r="KFR24" s="87"/>
      <c r="KFS24" s="86"/>
      <c r="KFT24" s="86"/>
      <c r="KFU24" s="10"/>
      <c r="KFV24" s="11"/>
      <c r="KFW24" s="87"/>
      <c r="KFX24" s="87"/>
      <c r="KFY24" s="86"/>
      <c r="KFZ24" s="86"/>
      <c r="KGA24" s="87"/>
      <c r="KGB24" s="86"/>
      <c r="KGC24" s="87"/>
      <c r="KGD24" s="86"/>
      <c r="KGE24" s="86"/>
      <c r="KGF24" s="10"/>
      <c r="KGG24" s="11"/>
      <c r="KGH24" s="87"/>
      <c r="KGI24" s="87"/>
      <c r="KGJ24" s="86"/>
      <c r="KGK24" s="86"/>
      <c r="KGL24" s="87"/>
      <c r="KGM24" s="86"/>
      <c r="KGN24" s="87"/>
      <c r="KGO24" s="86"/>
      <c r="KGP24" s="86"/>
      <c r="KGQ24" s="10"/>
      <c r="KGR24" s="11"/>
      <c r="KGS24" s="87"/>
      <c r="KGT24" s="87"/>
      <c r="KGU24" s="86"/>
      <c r="KGV24" s="86"/>
      <c r="KGW24" s="87"/>
      <c r="KGX24" s="86"/>
      <c r="KGY24" s="87"/>
      <c r="KGZ24" s="86"/>
      <c r="KHA24" s="86"/>
      <c r="KHB24" s="10"/>
      <c r="KHC24" s="11"/>
      <c r="KHD24" s="87"/>
      <c r="KHE24" s="87"/>
      <c r="KHF24" s="86"/>
      <c r="KHG24" s="86"/>
      <c r="KHH24" s="87"/>
      <c r="KHI24" s="86"/>
      <c r="KHJ24" s="87"/>
      <c r="KHK24" s="86"/>
      <c r="KHL24" s="86"/>
      <c r="KHM24" s="10"/>
      <c r="KHN24" s="11"/>
      <c r="KHO24" s="87"/>
      <c r="KHP24" s="87"/>
      <c r="KHQ24" s="86"/>
      <c r="KHR24" s="86"/>
      <c r="KHS24" s="87"/>
      <c r="KHT24" s="86"/>
      <c r="KHU24" s="87"/>
      <c r="KHV24" s="86"/>
      <c r="KHW24" s="86"/>
      <c r="KHX24" s="10"/>
      <c r="KHY24" s="11"/>
      <c r="KHZ24" s="87"/>
      <c r="KIA24" s="87"/>
      <c r="KIB24" s="86"/>
      <c r="KIC24" s="86"/>
      <c r="KID24" s="87"/>
      <c r="KIE24" s="86"/>
      <c r="KIF24" s="87"/>
      <c r="KIG24" s="86"/>
      <c r="KIH24" s="86"/>
      <c r="KII24" s="10"/>
      <c r="KIJ24" s="11"/>
      <c r="KIK24" s="87"/>
      <c r="KIL24" s="87"/>
      <c r="KIM24" s="86"/>
      <c r="KIN24" s="86"/>
      <c r="KIO24" s="87"/>
      <c r="KIP24" s="86"/>
      <c r="KIQ24" s="87"/>
      <c r="KIR24" s="86"/>
      <c r="KIS24" s="86"/>
      <c r="KIT24" s="10"/>
      <c r="KIU24" s="11"/>
      <c r="KIV24" s="87"/>
      <c r="KIW24" s="87"/>
      <c r="KIX24" s="86"/>
      <c r="KIY24" s="86"/>
      <c r="KIZ24" s="87"/>
      <c r="KJA24" s="86"/>
      <c r="KJB24" s="87"/>
      <c r="KJC24" s="86"/>
      <c r="KJD24" s="86"/>
      <c r="KJE24" s="10"/>
      <c r="KJF24" s="11"/>
      <c r="KJG24" s="87"/>
      <c r="KJH24" s="87"/>
      <c r="KJI24" s="86"/>
      <c r="KJJ24" s="86"/>
      <c r="KJK24" s="87"/>
      <c r="KJL24" s="86"/>
      <c r="KJM24" s="87"/>
      <c r="KJN24" s="86"/>
      <c r="KJO24" s="86"/>
      <c r="KJP24" s="10"/>
      <c r="KJQ24" s="11"/>
      <c r="KJR24" s="87"/>
      <c r="KJS24" s="87"/>
      <c r="KJT24" s="86"/>
      <c r="KJU24" s="86"/>
      <c r="KJV24" s="87"/>
      <c r="KJW24" s="86"/>
      <c r="KJX24" s="87"/>
      <c r="KJY24" s="86"/>
      <c r="KJZ24" s="86"/>
      <c r="KKA24" s="10"/>
      <c r="KKB24" s="11"/>
      <c r="KKC24" s="87"/>
      <c r="KKD24" s="87"/>
      <c r="KKE24" s="86"/>
      <c r="KKF24" s="86"/>
      <c r="KKG24" s="87"/>
      <c r="KKH24" s="86"/>
      <c r="KKI24" s="87"/>
      <c r="KKJ24" s="86"/>
      <c r="KKK24" s="86"/>
      <c r="KKL24" s="10"/>
      <c r="KKM24" s="11"/>
      <c r="KKN24" s="87"/>
      <c r="KKO24" s="87"/>
      <c r="KKP24" s="86"/>
      <c r="KKQ24" s="86"/>
      <c r="KKR24" s="87"/>
      <c r="KKS24" s="86"/>
      <c r="KKT24" s="87"/>
      <c r="KKU24" s="86"/>
      <c r="KKV24" s="86"/>
      <c r="KKW24" s="10"/>
      <c r="KKX24" s="11"/>
      <c r="KKY24" s="87"/>
      <c r="KKZ24" s="87"/>
      <c r="KLA24" s="86"/>
      <c r="KLB24" s="86"/>
      <c r="KLC24" s="87"/>
      <c r="KLD24" s="86"/>
      <c r="KLE24" s="87"/>
      <c r="KLF24" s="86"/>
      <c r="KLG24" s="86"/>
      <c r="KLH24" s="10"/>
      <c r="KLI24" s="11"/>
      <c r="KLJ24" s="87"/>
      <c r="KLK24" s="87"/>
      <c r="KLL24" s="86"/>
      <c r="KLM24" s="86"/>
      <c r="KLN24" s="87"/>
      <c r="KLO24" s="86"/>
      <c r="KLP24" s="87"/>
      <c r="KLQ24" s="86"/>
      <c r="KLR24" s="86"/>
      <c r="KLS24" s="10"/>
      <c r="KLT24" s="11"/>
      <c r="KLU24" s="87"/>
      <c r="KLV24" s="87"/>
      <c r="KLW24" s="86"/>
      <c r="KLX24" s="86"/>
      <c r="KLY24" s="87"/>
      <c r="KLZ24" s="86"/>
      <c r="KMA24" s="87"/>
      <c r="KMB24" s="86"/>
      <c r="KMC24" s="86"/>
      <c r="KMD24" s="10"/>
      <c r="KME24" s="11"/>
      <c r="KMF24" s="87"/>
      <c r="KMG24" s="87"/>
      <c r="KMH24" s="86"/>
      <c r="KMI24" s="86"/>
      <c r="KMJ24" s="87"/>
      <c r="KMK24" s="86"/>
      <c r="KML24" s="87"/>
      <c r="KMM24" s="86"/>
      <c r="KMN24" s="86"/>
      <c r="KMO24" s="10"/>
      <c r="KMP24" s="11"/>
      <c r="KMQ24" s="87"/>
      <c r="KMR24" s="87"/>
      <c r="KMS24" s="86"/>
      <c r="KMT24" s="86"/>
      <c r="KMU24" s="87"/>
      <c r="KMV24" s="86"/>
      <c r="KMW24" s="87"/>
      <c r="KMX24" s="86"/>
      <c r="KMY24" s="86"/>
      <c r="KMZ24" s="10"/>
      <c r="KNA24" s="11"/>
      <c r="KNB24" s="87"/>
      <c r="KNC24" s="87"/>
      <c r="KND24" s="86"/>
      <c r="KNE24" s="86"/>
      <c r="KNF24" s="87"/>
      <c r="KNG24" s="86"/>
      <c r="KNH24" s="87"/>
      <c r="KNI24" s="86"/>
      <c r="KNJ24" s="86"/>
      <c r="KNK24" s="10"/>
      <c r="KNL24" s="11"/>
      <c r="KNM24" s="87"/>
      <c r="KNN24" s="87"/>
      <c r="KNO24" s="86"/>
      <c r="KNP24" s="86"/>
      <c r="KNQ24" s="87"/>
      <c r="KNR24" s="86"/>
      <c r="KNS24" s="87"/>
      <c r="KNT24" s="86"/>
      <c r="KNU24" s="86"/>
      <c r="KNV24" s="10"/>
      <c r="KNW24" s="11"/>
      <c r="KNX24" s="87"/>
      <c r="KNY24" s="87"/>
      <c r="KNZ24" s="86"/>
      <c r="KOA24" s="86"/>
      <c r="KOB24" s="87"/>
      <c r="KOC24" s="86"/>
      <c r="KOD24" s="87"/>
      <c r="KOE24" s="86"/>
      <c r="KOF24" s="86"/>
      <c r="KOG24" s="10"/>
      <c r="KOH24" s="11"/>
      <c r="KOI24" s="87"/>
      <c r="KOJ24" s="87"/>
      <c r="KOK24" s="86"/>
      <c r="KOL24" s="86"/>
      <c r="KOM24" s="87"/>
      <c r="KON24" s="86"/>
      <c r="KOO24" s="87"/>
      <c r="KOP24" s="86"/>
      <c r="KOQ24" s="86"/>
      <c r="KOR24" s="10"/>
      <c r="KOS24" s="11"/>
      <c r="KOT24" s="87"/>
      <c r="KOU24" s="87"/>
      <c r="KOV24" s="86"/>
      <c r="KOW24" s="86"/>
      <c r="KOX24" s="87"/>
      <c r="KOY24" s="86"/>
      <c r="KOZ24" s="87"/>
      <c r="KPA24" s="86"/>
      <c r="KPB24" s="86"/>
      <c r="KPC24" s="10"/>
      <c r="KPD24" s="11"/>
      <c r="KPE24" s="87"/>
      <c r="KPF24" s="87"/>
      <c r="KPG24" s="86"/>
      <c r="KPH24" s="86"/>
      <c r="KPI24" s="87"/>
      <c r="KPJ24" s="86"/>
      <c r="KPK24" s="87"/>
      <c r="KPL24" s="86"/>
      <c r="KPM24" s="86"/>
      <c r="KPN24" s="10"/>
      <c r="KPO24" s="11"/>
      <c r="KPP24" s="87"/>
      <c r="KPQ24" s="87"/>
      <c r="KPR24" s="86"/>
      <c r="KPS24" s="86"/>
      <c r="KPT24" s="87"/>
      <c r="KPU24" s="86"/>
      <c r="KPV24" s="87"/>
      <c r="KPW24" s="86"/>
      <c r="KPX24" s="86"/>
      <c r="KPY24" s="10"/>
      <c r="KPZ24" s="11"/>
      <c r="KQA24" s="87"/>
      <c r="KQB24" s="87"/>
      <c r="KQC24" s="86"/>
      <c r="KQD24" s="86"/>
      <c r="KQE24" s="87"/>
      <c r="KQF24" s="86"/>
      <c r="KQG24" s="87"/>
      <c r="KQH24" s="86"/>
      <c r="KQI24" s="86"/>
      <c r="KQJ24" s="10"/>
      <c r="KQK24" s="11"/>
      <c r="KQL24" s="87"/>
      <c r="KQM24" s="87"/>
      <c r="KQN24" s="86"/>
      <c r="KQO24" s="86"/>
      <c r="KQP24" s="87"/>
      <c r="KQQ24" s="86"/>
      <c r="KQR24" s="87"/>
      <c r="KQS24" s="86"/>
      <c r="KQT24" s="86"/>
      <c r="KQU24" s="10"/>
      <c r="KQV24" s="11"/>
      <c r="KQW24" s="87"/>
      <c r="KQX24" s="87"/>
      <c r="KQY24" s="86"/>
      <c r="KQZ24" s="86"/>
      <c r="KRA24" s="87"/>
      <c r="KRB24" s="86"/>
      <c r="KRC24" s="87"/>
      <c r="KRD24" s="86"/>
      <c r="KRE24" s="86"/>
      <c r="KRF24" s="10"/>
      <c r="KRG24" s="11"/>
      <c r="KRH24" s="87"/>
      <c r="KRI24" s="87"/>
      <c r="KRJ24" s="86"/>
      <c r="KRK24" s="86"/>
      <c r="KRL24" s="87"/>
      <c r="KRM24" s="86"/>
      <c r="KRN24" s="87"/>
      <c r="KRO24" s="86"/>
      <c r="KRP24" s="86"/>
      <c r="KRQ24" s="10"/>
      <c r="KRR24" s="11"/>
      <c r="KRS24" s="87"/>
      <c r="KRT24" s="87"/>
      <c r="KRU24" s="86"/>
      <c r="KRV24" s="86"/>
      <c r="KRW24" s="87"/>
      <c r="KRX24" s="86"/>
      <c r="KRY24" s="87"/>
      <c r="KRZ24" s="86"/>
      <c r="KSA24" s="86"/>
      <c r="KSB24" s="10"/>
      <c r="KSC24" s="11"/>
      <c r="KSD24" s="87"/>
      <c r="KSE24" s="87"/>
      <c r="KSF24" s="86"/>
      <c r="KSG24" s="86"/>
      <c r="KSH24" s="87"/>
      <c r="KSI24" s="86"/>
      <c r="KSJ24" s="87"/>
      <c r="KSK24" s="86"/>
      <c r="KSL24" s="86"/>
      <c r="KSM24" s="10"/>
      <c r="KSN24" s="11"/>
      <c r="KSO24" s="87"/>
      <c r="KSP24" s="87"/>
      <c r="KSQ24" s="86"/>
      <c r="KSR24" s="86"/>
      <c r="KSS24" s="87"/>
      <c r="KST24" s="86"/>
      <c r="KSU24" s="87"/>
      <c r="KSV24" s="86"/>
      <c r="KSW24" s="86"/>
      <c r="KSX24" s="10"/>
      <c r="KSY24" s="11"/>
      <c r="KSZ24" s="87"/>
      <c r="KTA24" s="87"/>
      <c r="KTB24" s="86"/>
      <c r="KTC24" s="86"/>
      <c r="KTD24" s="87"/>
      <c r="KTE24" s="86"/>
      <c r="KTF24" s="87"/>
      <c r="KTG24" s="86"/>
      <c r="KTH24" s="86"/>
      <c r="KTI24" s="10"/>
      <c r="KTJ24" s="11"/>
      <c r="KTK24" s="87"/>
      <c r="KTL24" s="87"/>
      <c r="KTM24" s="86"/>
      <c r="KTN24" s="86"/>
      <c r="KTO24" s="87"/>
      <c r="KTP24" s="86"/>
      <c r="KTQ24" s="87"/>
      <c r="KTR24" s="86"/>
      <c r="KTS24" s="86"/>
      <c r="KTT24" s="10"/>
      <c r="KTU24" s="11"/>
      <c r="KTV24" s="87"/>
      <c r="KTW24" s="87"/>
      <c r="KTX24" s="86"/>
      <c r="KTY24" s="86"/>
      <c r="KTZ24" s="87"/>
      <c r="KUA24" s="86"/>
      <c r="KUB24" s="87"/>
      <c r="KUC24" s="86"/>
      <c r="KUD24" s="86"/>
      <c r="KUE24" s="10"/>
      <c r="KUF24" s="11"/>
      <c r="KUG24" s="87"/>
      <c r="KUH24" s="87"/>
      <c r="KUI24" s="86"/>
      <c r="KUJ24" s="86"/>
      <c r="KUK24" s="87"/>
      <c r="KUL24" s="86"/>
      <c r="KUM24" s="87"/>
      <c r="KUN24" s="86"/>
      <c r="KUO24" s="86"/>
      <c r="KUP24" s="10"/>
      <c r="KUQ24" s="11"/>
      <c r="KUR24" s="87"/>
      <c r="KUS24" s="87"/>
      <c r="KUT24" s="86"/>
      <c r="KUU24" s="86"/>
      <c r="KUV24" s="87"/>
      <c r="KUW24" s="86"/>
      <c r="KUX24" s="87"/>
      <c r="KUY24" s="86"/>
      <c r="KUZ24" s="86"/>
      <c r="KVA24" s="10"/>
      <c r="KVB24" s="11"/>
      <c r="KVC24" s="87"/>
      <c r="KVD24" s="87"/>
      <c r="KVE24" s="86"/>
      <c r="KVF24" s="86"/>
      <c r="KVG24" s="87"/>
      <c r="KVH24" s="86"/>
      <c r="KVI24" s="87"/>
      <c r="KVJ24" s="86"/>
      <c r="KVK24" s="86"/>
      <c r="KVL24" s="10"/>
      <c r="KVM24" s="11"/>
      <c r="KVN24" s="87"/>
      <c r="KVO24" s="87"/>
      <c r="KVP24" s="86"/>
      <c r="KVQ24" s="86"/>
      <c r="KVR24" s="87"/>
      <c r="KVS24" s="86"/>
      <c r="KVT24" s="87"/>
      <c r="KVU24" s="86"/>
      <c r="KVV24" s="86"/>
      <c r="KVW24" s="10"/>
      <c r="KVX24" s="11"/>
      <c r="KVY24" s="87"/>
      <c r="KVZ24" s="87"/>
      <c r="KWA24" s="86"/>
      <c r="KWB24" s="86"/>
      <c r="KWC24" s="87"/>
      <c r="KWD24" s="86"/>
      <c r="KWE24" s="87"/>
      <c r="KWF24" s="86"/>
      <c r="KWG24" s="86"/>
      <c r="KWH24" s="10"/>
      <c r="KWI24" s="11"/>
      <c r="KWJ24" s="87"/>
      <c r="KWK24" s="87"/>
      <c r="KWL24" s="86"/>
      <c r="KWM24" s="86"/>
      <c r="KWN24" s="87"/>
      <c r="KWO24" s="86"/>
      <c r="KWP24" s="87"/>
      <c r="KWQ24" s="86"/>
      <c r="KWR24" s="86"/>
      <c r="KWS24" s="10"/>
      <c r="KWT24" s="11"/>
      <c r="KWU24" s="87"/>
      <c r="KWV24" s="87"/>
      <c r="KWW24" s="86"/>
      <c r="KWX24" s="86"/>
      <c r="KWY24" s="87"/>
      <c r="KWZ24" s="86"/>
      <c r="KXA24" s="87"/>
      <c r="KXB24" s="86"/>
      <c r="KXC24" s="86"/>
      <c r="KXD24" s="10"/>
      <c r="KXE24" s="11"/>
      <c r="KXF24" s="87"/>
      <c r="KXG24" s="87"/>
      <c r="KXH24" s="86"/>
      <c r="KXI24" s="86"/>
      <c r="KXJ24" s="87"/>
      <c r="KXK24" s="86"/>
      <c r="KXL24" s="87"/>
      <c r="KXM24" s="86"/>
      <c r="KXN24" s="86"/>
      <c r="KXO24" s="10"/>
      <c r="KXP24" s="11"/>
      <c r="KXQ24" s="87"/>
      <c r="KXR24" s="87"/>
      <c r="KXS24" s="86"/>
      <c r="KXT24" s="86"/>
      <c r="KXU24" s="87"/>
      <c r="KXV24" s="86"/>
      <c r="KXW24" s="87"/>
      <c r="KXX24" s="86"/>
      <c r="KXY24" s="86"/>
      <c r="KXZ24" s="10"/>
      <c r="KYA24" s="11"/>
      <c r="KYB24" s="87"/>
      <c r="KYC24" s="87"/>
      <c r="KYD24" s="86"/>
      <c r="KYE24" s="86"/>
      <c r="KYF24" s="87"/>
      <c r="KYG24" s="86"/>
      <c r="KYH24" s="87"/>
      <c r="KYI24" s="86"/>
      <c r="KYJ24" s="86"/>
      <c r="KYK24" s="10"/>
      <c r="KYL24" s="11"/>
      <c r="KYM24" s="87"/>
      <c r="KYN24" s="87"/>
      <c r="KYO24" s="86"/>
      <c r="KYP24" s="86"/>
      <c r="KYQ24" s="87"/>
      <c r="KYR24" s="86"/>
      <c r="KYS24" s="87"/>
      <c r="KYT24" s="86"/>
      <c r="KYU24" s="86"/>
      <c r="KYV24" s="10"/>
      <c r="KYW24" s="11"/>
      <c r="KYX24" s="87"/>
      <c r="KYY24" s="87"/>
      <c r="KYZ24" s="86"/>
      <c r="KZA24" s="86"/>
      <c r="KZB24" s="87"/>
      <c r="KZC24" s="86"/>
      <c r="KZD24" s="87"/>
      <c r="KZE24" s="86"/>
      <c r="KZF24" s="86"/>
      <c r="KZG24" s="10"/>
      <c r="KZH24" s="11"/>
      <c r="KZI24" s="87"/>
      <c r="KZJ24" s="87"/>
      <c r="KZK24" s="86"/>
      <c r="KZL24" s="86"/>
      <c r="KZM24" s="87"/>
      <c r="KZN24" s="86"/>
      <c r="KZO24" s="87"/>
      <c r="KZP24" s="86"/>
      <c r="KZQ24" s="86"/>
      <c r="KZR24" s="10"/>
      <c r="KZS24" s="11"/>
      <c r="KZT24" s="87"/>
      <c r="KZU24" s="87"/>
      <c r="KZV24" s="86"/>
      <c r="KZW24" s="86"/>
      <c r="KZX24" s="87"/>
      <c r="KZY24" s="86"/>
      <c r="KZZ24" s="87"/>
      <c r="LAA24" s="86"/>
      <c r="LAB24" s="86"/>
      <c r="LAC24" s="10"/>
      <c r="LAD24" s="11"/>
      <c r="LAE24" s="87"/>
      <c r="LAF24" s="87"/>
      <c r="LAG24" s="86"/>
      <c r="LAH24" s="86"/>
      <c r="LAI24" s="87"/>
      <c r="LAJ24" s="86"/>
      <c r="LAK24" s="87"/>
      <c r="LAL24" s="86"/>
      <c r="LAM24" s="86"/>
      <c r="LAN24" s="10"/>
      <c r="LAO24" s="11"/>
      <c r="LAP24" s="87"/>
      <c r="LAQ24" s="87"/>
      <c r="LAR24" s="86"/>
      <c r="LAS24" s="86"/>
      <c r="LAT24" s="87"/>
      <c r="LAU24" s="86"/>
      <c r="LAV24" s="87"/>
      <c r="LAW24" s="86"/>
      <c r="LAX24" s="86"/>
      <c r="LAY24" s="10"/>
      <c r="LAZ24" s="11"/>
      <c r="LBA24" s="87"/>
      <c r="LBB24" s="87"/>
      <c r="LBC24" s="86"/>
      <c r="LBD24" s="86"/>
      <c r="LBE24" s="87"/>
      <c r="LBF24" s="86"/>
      <c r="LBG24" s="87"/>
      <c r="LBH24" s="86"/>
      <c r="LBI24" s="86"/>
      <c r="LBJ24" s="10"/>
      <c r="LBK24" s="11"/>
      <c r="LBL24" s="87"/>
      <c r="LBM24" s="87"/>
      <c r="LBN24" s="86"/>
      <c r="LBO24" s="86"/>
      <c r="LBP24" s="87"/>
      <c r="LBQ24" s="86"/>
      <c r="LBR24" s="87"/>
      <c r="LBS24" s="86"/>
      <c r="LBT24" s="86"/>
      <c r="LBU24" s="10"/>
      <c r="LBV24" s="11"/>
      <c r="LBW24" s="87"/>
      <c r="LBX24" s="87"/>
      <c r="LBY24" s="86"/>
      <c r="LBZ24" s="86"/>
      <c r="LCA24" s="87"/>
      <c r="LCB24" s="86"/>
      <c r="LCC24" s="87"/>
      <c r="LCD24" s="86"/>
      <c r="LCE24" s="86"/>
      <c r="LCF24" s="10"/>
      <c r="LCG24" s="11"/>
      <c r="LCH24" s="87"/>
      <c r="LCI24" s="87"/>
      <c r="LCJ24" s="86"/>
      <c r="LCK24" s="86"/>
      <c r="LCL24" s="87"/>
      <c r="LCM24" s="86"/>
      <c r="LCN24" s="87"/>
      <c r="LCO24" s="86"/>
      <c r="LCP24" s="86"/>
      <c r="LCQ24" s="10"/>
      <c r="LCR24" s="11"/>
      <c r="LCS24" s="87"/>
      <c r="LCT24" s="87"/>
      <c r="LCU24" s="86"/>
      <c r="LCV24" s="86"/>
      <c r="LCW24" s="87"/>
      <c r="LCX24" s="86"/>
      <c r="LCY24" s="87"/>
      <c r="LCZ24" s="86"/>
      <c r="LDA24" s="86"/>
      <c r="LDB24" s="10"/>
      <c r="LDC24" s="11"/>
      <c r="LDD24" s="87"/>
      <c r="LDE24" s="87"/>
      <c r="LDF24" s="86"/>
      <c r="LDG24" s="86"/>
      <c r="LDH24" s="87"/>
      <c r="LDI24" s="86"/>
      <c r="LDJ24" s="87"/>
      <c r="LDK24" s="86"/>
      <c r="LDL24" s="86"/>
      <c r="LDM24" s="10"/>
      <c r="LDN24" s="11"/>
      <c r="LDO24" s="87"/>
      <c r="LDP24" s="87"/>
      <c r="LDQ24" s="86"/>
      <c r="LDR24" s="86"/>
      <c r="LDS24" s="87"/>
      <c r="LDT24" s="86"/>
      <c r="LDU24" s="87"/>
      <c r="LDV24" s="86"/>
      <c r="LDW24" s="86"/>
      <c r="LDX24" s="10"/>
      <c r="LDY24" s="11"/>
      <c r="LDZ24" s="87"/>
      <c r="LEA24" s="87"/>
      <c r="LEB24" s="86"/>
      <c r="LEC24" s="86"/>
      <c r="LED24" s="87"/>
      <c r="LEE24" s="86"/>
      <c r="LEF24" s="87"/>
      <c r="LEG24" s="86"/>
      <c r="LEH24" s="86"/>
      <c r="LEI24" s="10"/>
      <c r="LEJ24" s="11"/>
      <c r="LEK24" s="87"/>
      <c r="LEL24" s="87"/>
      <c r="LEM24" s="86"/>
      <c r="LEN24" s="86"/>
      <c r="LEO24" s="87"/>
      <c r="LEP24" s="86"/>
      <c r="LEQ24" s="87"/>
      <c r="LER24" s="86"/>
      <c r="LES24" s="86"/>
      <c r="LET24" s="10"/>
      <c r="LEU24" s="11"/>
      <c r="LEV24" s="87"/>
      <c r="LEW24" s="87"/>
      <c r="LEX24" s="86"/>
      <c r="LEY24" s="86"/>
      <c r="LEZ24" s="87"/>
      <c r="LFA24" s="86"/>
      <c r="LFB24" s="87"/>
      <c r="LFC24" s="86"/>
      <c r="LFD24" s="86"/>
      <c r="LFE24" s="10"/>
      <c r="LFF24" s="11"/>
      <c r="LFG24" s="87"/>
      <c r="LFH24" s="87"/>
      <c r="LFI24" s="86"/>
      <c r="LFJ24" s="86"/>
      <c r="LFK24" s="87"/>
      <c r="LFL24" s="86"/>
      <c r="LFM24" s="87"/>
      <c r="LFN24" s="86"/>
      <c r="LFO24" s="86"/>
      <c r="LFP24" s="10"/>
      <c r="LFQ24" s="11"/>
      <c r="LFR24" s="87"/>
      <c r="LFS24" s="87"/>
      <c r="LFT24" s="86"/>
      <c r="LFU24" s="86"/>
      <c r="LFV24" s="87"/>
      <c r="LFW24" s="86"/>
      <c r="LFX24" s="87"/>
      <c r="LFY24" s="86"/>
      <c r="LFZ24" s="86"/>
      <c r="LGA24" s="10"/>
      <c r="LGB24" s="11"/>
      <c r="LGC24" s="87"/>
      <c r="LGD24" s="87"/>
      <c r="LGE24" s="86"/>
      <c r="LGF24" s="86"/>
      <c r="LGG24" s="87"/>
      <c r="LGH24" s="86"/>
      <c r="LGI24" s="87"/>
      <c r="LGJ24" s="86"/>
      <c r="LGK24" s="86"/>
      <c r="LGL24" s="10"/>
      <c r="LGM24" s="11"/>
      <c r="LGN24" s="87"/>
      <c r="LGO24" s="87"/>
      <c r="LGP24" s="86"/>
      <c r="LGQ24" s="86"/>
      <c r="LGR24" s="87"/>
      <c r="LGS24" s="86"/>
      <c r="LGT24" s="87"/>
      <c r="LGU24" s="86"/>
      <c r="LGV24" s="86"/>
      <c r="LGW24" s="10"/>
      <c r="LGX24" s="11"/>
      <c r="LGY24" s="87"/>
      <c r="LGZ24" s="87"/>
      <c r="LHA24" s="86"/>
      <c r="LHB24" s="86"/>
      <c r="LHC24" s="87"/>
      <c r="LHD24" s="86"/>
      <c r="LHE24" s="87"/>
      <c r="LHF24" s="86"/>
      <c r="LHG24" s="86"/>
      <c r="LHH24" s="10"/>
      <c r="LHI24" s="11"/>
      <c r="LHJ24" s="87"/>
      <c r="LHK24" s="87"/>
      <c r="LHL24" s="86"/>
      <c r="LHM24" s="86"/>
      <c r="LHN24" s="87"/>
      <c r="LHO24" s="86"/>
      <c r="LHP24" s="87"/>
      <c r="LHQ24" s="86"/>
      <c r="LHR24" s="86"/>
      <c r="LHS24" s="10"/>
      <c r="LHT24" s="11"/>
      <c r="LHU24" s="87"/>
      <c r="LHV24" s="87"/>
      <c r="LHW24" s="86"/>
      <c r="LHX24" s="86"/>
      <c r="LHY24" s="87"/>
      <c r="LHZ24" s="86"/>
      <c r="LIA24" s="87"/>
      <c r="LIB24" s="86"/>
      <c r="LIC24" s="86"/>
      <c r="LID24" s="10"/>
      <c r="LIE24" s="11"/>
      <c r="LIF24" s="87"/>
      <c r="LIG24" s="87"/>
      <c r="LIH24" s="86"/>
      <c r="LII24" s="86"/>
      <c r="LIJ24" s="87"/>
      <c r="LIK24" s="86"/>
      <c r="LIL24" s="87"/>
      <c r="LIM24" s="86"/>
      <c r="LIN24" s="86"/>
      <c r="LIO24" s="10"/>
      <c r="LIP24" s="11"/>
      <c r="LIQ24" s="87"/>
      <c r="LIR24" s="87"/>
      <c r="LIS24" s="86"/>
      <c r="LIT24" s="86"/>
      <c r="LIU24" s="87"/>
      <c r="LIV24" s="86"/>
      <c r="LIW24" s="87"/>
      <c r="LIX24" s="86"/>
      <c r="LIY24" s="86"/>
      <c r="LIZ24" s="10"/>
      <c r="LJA24" s="11"/>
      <c r="LJB24" s="87"/>
      <c r="LJC24" s="87"/>
      <c r="LJD24" s="86"/>
      <c r="LJE24" s="86"/>
      <c r="LJF24" s="87"/>
      <c r="LJG24" s="86"/>
      <c r="LJH24" s="87"/>
      <c r="LJI24" s="86"/>
      <c r="LJJ24" s="86"/>
      <c r="LJK24" s="10"/>
      <c r="LJL24" s="11"/>
      <c r="LJM24" s="87"/>
      <c r="LJN24" s="87"/>
      <c r="LJO24" s="86"/>
      <c r="LJP24" s="86"/>
      <c r="LJQ24" s="87"/>
      <c r="LJR24" s="86"/>
      <c r="LJS24" s="87"/>
      <c r="LJT24" s="86"/>
      <c r="LJU24" s="86"/>
      <c r="LJV24" s="10"/>
      <c r="LJW24" s="11"/>
      <c r="LJX24" s="87"/>
      <c r="LJY24" s="87"/>
      <c r="LJZ24" s="86"/>
      <c r="LKA24" s="86"/>
      <c r="LKB24" s="87"/>
      <c r="LKC24" s="86"/>
      <c r="LKD24" s="87"/>
      <c r="LKE24" s="86"/>
      <c r="LKF24" s="86"/>
      <c r="LKG24" s="10"/>
      <c r="LKH24" s="11"/>
      <c r="LKI24" s="87"/>
      <c r="LKJ24" s="87"/>
      <c r="LKK24" s="86"/>
      <c r="LKL24" s="86"/>
      <c r="LKM24" s="87"/>
      <c r="LKN24" s="86"/>
      <c r="LKO24" s="87"/>
      <c r="LKP24" s="86"/>
      <c r="LKQ24" s="86"/>
      <c r="LKR24" s="10"/>
      <c r="LKS24" s="11"/>
      <c r="LKT24" s="87"/>
      <c r="LKU24" s="87"/>
      <c r="LKV24" s="86"/>
      <c r="LKW24" s="86"/>
      <c r="LKX24" s="87"/>
      <c r="LKY24" s="86"/>
      <c r="LKZ24" s="87"/>
      <c r="LLA24" s="86"/>
      <c r="LLB24" s="86"/>
      <c r="LLC24" s="10"/>
      <c r="LLD24" s="11"/>
      <c r="LLE24" s="87"/>
      <c r="LLF24" s="87"/>
      <c r="LLG24" s="86"/>
      <c r="LLH24" s="86"/>
      <c r="LLI24" s="87"/>
      <c r="LLJ24" s="86"/>
      <c r="LLK24" s="87"/>
      <c r="LLL24" s="86"/>
      <c r="LLM24" s="86"/>
      <c r="LLN24" s="10"/>
      <c r="LLO24" s="11"/>
      <c r="LLP24" s="87"/>
      <c r="LLQ24" s="87"/>
      <c r="LLR24" s="86"/>
      <c r="LLS24" s="86"/>
      <c r="LLT24" s="87"/>
      <c r="LLU24" s="86"/>
      <c r="LLV24" s="87"/>
      <c r="LLW24" s="86"/>
      <c r="LLX24" s="86"/>
      <c r="LLY24" s="10"/>
      <c r="LLZ24" s="11"/>
      <c r="LMA24" s="87"/>
      <c r="LMB24" s="87"/>
      <c r="LMC24" s="86"/>
      <c r="LMD24" s="86"/>
      <c r="LME24" s="87"/>
      <c r="LMF24" s="86"/>
      <c r="LMG24" s="87"/>
      <c r="LMH24" s="86"/>
      <c r="LMI24" s="86"/>
      <c r="LMJ24" s="10"/>
      <c r="LMK24" s="11"/>
      <c r="LML24" s="87"/>
      <c r="LMM24" s="87"/>
      <c r="LMN24" s="86"/>
      <c r="LMO24" s="86"/>
      <c r="LMP24" s="87"/>
      <c r="LMQ24" s="86"/>
      <c r="LMR24" s="87"/>
      <c r="LMS24" s="86"/>
      <c r="LMT24" s="86"/>
      <c r="LMU24" s="10"/>
      <c r="LMV24" s="11"/>
      <c r="LMW24" s="87"/>
      <c r="LMX24" s="87"/>
      <c r="LMY24" s="86"/>
      <c r="LMZ24" s="86"/>
      <c r="LNA24" s="87"/>
      <c r="LNB24" s="86"/>
      <c r="LNC24" s="87"/>
      <c r="LND24" s="86"/>
      <c r="LNE24" s="86"/>
      <c r="LNF24" s="10"/>
      <c r="LNG24" s="11"/>
      <c r="LNH24" s="87"/>
      <c r="LNI24" s="87"/>
      <c r="LNJ24" s="86"/>
      <c r="LNK24" s="86"/>
      <c r="LNL24" s="87"/>
      <c r="LNM24" s="86"/>
      <c r="LNN24" s="87"/>
      <c r="LNO24" s="86"/>
      <c r="LNP24" s="86"/>
      <c r="LNQ24" s="10"/>
      <c r="LNR24" s="11"/>
      <c r="LNS24" s="87"/>
      <c r="LNT24" s="87"/>
      <c r="LNU24" s="86"/>
      <c r="LNV24" s="86"/>
      <c r="LNW24" s="87"/>
      <c r="LNX24" s="86"/>
      <c r="LNY24" s="87"/>
      <c r="LNZ24" s="86"/>
      <c r="LOA24" s="86"/>
      <c r="LOB24" s="10"/>
      <c r="LOC24" s="11"/>
      <c r="LOD24" s="87"/>
      <c r="LOE24" s="87"/>
      <c r="LOF24" s="86"/>
      <c r="LOG24" s="86"/>
      <c r="LOH24" s="87"/>
      <c r="LOI24" s="86"/>
      <c r="LOJ24" s="87"/>
      <c r="LOK24" s="86"/>
      <c r="LOL24" s="86"/>
      <c r="LOM24" s="10"/>
      <c r="LON24" s="11"/>
      <c r="LOO24" s="87"/>
      <c r="LOP24" s="87"/>
      <c r="LOQ24" s="86"/>
      <c r="LOR24" s="86"/>
      <c r="LOS24" s="87"/>
      <c r="LOT24" s="86"/>
      <c r="LOU24" s="87"/>
      <c r="LOV24" s="86"/>
      <c r="LOW24" s="86"/>
      <c r="LOX24" s="10"/>
      <c r="LOY24" s="11"/>
      <c r="LOZ24" s="87"/>
      <c r="LPA24" s="87"/>
      <c r="LPB24" s="86"/>
      <c r="LPC24" s="86"/>
      <c r="LPD24" s="87"/>
      <c r="LPE24" s="86"/>
      <c r="LPF24" s="87"/>
      <c r="LPG24" s="86"/>
      <c r="LPH24" s="86"/>
      <c r="LPI24" s="10"/>
      <c r="LPJ24" s="11"/>
      <c r="LPK24" s="87"/>
      <c r="LPL24" s="87"/>
      <c r="LPM24" s="86"/>
      <c r="LPN24" s="86"/>
      <c r="LPO24" s="87"/>
      <c r="LPP24" s="86"/>
      <c r="LPQ24" s="87"/>
      <c r="LPR24" s="86"/>
      <c r="LPS24" s="86"/>
      <c r="LPT24" s="10"/>
      <c r="LPU24" s="11"/>
      <c r="LPV24" s="87"/>
      <c r="LPW24" s="87"/>
      <c r="LPX24" s="86"/>
      <c r="LPY24" s="86"/>
      <c r="LPZ24" s="87"/>
      <c r="LQA24" s="86"/>
      <c r="LQB24" s="87"/>
      <c r="LQC24" s="86"/>
      <c r="LQD24" s="86"/>
      <c r="LQE24" s="10"/>
      <c r="LQF24" s="11"/>
      <c r="LQG24" s="87"/>
      <c r="LQH24" s="87"/>
      <c r="LQI24" s="86"/>
      <c r="LQJ24" s="86"/>
      <c r="LQK24" s="87"/>
      <c r="LQL24" s="86"/>
      <c r="LQM24" s="87"/>
      <c r="LQN24" s="86"/>
      <c r="LQO24" s="86"/>
      <c r="LQP24" s="10"/>
      <c r="LQQ24" s="11"/>
      <c r="LQR24" s="87"/>
      <c r="LQS24" s="87"/>
      <c r="LQT24" s="86"/>
      <c r="LQU24" s="86"/>
      <c r="LQV24" s="87"/>
      <c r="LQW24" s="86"/>
      <c r="LQX24" s="87"/>
      <c r="LQY24" s="86"/>
      <c r="LQZ24" s="86"/>
      <c r="LRA24" s="10"/>
      <c r="LRB24" s="11"/>
      <c r="LRC24" s="87"/>
      <c r="LRD24" s="87"/>
      <c r="LRE24" s="86"/>
      <c r="LRF24" s="86"/>
      <c r="LRG24" s="87"/>
      <c r="LRH24" s="86"/>
      <c r="LRI24" s="87"/>
      <c r="LRJ24" s="86"/>
      <c r="LRK24" s="86"/>
      <c r="LRL24" s="10"/>
      <c r="LRM24" s="11"/>
      <c r="LRN24" s="87"/>
      <c r="LRO24" s="87"/>
      <c r="LRP24" s="86"/>
      <c r="LRQ24" s="86"/>
      <c r="LRR24" s="87"/>
      <c r="LRS24" s="86"/>
      <c r="LRT24" s="87"/>
      <c r="LRU24" s="86"/>
      <c r="LRV24" s="86"/>
      <c r="LRW24" s="10"/>
      <c r="LRX24" s="11"/>
      <c r="LRY24" s="87"/>
      <c r="LRZ24" s="87"/>
      <c r="LSA24" s="86"/>
      <c r="LSB24" s="86"/>
      <c r="LSC24" s="87"/>
      <c r="LSD24" s="86"/>
      <c r="LSE24" s="87"/>
      <c r="LSF24" s="86"/>
      <c r="LSG24" s="86"/>
      <c r="LSH24" s="10"/>
      <c r="LSI24" s="11"/>
      <c r="LSJ24" s="87"/>
      <c r="LSK24" s="87"/>
      <c r="LSL24" s="86"/>
      <c r="LSM24" s="86"/>
      <c r="LSN24" s="87"/>
      <c r="LSO24" s="86"/>
      <c r="LSP24" s="87"/>
      <c r="LSQ24" s="86"/>
      <c r="LSR24" s="86"/>
      <c r="LSS24" s="10"/>
      <c r="LST24" s="11"/>
      <c r="LSU24" s="87"/>
      <c r="LSV24" s="87"/>
      <c r="LSW24" s="86"/>
      <c r="LSX24" s="86"/>
      <c r="LSY24" s="87"/>
      <c r="LSZ24" s="86"/>
      <c r="LTA24" s="87"/>
      <c r="LTB24" s="86"/>
      <c r="LTC24" s="86"/>
      <c r="LTD24" s="10"/>
      <c r="LTE24" s="11"/>
      <c r="LTF24" s="87"/>
      <c r="LTG24" s="87"/>
      <c r="LTH24" s="86"/>
      <c r="LTI24" s="86"/>
      <c r="LTJ24" s="87"/>
      <c r="LTK24" s="86"/>
      <c r="LTL24" s="87"/>
      <c r="LTM24" s="86"/>
      <c r="LTN24" s="86"/>
      <c r="LTO24" s="10"/>
      <c r="LTP24" s="11"/>
      <c r="LTQ24" s="87"/>
      <c r="LTR24" s="87"/>
      <c r="LTS24" s="86"/>
      <c r="LTT24" s="86"/>
      <c r="LTU24" s="87"/>
      <c r="LTV24" s="86"/>
      <c r="LTW24" s="87"/>
      <c r="LTX24" s="86"/>
      <c r="LTY24" s="86"/>
      <c r="LTZ24" s="10"/>
      <c r="LUA24" s="11"/>
      <c r="LUB24" s="87"/>
      <c r="LUC24" s="87"/>
      <c r="LUD24" s="86"/>
      <c r="LUE24" s="86"/>
      <c r="LUF24" s="87"/>
      <c r="LUG24" s="86"/>
      <c r="LUH24" s="87"/>
      <c r="LUI24" s="86"/>
      <c r="LUJ24" s="86"/>
      <c r="LUK24" s="10"/>
      <c r="LUL24" s="11"/>
      <c r="LUM24" s="87"/>
      <c r="LUN24" s="87"/>
      <c r="LUO24" s="86"/>
      <c r="LUP24" s="86"/>
      <c r="LUQ24" s="87"/>
      <c r="LUR24" s="86"/>
      <c r="LUS24" s="87"/>
      <c r="LUT24" s="86"/>
      <c r="LUU24" s="86"/>
      <c r="LUV24" s="10"/>
      <c r="LUW24" s="11"/>
      <c r="LUX24" s="87"/>
      <c r="LUY24" s="87"/>
      <c r="LUZ24" s="86"/>
      <c r="LVA24" s="86"/>
      <c r="LVB24" s="87"/>
      <c r="LVC24" s="86"/>
      <c r="LVD24" s="87"/>
      <c r="LVE24" s="86"/>
      <c r="LVF24" s="86"/>
      <c r="LVG24" s="10"/>
      <c r="LVH24" s="11"/>
      <c r="LVI24" s="87"/>
      <c r="LVJ24" s="87"/>
      <c r="LVK24" s="86"/>
      <c r="LVL24" s="86"/>
      <c r="LVM24" s="87"/>
      <c r="LVN24" s="86"/>
      <c r="LVO24" s="87"/>
      <c r="LVP24" s="86"/>
      <c r="LVQ24" s="86"/>
      <c r="LVR24" s="10"/>
      <c r="LVS24" s="11"/>
      <c r="LVT24" s="87"/>
      <c r="LVU24" s="87"/>
      <c r="LVV24" s="86"/>
      <c r="LVW24" s="86"/>
      <c r="LVX24" s="87"/>
      <c r="LVY24" s="86"/>
      <c r="LVZ24" s="87"/>
      <c r="LWA24" s="86"/>
      <c r="LWB24" s="86"/>
      <c r="LWC24" s="10"/>
      <c r="LWD24" s="11"/>
      <c r="LWE24" s="87"/>
      <c r="LWF24" s="87"/>
      <c r="LWG24" s="86"/>
      <c r="LWH24" s="86"/>
      <c r="LWI24" s="87"/>
      <c r="LWJ24" s="86"/>
      <c r="LWK24" s="87"/>
      <c r="LWL24" s="86"/>
      <c r="LWM24" s="86"/>
      <c r="LWN24" s="10"/>
      <c r="LWO24" s="11"/>
      <c r="LWP24" s="87"/>
      <c r="LWQ24" s="87"/>
      <c r="LWR24" s="86"/>
      <c r="LWS24" s="86"/>
      <c r="LWT24" s="87"/>
      <c r="LWU24" s="86"/>
      <c r="LWV24" s="87"/>
      <c r="LWW24" s="86"/>
      <c r="LWX24" s="86"/>
      <c r="LWY24" s="10"/>
      <c r="LWZ24" s="11"/>
      <c r="LXA24" s="87"/>
      <c r="LXB24" s="87"/>
      <c r="LXC24" s="86"/>
      <c r="LXD24" s="86"/>
      <c r="LXE24" s="87"/>
      <c r="LXF24" s="86"/>
      <c r="LXG24" s="87"/>
      <c r="LXH24" s="86"/>
      <c r="LXI24" s="86"/>
      <c r="LXJ24" s="10"/>
      <c r="LXK24" s="11"/>
      <c r="LXL24" s="87"/>
      <c r="LXM24" s="87"/>
      <c r="LXN24" s="86"/>
      <c r="LXO24" s="86"/>
      <c r="LXP24" s="87"/>
      <c r="LXQ24" s="86"/>
      <c r="LXR24" s="87"/>
      <c r="LXS24" s="86"/>
      <c r="LXT24" s="86"/>
      <c r="LXU24" s="10"/>
      <c r="LXV24" s="11"/>
      <c r="LXW24" s="87"/>
      <c r="LXX24" s="87"/>
      <c r="LXY24" s="86"/>
      <c r="LXZ24" s="86"/>
      <c r="LYA24" s="87"/>
      <c r="LYB24" s="86"/>
      <c r="LYC24" s="87"/>
      <c r="LYD24" s="86"/>
      <c r="LYE24" s="86"/>
      <c r="LYF24" s="10"/>
      <c r="LYG24" s="11"/>
      <c r="LYH24" s="87"/>
      <c r="LYI24" s="87"/>
      <c r="LYJ24" s="86"/>
      <c r="LYK24" s="86"/>
      <c r="LYL24" s="87"/>
      <c r="LYM24" s="86"/>
      <c r="LYN24" s="87"/>
      <c r="LYO24" s="86"/>
      <c r="LYP24" s="86"/>
      <c r="LYQ24" s="10"/>
      <c r="LYR24" s="11"/>
      <c r="LYS24" s="87"/>
      <c r="LYT24" s="87"/>
      <c r="LYU24" s="86"/>
      <c r="LYV24" s="86"/>
      <c r="LYW24" s="87"/>
      <c r="LYX24" s="86"/>
      <c r="LYY24" s="87"/>
      <c r="LYZ24" s="86"/>
      <c r="LZA24" s="86"/>
      <c r="LZB24" s="10"/>
      <c r="LZC24" s="11"/>
      <c r="LZD24" s="87"/>
      <c r="LZE24" s="87"/>
      <c r="LZF24" s="86"/>
      <c r="LZG24" s="86"/>
      <c r="LZH24" s="87"/>
      <c r="LZI24" s="86"/>
      <c r="LZJ24" s="87"/>
      <c r="LZK24" s="86"/>
      <c r="LZL24" s="86"/>
      <c r="LZM24" s="10"/>
      <c r="LZN24" s="11"/>
      <c r="LZO24" s="87"/>
      <c r="LZP24" s="87"/>
      <c r="LZQ24" s="86"/>
      <c r="LZR24" s="86"/>
      <c r="LZS24" s="87"/>
      <c r="LZT24" s="86"/>
      <c r="LZU24" s="87"/>
      <c r="LZV24" s="86"/>
      <c r="LZW24" s="86"/>
      <c r="LZX24" s="10"/>
      <c r="LZY24" s="11"/>
      <c r="LZZ24" s="87"/>
      <c r="MAA24" s="87"/>
      <c r="MAB24" s="86"/>
      <c r="MAC24" s="86"/>
      <c r="MAD24" s="87"/>
      <c r="MAE24" s="86"/>
      <c r="MAF24" s="87"/>
      <c r="MAG24" s="86"/>
      <c r="MAH24" s="86"/>
      <c r="MAI24" s="10"/>
      <c r="MAJ24" s="11"/>
      <c r="MAK24" s="87"/>
      <c r="MAL24" s="87"/>
      <c r="MAM24" s="86"/>
      <c r="MAN24" s="86"/>
      <c r="MAO24" s="87"/>
      <c r="MAP24" s="86"/>
      <c r="MAQ24" s="87"/>
      <c r="MAR24" s="86"/>
      <c r="MAS24" s="86"/>
      <c r="MAT24" s="10"/>
      <c r="MAU24" s="11"/>
      <c r="MAV24" s="87"/>
      <c r="MAW24" s="87"/>
      <c r="MAX24" s="86"/>
      <c r="MAY24" s="86"/>
      <c r="MAZ24" s="87"/>
      <c r="MBA24" s="86"/>
      <c r="MBB24" s="87"/>
      <c r="MBC24" s="86"/>
      <c r="MBD24" s="86"/>
      <c r="MBE24" s="10"/>
      <c r="MBF24" s="11"/>
      <c r="MBG24" s="87"/>
      <c r="MBH24" s="87"/>
      <c r="MBI24" s="86"/>
      <c r="MBJ24" s="86"/>
      <c r="MBK24" s="87"/>
      <c r="MBL24" s="86"/>
      <c r="MBM24" s="87"/>
      <c r="MBN24" s="86"/>
      <c r="MBO24" s="86"/>
      <c r="MBP24" s="10"/>
      <c r="MBQ24" s="11"/>
      <c r="MBR24" s="87"/>
      <c r="MBS24" s="87"/>
      <c r="MBT24" s="86"/>
      <c r="MBU24" s="86"/>
      <c r="MBV24" s="87"/>
      <c r="MBW24" s="86"/>
      <c r="MBX24" s="87"/>
      <c r="MBY24" s="86"/>
      <c r="MBZ24" s="86"/>
      <c r="MCA24" s="10"/>
      <c r="MCB24" s="11"/>
      <c r="MCC24" s="87"/>
      <c r="MCD24" s="87"/>
      <c r="MCE24" s="86"/>
      <c r="MCF24" s="86"/>
      <c r="MCG24" s="87"/>
      <c r="MCH24" s="86"/>
      <c r="MCI24" s="87"/>
      <c r="MCJ24" s="86"/>
      <c r="MCK24" s="86"/>
      <c r="MCL24" s="10"/>
      <c r="MCM24" s="11"/>
      <c r="MCN24" s="87"/>
      <c r="MCO24" s="87"/>
      <c r="MCP24" s="86"/>
      <c r="MCQ24" s="86"/>
      <c r="MCR24" s="87"/>
      <c r="MCS24" s="86"/>
      <c r="MCT24" s="87"/>
      <c r="MCU24" s="86"/>
      <c r="MCV24" s="86"/>
      <c r="MCW24" s="10"/>
      <c r="MCX24" s="11"/>
      <c r="MCY24" s="87"/>
      <c r="MCZ24" s="87"/>
      <c r="MDA24" s="86"/>
      <c r="MDB24" s="86"/>
      <c r="MDC24" s="87"/>
      <c r="MDD24" s="86"/>
      <c r="MDE24" s="87"/>
      <c r="MDF24" s="86"/>
      <c r="MDG24" s="86"/>
      <c r="MDH24" s="10"/>
      <c r="MDI24" s="11"/>
      <c r="MDJ24" s="87"/>
      <c r="MDK24" s="87"/>
      <c r="MDL24" s="86"/>
      <c r="MDM24" s="86"/>
      <c r="MDN24" s="87"/>
      <c r="MDO24" s="86"/>
      <c r="MDP24" s="87"/>
      <c r="MDQ24" s="86"/>
      <c r="MDR24" s="86"/>
      <c r="MDS24" s="10"/>
      <c r="MDT24" s="11"/>
      <c r="MDU24" s="87"/>
      <c r="MDV24" s="87"/>
      <c r="MDW24" s="86"/>
      <c r="MDX24" s="86"/>
      <c r="MDY24" s="87"/>
      <c r="MDZ24" s="86"/>
      <c r="MEA24" s="87"/>
      <c r="MEB24" s="86"/>
      <c r="MEC24" s="86"/>
      <c r="MED24" s="10"/>
      <c r="MEE24" s="11"/>
      <c r="MEF24" s="87"/>
      <c r="MEG24" s="87"/>
      <c r="MEH24" s="86"/>
      <c r="MEI24" s="86"/>
      <c r="MEJ24" s="87"/>
      <c r="MEK24" s="86"/>
      <c r="MEL24" s="87"/>
      <c r="MEM24" s="86"/>
      <c r="MEN24" s="86"/>
      <c r="MEO24" s="10"/>
      <c r="MEP24" s="11"/>
      <c r="MEQ24" s="87"/>
      <c r="MER24" s="87"/>
      <c r="MES24" s="86"/>
      <c r="MET24" s="86"/>
      <c r="MEU24" s="87"/>
      <c r="MEV24" s="86"/>
      <c r="MEW24" s="87"/>
      <c r="MEX24" s="86"/>
      <c r="MEY24" s="86"/>
      <c r="MEZ24" s="10"/>
      <c r="MFA24" s="11"/>
      <c r="MFB24" s="87"/>
      <c r="MFC24" s="87"/>
      <c r="MFD24" s="86"/>
      <c r="MFE24" s="86"/>
      <c r="MFF24" s="87"/>
      <c r="MFG24" s="86"/>
      <c r="MFH24" s="87"/>
      <c r="MFI24" s="86"/>
      <c r="MFJ24" s="86"/>
      <c r="MFK24" s="10"/>
      <c r="MFL24" s="11"/>
      <c r="MFM24" s="87"/>
      <c r="MFN24" s="87"/>
      <c r="MFO24" s="86"/>
      <c r="MFP24" s="86"/>
      <c r="MFQ24" s="87"/>
      <c r="MFR24" s="86"/>
      <c r="MFS24" s="87"/>
      <c r="MFT24" s="86"/>
      <c r="MFU24" s="86"/>
      <c r="MFV24" s="10"/>
      <c r="MFW24" s="11"/>
      <c r="MFX24" s="87"/>
      <c r="MFY24" s="87"/>
      <c r="MFZ24" s="86"/>
      <c r="MGA24" s="86"/>
      <c r="MGB24" s="87"/>
      <c r="MGC24" s="86"/>
      <c r="MGD24" s="87"/>
      <c r="MGE24" s="86"/>
      <c r="MGF24" s="86"/>
      <c r="MGG24" s="10"/>
      <c r="MGH24" s="11"/>
      <c r="MGI24" s="87"/>
      <c r="MGJ24" s="87"/>
      <c r="MGK24" s="86"/>
      <c r="MGL24" s="86"/>
      <c r="MGM24" s="87"/>
      <c r="MGN24" s="86"/>
      <c r="MGO24" s="87"/>
      <c r="MGP24" s="86"/>
      <c r="MGQ24" s="86"/>
      <c r="MGR24" s="10"/>
      <c r="MGS24" s="11"/>
      <c r="MGT24" s="87"/>
      <c r="MGU24" s="87"/>
      <c r="MGV24" s="86"/>
      <c r="MGW24" s="86"/>
      <c r="MGX24" s="87"/>
      <c r="MGY24" s="86"/>
      <c r="MGZ24" s="87"/>
      <c r="MHA24" s="86"/>
      <c r="MHB24" s="86"/>
      <c r="MHC24" s="10"/>
      <c r="MHD24" s="11"/>
      <c r="MHE24" s="87"/>
      <c r="MHF24" s="87"/>
      <c r="MHG24" s="86"/>
      <c r="MHH24" s="86"/>
      <c r="MHI24" s="87"/>
      <c r="MHJ24" s="86"/>
      <c r="MHK24" s="87"/>
      <c r="MHL24" s="86"/>
      <c r="MHM24" s="86"/>
      <c r="MHN24" s="10"/>
      <c r="MHO24" s="11"/>
      <c r="MHP24" s="87"/>
      <c r="MHQ24" s="87"/>
      <c r="MHR24" s="86"/>
      <c r="MHS24" s="86"/>
      <c r="MHT24" s="87"/>
      <c r="MHU24" s="86"/>
      <c r="MHV24" s="87"/>
      <c r="MHW24" s="86"/>
      <c r="MHX24" s="86"/>
      <c r="MHY24" s="10"/>
      <c r="MHZ24" s="11"/>
      <c r="MIA24" s="87"/>
      <c r="MIB24" s="87"/>
      <c r="MIC24" s="86"/>
      <c r="MID24" s="86"/>
      <c r="MIE24" s="87"/>
      <c r="MIF24" s="86"/>
      <c r="MIG24" s="87"/>
      <c r="MIH24" s="86"/>
      <c r="MII24" s="86"/>
      <c r="MIJ24" s="10"/>
      <c r="MIK24" s="11"/>
      <c r="MIL24" s="87"/>
      <c r="MIM24" s="87"/>
      <c r="MIN24" s="86"/>
      <c r="MIO24" s="86"/>
      <c r="MIP24" s="87"/>
      <c r="MIQ24" s="86"/>
      <c r="MIR24" s="87"/>
      <c r="MIS24" s="86"/>
      <c r="MIT24" s="86"/>
      <c r="MIU24" s="10"/>
      <c r="MIV24" s="11"/>
      <c r="MIW24" s="87"/>
      <c r="MIX24" s="87"/>
      <c r="MIY24" s="86"/>
      <c r="MIZ24" s="86"/>
      <c r="MJA24" s="87"/>
      <c r="MJB24" s="86"/>
      <c r="MJC24" s="87"/>
      <c r="MJD24" s="86"/>
      <c r="MJE24" s="86"/>
      <c r="MJF24" s="10"/>
      <c r="MJG24" s="11"/>
      <c r="MJH24" s="87"/>
      <c r="MJI24" s="87"/>
      <c r="MJJ24" s="86"/>
      <c r="MJK24" s="86"/>
      <c r="MJL24" s="87"/>
      <c r="MJM24" s="86"/>
      <c r="MJN24" s="87"/>
      <c r="MJO24" s="86"/>
      <c r="MJP24" s="86"/>
      <c r="MJQ24" s="10"/>
      <c r="MJR24" s="11"/>
      <c r="MJS24" s="87"/>
      <c r="MJT24" s="87"/>
      <c r="MJU24" s="86"/>
      <c r="MJV24" s="86"/>
      <c r="MJW24" s="87"/>
      <c r="MJX24" s="86"/>
      <c r="MJY24" s="87"/>
      <c r="MJZ24" s="86"/>
      <c r="MKA24" s="86"/>
      <c r="MKB24" s="10"/>
      <c r="MKC24" s="11"/>
      <c r="MKD24" s="87"/>
      <c r="MKE24" s="87"/>
      <c r="MKF24" s="86"/>
      <c r="MKG24" s="86"/>
      <c r="MKH24" s="87"/>
      <c r="MKI24" s="86"/>
      <c r="MKJ24" s="87"/>
      <c r="MKK24" s="86"/>
      <c r="MKL24" s="86"/>
      <c r="MKM24" s="10"/>
      <c r="MKN24" s="11"/>
      <c r="MKO24" s="87"/>
      <c r="MKP24" s="87"/>
      <c r="MKQ24" s="86"/>
      <c r="MKR24" s="86"/>
      <c r="MKS24" s="87"/>
      <c r="MKT24" s="86"/>
      <c r="MKU24" s="87"/>
      <c r="MKV24" s="86"/>
      <c r="MKW24" s="86"/>
      <c r="MKX24" s="10"/>
      <c r="MKY24" s="11"/>
      <c r="MKZ24" s="87"/>
      <c r="MLA24" s="87"/>
      <c r="MLB24" s="86"/>
      <c r="MLC24" s="86"/>
      <c r="MLD24" s="87"/>
      <c r="MLE24" s="86"/>
      <c r="MLF24" s="87"/>
      <c r="MLG24" s="86"/>
      <c r="MLH24" s="86"/>
      <c r="MLI24" s="10"/>
      <c r="MLJ24" s="11"/>
      <c r="MLK24" s="87"/>
      <c r="MLL24" s="87"/>
      <c r="MLM24" s="86"/>
      <c r="MLN24" s="86"/>
      <c r="MLO24" s="87"/>
      <c r="MLP24" s="86"/>
      <c r="MLQ24" s="87"/>
      <c r="MLR24" s="86"/>
      <c r="MLS24" s="86"/>
      <c r="MLT24" s="10"/>
      <c r="MLU24" s="11"/>
      <c r="MLV24" s="87"/>
      <c r="MLW24" s="87"/>
      <c r="MLX24" s="86"/>
      <c r="MLY24" s="86"/>
      <c r="MLZ24" s="87"/>
      <c r="MMA24" s="86"/>
      <c r="MMB24" s="87"/>
      <c r="MMC24" s="86"/>
      <c r="MMD24" s="86"/>
      <c r="MME24" s="10"/>
      <c r="MMF24" s="11"/>
      <c r="MMG24" s="87"/>
      <c r="MMH24" s="87"/>
      <c r="MMI24" s="86"/>
      <c r="MMJ24" s="86"/>
      <c r="MMK24" s="87"/>
      <c r="MML24" s="86"/>
      <c r="MMM24" s="87"/>
      <c r="MMN24" s="86"/>
      <c r="MMO24" s="86"/>
      <c r="MMP24" s="10"/>
      <c r="MMQ24" s="11"/>
      <c r="MMR24" s="87"/>
      <c r="MMS24" s="87"/>
      <c r="MMT24" s="86"/>
      <c r="MMU24" s="86"/>
      <c r="MMV24" s="87"/>
      <c r="MMW24" s="86"/>
      <c r="MMX24" s="87"/>
      <c r="MMY24" s="86"/>
      <c r="MMZ24" s="86"/>
      <c r="MNA24" s="10"/>
      <c r="MNB24" s="11"/>
      <c r="MNC24" s="87"/>
      <c r="MND24" s="87"/>
      <c r="MNE24" s="86"/>
      <c r="MNF24" s="86"/>
      <c r="MNG24" s="87"/>
      <c r="MNH24" s="86"/>
      <c r="MNI24" s="87"/>
      <c r="MNJ24" s="86"/>
      <c r="MNK24" s="86"/>
      <c r="MNL24" s="10"/>
      <c r="MNM24" s="11"/>
      <c r="MNN24" s="87"/>
      <c r="MNO24" s="87"/>
      <c r="MNP24" s="86"/>
      <c r="MNQ24" s="86"/>
      <c r="MNR24" s="87"/>
      <c r="MNS24" s="86"/>
      <c r="MNT24" s="87"/>
      <c r="MNU24" s="86"/>
      <c r="MNV24" s="86"/>
      <c r="MNW24" s="10"/>
      <c r="MNX24" s="11"/>
      <c r="MNY24" s="87"/>
      <c r="MNZ24" s="87"/>
      <c r="MOA24" s="86"/>
      <c r="MOB24" s="86"/>
      <c r="MOC24" s="87"/>
      <c r="MOD24" s="86"/>
      <c r="MOE24" s="87"/>
      <c r="MOF24" s="86"/>
      <c r="MOG24" s="86"/>
      <c r="MOH24" s="10"/>
      <c r="MOI24" s="11"/>
      <c r="MOJ24" s="87"/>
      <c r="MOK24" s="87"/>
      <c r="MOL24" s="86"/>
      <c r="MOM24" s="86"/>
      <c r="MON24" s="87"/>
      <c r="MOO24" s="86"/>
      <c r="MOP24" s="87"/>
      <c r="MOQ24" s="86"/>
      <c r="MOR24" s="86"/>
      <c r="MOS24" s="10"/>
      <c r="MOT24" s="11"/>
      <c r="MOU24" s="87"/>
      <c r="MOV24" s="87"/>
      <c r="MOW24" s="86"/>
      <c r="MOX24" s="86"/>
      <c r="MOY24" s="87"/>
      <c r="MOZ24" s="86"/>
      <c r="MPA24" s="87"/>
      <c r="MPB24" s="86"/>
      <c r="MPC24" s="86"/>
      <c r="MPD24" s="10"/>
      <c r="MPE24" s="11"/>
      <c r="MPF24" s="87"/>
      <c r="MPG24" s="87"/>
      <c r="MPH24" s="86"/>
      <c r="MPI24" s="86"/>
      <c r="MPJ24" s="87"/>
      <c r="MPK24" s="86"/>
      <c r="MPL24" s="87"/>
      <c r="MPM24" s="86"/>
      <c r="MPN24" s="86"/>
      <c r="MPO24" s="10"/>
      <c r="MPP24" s="11"/>
      <c r="MPQ24" s="87"/>
      <c r="MPR24" s="87"/>
      <c r="MPS24" s="86"/>
      <c r="MPT24" s="86"/>
      <c r="MPU24" s="87"/>
      <c r="MPV24" s="86"/>
      <c r="MPW24" s="87"/>
      <c r="MPX24" s="86"/>
      <c r="MPY24" s="86"/>
      <c r="MPZ24" s="10"/>
      <c r="MQA24" s="11"/>
      <c r="MQB24" s="87"/>
      <c r="MQC24" s="87"/>
      <c r="MQD24" s="86"/>
      <c r="MQE24" s="86"/>
      <c r="MQF24" s="87"/>
      <c r="MQG24" s="86"/>
      <c r="MQH24" s="87"/>
      <c r="MQI24" s="86"/>
      <c r="MQJ24" s="86"/>
      <c r="MQK24" s="10"/>
      <c r="MQL24" s="11"/>
      <c r="MQM24" s="87"/>
      <c r="MQN24" s="87"/>
      <c r="MQO24" s="86"/>
      <c r="MQP24" s="86"/>
      <c r="MQQ24" s="87"/>
      <c r="MQR24" s="86"/>
      <c r="MQS24" s="87"/>
      <c r="MQT24" s="86"/>
      <c r="MQU24" s="86"/>
      <c r="MQV24" s="10"/>
      <c r="MQW24" s="11"/>
      <c r="MQX24" s="87"/>
      <c r="MQY24" s="87"/>
      <c r="MQZ24" s="86"/>
      <c r="MRA24" s="86"/>
      <c r="MRB24" s="87"/>
      <c r="MRC24" s="86"/>
      <c r="MRD24" s="87"/>
      <c r="MRE24" s="86"/>
      <c r="MRF24" s="86"/>
      <c r="MRG24" s="10"/>
      <c r="MRH24" s="11"/>
      <c r="MRI24" s="87"/>
      <c r="MRJ24" s="87"/>
      <c r="MRK24" s="86"/>
      <c r="MRL24" s="86"/>
      <c r="MRM24" s="87"/>
      <c r="MRN24" s="86"/>
      <c r="MRO24" s="87"/>
      <c r="MRP24" s="86"/>
      <c r="MRQ24" s="86"/>
      <c r="MRR24" s="10"/>
      <c r="MRS24" s="11"/>
      <c r="MRT24" s="87"/>
      <c r="MRU24" s="87"/>
      <c r="MRV24" s="86"/>
      <c r="MRW24" s="86"/>
      <c r="MRX24" s="87"/>
      <c r="MRY24" s="86"/>
      <c r="MRZ24" s="87"/>
      <c r="MSA24" s="86"/>
      <c r="MSB24" s="86"/>
      <c r="MSC24" s="10"/>
      <c r="MSD24" s="11"/>
      <c r="MSE24" s="87"/>
      <c r="MSF24" s="87"/>
      <c r="MSG24" s="86"/>
      <c r="MSH24" s="86"/>
      <c r="MSI24" s="87"/>
      <c r="MSJ24" s="86"/>
      <c r="MSK24" s="87"/>
      <c r="MSL24" s="86"/>
      <c r="MSM24" s="86"/>
      <c r="MSN24" s="10"/>
      <c r="MSO24" s="11"/>
      <c r="MSP24" s="87"/>
      <c r="MSQ24" s="87"/>
      <c r="MSR24" s="86"/>
      <c r="MSS24" s="86"/>
      <c r="MST24" s="87"/>
      <c r="MSU24" s="86"/>
      <c r="MSV24" s="87"/>
      <c r="MSW24" s="86"/>
      <c r="MSX24" s="86"/>
      <c r="MSY24" s="10"/>
      <c r="MSZ24" s="11"/>
      <c r="MTA24" s="87"/>
      <c r="MTB24" s="87"/>
      <c r="MTC24" s="86"/>
      <c r="MTD24" s="86"/>
      <c r="MTE24" s="87"/>
      <c r="MTF24" s="86"/>
      <c r="MTG24" s="87"/>
      <c r="MTH24" s="86"/>
      <c r="MTI24" s="86"/>
      <c r="MTJ24" s="10"/>
      <c r="MTK24" s="11"/>
      <c r="MTL24" s="87"/>
      <c r="MTM24" s="87"/>
      <c r="MTN24" s="86"/>
      <c r="MTO24" s="86"/>
      <c r="MTP24" s="87"/>
      <c r="MTQ24" s="86"/>
      <c r="MTR24" s="87"/>
      <c r="MTS24" s="86"/>
      <c r="MTT24" s="86"/>
      <c r="MTU24" s="10"/>
      <c r="MTV24" s="11"/>
      <c r="MTW24" s="87"/>
      <c r="MTX24" s="87"/>
      <c r="MTY24" s="86"/>
      <c r="MTZ24" s="86"/>
      <c r="MUA24" s="87"/>
      <c r="MUB24" s="86"/>
      <c r="MUC24" s="87"/>
      <c r="MUD24" s="86"/>
      <c r="MUE24" s="86"/>
      <c r="MUF24" s="10"/>
      <c r="MUG24" s="11"/>
      <c r="MUH24" s="87"/>
      <c r="MUI24" s="87"/>
      <c r="MUJ24" s="86"/>
      <c r="MUK24" s="86"/>
      <c r="MUL24" s="87"/>
      <c r="MUM24" s="86"/>
      <c r="MUN24" s="87"/>
      <c r="MUO24" s="86"/>
      <c r="MUP24" s="86"/>
      <c r="MUQ24" s="10"/>
      <c r="MUR24" s="11"/>
      <c r="MUS24" s="87"/>
      <c r="MUT24" s="87"/>
      <c r="MUU24" s="86"/>
      <c r="MUV24" s="86"/>
      <c r="MUW24" s="87"/>
      <c r="MUX24" s="86"/>
      <c r="MUY24" s="87"/>
      <c r="MUZ24" s="86"/>
      <c r="MVA24" s="86"/>
      <c r="MVB24" s="10"/>
      <c r="MVC24" s="11"/>
      <c r="MVD24" s="87"/>
      <c r="MVE24" s="87"/>
      <c r="MVF24" s="86"/>
      <c r="MVG24" s="86"/>
      <c r="MVH24" s="87"/>
      <c r="MVI24" s="86"/>
      <c r="MVJ24" s="87"/>
      <c r="MVK24" s="86"/>
      <c r="MVL24" s="86"/>
      <c r="MVM24" s="10"/>
      <c r="MVN24" s="11"/>
      <c r="MVO24" s="87"/>
      <c r="MVP24" s="87"/>
      <c r="MVQ24" s="86"/>
      <c r="MVR24" s="86"/>
      <c r="MVS24" s="87"/>
      <c r="MVT24" s="86"/>
      <c r="MVU24" s="87"/>
      <c r="MVV24" s="86"/>
      <c r="MVW24" s="86"/>
      <c r="MVX24" s="10"/>
      <c r="MVY24" s="11"/>
      <c r="MVZ24" s="87"/>
      <c r="MWA24" s="87"/>
      <c r="MWB24" s="86"/>
      <c r="MWC24" s="86"/>
      <c r="MWD24" s="87"/>
      <c r="MWE24" s="86"/>
      <c r="MWF24" s="87"/>
      <c r="MWG24" s="86"/>
      <c r="MWH24" s="86"/>
      <c r="MWI24" s="10"/>
      <c r="MWJ24" s="11"/>
      <c r="MWK24" s="87"/>
      <c r="MWL24" s="87"/>
      <c r="MWM24" s="86"/>
      <c r="MWN24" s="86"/>
      <c r="MWO24" s="87"/>
      <c r="MWP24" s="86"/>
      <c r="MWQ24" s="87"/>
      <c r="MWR24" s="86"/>
      <c r="MWS24" s="86"/>
      <c r="MWT24" s="10"/>
      <c r="MWU24" s="11"/>
      <c r="MWV24" s="87"/>
      <c r="MWW24" s="87"/>
      <c r="MWX24" s="86"/>
      <c r="MWY24" s="86"/>
      <c r="MWZ24" s="87"/>
      <c r="MXA24" s="86"/>
      <c r="MXB24" s="87"/>
      <c r="MXC24" s="86"/>
      <c r="MXD24" s="86"/>
      <c r="MXE24" s="10"/>
      <c r="MXF24" s="11"/>
      <c r="MXG24" s="87"/>
      <c r="MXH24" s="87"/>
      <c r="MXI24" s="86"/>
      <c r="MXJ24" s="86"/>
      <c r="MXK24" s="87"/>
      <c r="MXL24" s="86"/>
      <c r="MXM24" s="87"/>
      <c r="MXN24" s="86"/>
      <c r="MXO24" s="86"/>
      <c r="MXP24" s="10"/>
      <c r="MXQ24" s="11"/>
      <c r="MXR24" s="87"/>
      <c r="MXS24" s="87"/>
      <c r="MXT24" s="86"/>
      <c r="MXU24" s="86"/>
      <c r="MXV24" s="87"/>
      <c r="MXW24" s="86"/>
      <c r="MXX24" s="87"/>
      <c r="MXY24" s="86"/>
      <c r="MXZ24" s="86"/>
      <c r="MYA24" s="10"/>
      <c r="MYB24" s="11"/>
      <c r="MYC24" s="87"/>
      <c r="MYD24" s="87"/>
      <c r="MYE24" s="86"/>
      <c r="MYF24" s="86"/>
      <c r="MYG24" s="87"/>
      <c r="MYH24" s="86"/>
      <c r="MYI24" s="87"/>
      <c r="MYJ24" s="86"/>
      <c r="MYK24" s="86"/>
      <c r="MYL24" s="10"/>
      <c r="MYM24" s="11"/>
      <c r="MYN24" s="87"/>
      <c r="MYO24" s="87"/>
      <c r="MYP24" s="86"/>
      <c r="MYQ24" s="86"/>
      <c r="MYR24" s="87"/>
      <c r="MYS24" s="86"/>
      <c r="MYT24" s="87"/>
      <c r="MYU24" s="86"/>
      <c r="MYV24" s="86"/>
      <c r="MYW24" s="10"/>
      <c r="MYX24" s="11"/>
      <c r="MYY24" s="87"/>
      <c r="MYZ24" s="87"/>
      <c r="MZA24" s="86"/>
      <c r="MZB24" s="86"/>
      <c r="MZC24" s="87"/>
      <c r="MZD24" s="86"/>
      <c r="MZE24" s="87"/>
      <c r="MZF24" s="86"/>
      <c r="MZG24" s="86"/>
      <c r="MZH24" s="10"/>
      <c r="MZI24" s="11"/>
      <c r="MZJ24" s="87"/>
      <c r="MZK24" s="87"/>
      <c r="MZL24" s="86"/>
      <c r="MZM24" s="86"/>
      <c r="MZN24" s="87"/>
      <c r="MZO24" s="86"/>
      <c r="MZP24" s="87"/>
      <c r="MZQ24" s="86"/>
      <c r="MZR24" s="86"/>
      <c r="MZS24" s="10"/>
      <c r="MZT24" s="11"/>
      <c r="MZU24" s="87"/>
      <c r="MZV24" s="87"/>
      <c r="MZW24" s="86"/>
      <c r="MZX24" s="86"/>
      <c r="MZY24" s="87"/>
      <c r="MZZ24" s="86"/>
      <c r="NAA24" s="87"/>
      <c r="NAB24" s="86"/>
      <c r="NAC24" s="86"/>
      <c r="NAD24" s="10"/>
      <c r="NAE24" s="11"/>
      <c r="NAF24" s="87"/>
      <c r="NAG24" s="87"/>
      <c r="NAH24" s="86"/>
      <c r="NAI24" s="86"/>
      <c r="NAJ24" s="87"/>
      <c r="NAK24" s="86"/>
      <c r="NAL24" s="87"/>
      <c r="NAM24" s="86"/>
      <c r="NAN24" s="86"/>
      <c r="NAO24" s="10"/>
      <c r="NAP24" s="11"/>
      <c r="NAQ24" s="87"/>
      <c r="NAR24" s="87"/>
      <c r="NAS24" s="86"/>
      <c r="NAT24" s="86"/>
      <c r="NAU24" s="87"/>
      <c r="NAV24" s="86"/>
      <c r="NAW24" s="87"/>
      <c r="NAX24" s="86"/>
      <c r="NAY24" s="86"/>
      <c r="NAZ24" s="10"/>
      <c r="NBA24" s="11"/>
      <c r="NBB24" s="87"/>
      <c r="NBC24" s="87"/>
      <c r="NBD24" s="86"/>
      <c r="NBE24" s="86"/>
      <c r="NBF24" s="87"/>
      <c r="NBG24" s="86"/>
      <c r="NBH24" s="87"/>
      <c r="NBI24" s="86"/>
      <c r="NBJ24" s="86"/>
      <c r="NBK24" s="10"/>
      <c r="NBL24" s="11"/>
      <c r="NBM24" s="87"/>
      <c r="NBN24" s="87"/>
      <c r="NBO24" s="86"/>
      <c r="NBP24" s="86"/>
      <c r="NBQ24" s="87"/>
      <c r="NBR24" s="86"/>
      <c r="NBS24" s="87"/>
      <c r="NBT24" s="86"/>
      <c r="NBU24" s="86"/>
      <c r="NBV24" s="10"/>
      <c r="NBW24" s="11"/>
      <c r="NBX24" s="87"/>
      <c r="NBY24" s="87"/>
      <c r="NBZ24" s="86"/>
      <c r="NCA24" s="86"/>
      <c r="NCB24" s="87"/>
      <c r="NCC24" s="86"/>
      <c r="NCD24" s="87"/>
      <c r="NCE24" s="86"/>
      <c r="NCF24" s="86"/>
      <c r="NCG24" s="10"/>
      <c r="NCH24" s="11"/>
      <c r="NCI24" s="87"/>
      <c r="NCJ24" s="87"/>
      <c r="NCK24" s="86"/>
      <c r="NCL24" s="86"/>
      <c r="NCM24" s="87"/>
      <c r="NCN24" s="86"/>
      <c r="NCO24" s="87"/>
      <c r="NCP24" s="86"/>
      <c r="NCQ24" s="86"/>
      <c r="NCR24" s="10"/>
      <c r="NCS24" s="11"/>
      <c r="NCT24" s="87"/>
      <c r="NCU24" s="87"/>
      <c r="NCV24" s="86"/>
      <c r="NCW24" s="86"/>
      <c r="NCX24" s="87"/>
      <c r="NCY24" s="86"/>
      <c r="NCZ24" s="87"/>
      <c r="NDA24" s="86"/>
      <c r="NDB24" s="86"/>
      <c r="NDC24" s="10"/>
      <c r="NDD24" s="11"/>
      <c r="NDE24" s="87"/>
      <c r="NDF24" s="87"/>
      <c r="NDG24" s="86"/>
      <c r="NDH24" s="86"/>
      <c r="NDI24" s="87"/>
      <c r="NDJ24" s="86"/>
      <c r="NDK24" s="87"/>
      <c r="NDL24" s="86"/>
      <c r="NDM24" s="86"/>
      <c r="NDN24" s="10"/>
      <c r="NDO24" s="11"/>
      <c r="NDP24" s="87"/>
      <c r="NDQ24" s="87"/>
      <c r="NDR24" s="86"/>
      <c r="NDS24" s="86"/>
      <c r="NDT24" s="87"/>
      <c r="NDU24" s="86"/>
      <c r="NDV24" s="87"/>
      <c r="NDW24" s="86"/>
      <c r="NDX24" s="86"/>
      <c r="NDY24" s="10"/>
      <c r="NDZ24" s="11"/>
      <c r="NEA24" s="87"/>
      <c r="NEB24" s="87"/>
      <c r="NEC24" s="86"/>
      <c r="NED24" s="86"/>
      <c r="NEE24" s="87"/>
      <c r="NEF24" s="86"/>
      <c r="NEG24" s="87"/>
      <c r="NEH24" s="86"/>
      <c r="NEI24" s="86"/>
      <c r="NEJ24" s="10"/>
      <c r="NEK24" s="11"/>
      <c r="NEL24" s="87"/>
      <c r="NEM24" s="87"/>
      <c r="NEN24" s="86"/>
      <c r="NEO24" s="86"/>
      <c r="NEP24" s="87"/>
      <c r="NEQ24" s="86"/>
      <c r="NER24" s="87"/>
      <c r="NES24" s="86"/>
      <c r="NET24" s="86"/>
      <c r="NEU24" s="10"/>
      <c r="NEV24" s="11"/>
      <c r="NEW24" s="87"/>
      <c r="NEX24" s="87"/>
      <c r="NEY24" s="86"/>
      <c r="NEZ24" s="86"/>
      <c r="NFA24" s="87"/>
      <c r="NFB24" s="86"/>
      <c r="NFC24" s="87"/>
      <c r="NFD24" s="86"/>
      <c r="NFE24" s="86"/>
      <c r="NFF24" s="10"/>
      <c r="NFG24" s="11"/>
      <c r="NFH24" s="87"/>
      <c r="NFI24" s="87"/>
      <c r="NFJ24" s="86"/>
      <c r="NFK24" s="86"/>
      <c r="NFL24" s="87"/>
      <c r="NFM24" s="86"/>
      <c r="NFN24" s="87"/>
      <c r="NFO24" s="86"/>
      <c r="NFP24" s="86"/>
      <c r="NFQ24" s="10"/>
      <c r="NFR24" s="11"/>
      <c r="NFS24" s="87"/>
      <c r="NFT24" s="87"/>
      <c r="NFU24" s="86"/>
      <c r="NFV24" s="86"/>
      <c r="NFW24" s="87"/>
      <c r="NFX24" s="86"/>
      <c r="NFY24" s="87"/>
      <c r="NFZ24" s="86"/>
      <c r="NGA24" s="86"/>
      <c r="NGB24" s="10"/>
      <c r="NGC24" s="11"/>
      <c r="NGD24" s="87"/>
      <c r="NGE24" s="87"/>
      <c r="NGF24" s="86"/>
      <c r="NGG24" s="86"/>
      <c r="NGH24" s="87"/>
      <c r="NGI24" s="86"/>
      <c r="NGJ24" s="87"/>
      <c r="NGK24" s="86"/>
      <c r="NGL24" s="86"/>
      <c r="NGM24" s="10"/>
      <c r="NGN24" s="11"/>
      <c r="NGO24" s="87"/>
      <c r="NGP24" s="87"/>
      <c r="NGQ24" s="86"/>
      <c r="NGR24" s="86"/>
      <c r="NGS24" s="87"/>
      <c r="NGT24" s="86"/>
      <c r="NGU24" s="87"/>
      <c r="NGV24" s="86"/>
      <c r="NGW24" s="86"/>
      <c r="NGX24" s="10"/>
      <c r="NGY24" s="11"/>
      <c r="NGZ24" s="87"/>
      <c r="NHA24" s="87"/>
      <c r="NHB24" s="86"/>
      <c r="NHC24" s="86"/>
      <c r="NHD24" s="87"/>
      <c r="NHE24" s="86"/>
      <c r="NHF24" s="87"/>
      <c r="NHG24" s="86"/>
      <c r="NHH24" s="86"/>
      <c r="NHI24" s="10"/>
      <c r="NHJ24" s="11"/>
      <c r="NHK24" s="87"/>
      <c r="NHL24" s="87"/>
      <c r="NHM24" s="86"/>
      <c r="NHN24" s="86"/>
      <c r="NHO24" s="87"/>
      <c r="NHP24" s="86"/>
      <c r="NHQ24" s="87"/>
      <c r="NHR24" s="86"/>
      <c r="NHS24" s="86"/>
      <c r="NHT24" s="10"/>
      <c r="NHU24" s="11"/>
      <c r="NHV24" s="87"/>
      <c r="NHW24" s="87"/>
      <c r="NHX24" s="86"/>
      <c r="NHY24" s="86"/>
      <c r="NHZ24" s="87"/>
      <c r="NIA24" s="86"/>
      <c r="NIB24" s="87"/>
      <c r="NIC24" s="86"/>
      <c r="NID24" s="86"/>
      <c r="NIE24" s="10"/>
      <c r="NIF24" s="11"/>
      <c r="NIG24" s="87"/>
      <c r="NIH24" s="87"/>
      <c r="NII24" s="86"/>
      <c r="NIJ24" s="86"/>
      <c r="NIK24" s="87"/>
      <c r="NIL24" s="86"/>
      <c r="NIM24" s="87"/>
      <c r="NIN24" s="86"/>
      <c r="NIO24" s="86"/>
      <c r="NIP24" s="10"/>
      <c r="NIQ24" s="11"/>
      <c r="NIR24" s="87"/>
      <c r="NIS24" s="87"/>
      <c r="NIT24" s="86"/>
      <c r="NIU24" s="86"/>
      <c r="NIV24" s="87"/>
      <c r="NIW24" s="86"/>
      <c r="NIX24" s="87"/>
      <c r="NIY24" s="86"/>
      <c r="NIZ24" s="86"/>
      <c r="NJA24" s="10"/>
      <c r="NJB24" s="11"/>
      <c r="NJC24" s="87"/>
      <c r="NJD24" s="87"/>
      <c r="NJE24" s="86"/>
      <c r="NJF24" s="86"/>
      <c r="NJG24" s="87"/>
      <c r="NJH24" s="86"/>
      <c r="NJI24" s="87"/>
      <c r="NJJ24" s="86"/>
      <c r="NJK24" s="86"/>
      <c r="NJL24" s="10"/>
      <c r="NJM24" s="11"/>
      <c r="NJN24" s="87"/>
      <c r="NJO24" s="87"/>
      <c r="NJP24" s="86"/>
      <c r="NJQ24" s="86"/>
      <c r="NJR24" s="87"/>
      <c r="NJS24" s="86"/>
      <c r="NJT24" s="87"/>
      <c r="NJU24" s="86"/>
      <c r="NJV24" s="86"/>
      <c r="NJW24" s="10"/>
      <c r="NJX24" s="11"/>
      <c r="NJY24" s="87"/>
      <c r="NJZ24" s="87"/>
      <c r="NKA24" s="86"/>
      <c r="NKB24" s="86"/>
      <c r="NKC24" s="87"/>
      <c r="NKD24" s="86"/>
      <c r="NKE24" s="87"/>
      <c r="NKF24" s="86"/>
      <c r="NKG24" s="86"/>
      <c r="NKH24" s="10"/>
      <c r="NKI24" s="11"/>
      <c r="NKJ24" s="87"/>
      <c r="NKK24" s="87"/>
      <c r="NKL24" s="86"/>
      <c r="NKM24" s="86"/>
      <c r="NKN24" s="87"/>
      <c r="NKO24" s="86"/>
      <c r="NKP24" s="87"/>
      <c r="NKQ24" s="86"/>
      <c r="NKR24" s="86"/>
      <c r="NKS24" s="10"/>
      <c r="NKT24" s="11"/>
      <c r="NKU24" s="87"/>
      <c r="NKV24" s="87"/>
      <c r="NKW24" s="86"/>
      <c r="NKX24" s="86"/>
      <c r="NKY24" s="87"/>
      <c r="NKZ24" s="86"/>
      <c r="NLA24" s="87"/>
      <c r="NLB24" s="86"/>
      <c r="NLC24" s="86"/>
      <c r="NLD24" s="10"/>
      <c r="NLE24" s="11"/>
      <c r="NLF24" s="87"/>
      <c r="NLG24" s="87"/>
      <c r="NLH24" s="86"/>
      <c r="NLI24" s="86"/>
      <c r="NLJ24" s="87"/>
      <c r="NLK24" s="86"/>
      <c r="NLL24" s="87"/>
      <c r="NLM24" s="86"/>
      <c r="NLN24" s="86"/>
      <c r="NLO24" s="10"/>
      <c r="NLP24" s="11"/>
      <c r="NLQ24" s="87"/>
      <c r="NLR24" s="87"/>
      <c r="NLS24" s="86"/>
      <c r="NLT24" s="86"/>
      <c r="NLU24" s="87"/>
      <c r="NLV24" s="86"/>
      <c r="NLW24" s="87"/>
      <c r="NLX24" s="86"/>
      <c r="NLY24" s="86"/>
      <c r="NLZ24" s="10"/>
      <c r="NMA24" s="11"/>
      <c r="NMB24" s="87"/>
      <c r="NMC24" s="87"/>
      <c r="NMD24" s="86"/>
      <c r="NME24" s="86"/>
      <c r="NMF24" s="87"/>
      <c r="NMG24" s="86"/>
      <c r="NMH24" s="87"/>
      <c r="NMI24" s="86"/>
      <c r="NMJ24" s="86"/>
      <c r="NMK24" s="10"/>
      <c r="NML24" s="11"/>
      <c r="NMM24" s="87"/>
      <c r="NMN24" s="87"/>
      <c r="NMO24" s="86"/>
      <c r="NMP24" s="86"/>
      <c r="NMQ24" s="87"/>
      <c r="NMR24" s="86"/>
      <c r="NMS24" s="87"/>
      <c r="NMT24" s="86"/>
      <c r="NMU24" s="86"/>
      <c r="NMV24" s="10"/>
      <c r="NMW24" s="11"/>
      <c r="NMX24" s="87"/>
      <c r="NMY24" s="87"/>
      <c r="NMZ24" s="86"/>
      <c r="NNA24" s="86"/>
      <c r="NNB24" s="87"/>
      <c r="NNC24" s="86"/>
      <c r="NND24" s="87"/>
      <c r="NNE24" s="86"/>
      <c r="NNF24" s="86"/>
      <c r="NNG24" s="10"/>
      <c r="NNH24" s="11"/>
      <c r="NNI24" s="87"/>
      <c r="NNJ24" s="87"/>
      <c r="NNK24" s="86"/>
      <c r="NNL24" s="86"/>
      <c r="NNM24" s="87"/>
      <c r="NNN24" s="86"/>
      <c r="NNO24" s="87"/>
      <c r="NNP24" s="86"/>
      <c r="NNQ24" s="86"/>
      <c r="NNR24" s="10"/>
      <c r="NNS24" s="11"/>
      <c r="NNT24" s="87"/>
      <c r="NNU24" s="87"/>
      <c r="NNV24" s="86"/>
      <c r="NNW24" s="86"/>
      <c r="NNX24" s="87"/>
      <c r="NNY24" s="86"/>
      <c r="NNZ24" s="87"/>
      <c r="NOA24" s="86"/>
      <c r="NOB24" s="86"/>
      <c r="NOC24" s="10"/>
      <c r="NOD24" s="11"/>
      <c r="NOE24" s="87"/>
      <c r="NOF24" s="87"/>
      <c r="NOG24" s="86"/>
      <c r="NOH24" s="86"/>
      <c r="NOI24" s="87"/>
      <c r="NOJ24" s="86"/>
      <c r="NOK24" s="87"/>
      <c r="NOL24" s="86"/>
      <c r="NOM24" s="86"/>
      <c r="NON24" s="10"/>
      <c r="NOO24" s="11"/>
      <c r="NOP24" s="87"/>
      <c r="NOQ24" s="87"/>
      <c r="NOR24" s="86"/>
      <c r="NOS24" s="86"/>
      <c r="NOT24" s="87"/>
      <c r="NOU24" s="86"/>
      <c r="NOV24" s="87"/>
      <c r="NOW24" s="86"/>
      <c r="NOX24" s="86"/>
      <c r="NOY24" s="10"/>
      <c r="NOZ24" s="11"/>
      <c r="NPA24" s="87"/>
      <c r="NPB24" s="87"/>
      <c r="NPC24" s="86"/>
      <c r="NPD24" s="86"/>
      <c r="NPE24" s="87"/>
      <c r="NPF24" s="86"/>
      <c r="NPG24" s="87"/>
      <c r="NPH24" s="86"/>
      <c r="NPI24" s="86"/>
      <c r="NPJ24" s="10"/>
      <c r="NPK24" s="11"/>
      <c r="NPL24" s="87"/>
      <c r="NPM24" s="87"/>
      <c r="NPN24" s="86"/>
      <c r="NPO24" s="86"/>
      <c r="NPP24" s="87"/>
      <c r="NPQ24" s="86"/>
      <c r="NPR24" s="87"/>
      <c r="NPS24" s="86"/>
      <c r="NPT24" s="86"/>
      <c r="NPU24" s="10"/>
      <c r="NPV24" s="11"/>
      <c r="NPW24" s="87"/>
      <c r="NPX24" s="87"/>
      <c r="NPY24" s="86"/>
      <c r="NPZ24" s="86"/>
      <c r="NQA24" s="87"/>
      <c r="NQB24" s="86"/>
      <c r="NQC24" s="87"/>
      <c r="NQD24" s="86"/>
      <c r="NQE24" s="86"/>
      <c r="NQF24" s="10"/>
      <c r="NQG24" s="11"/>
      <c r="NQH24" s="87"/>
      <c r="NQI24" s="87"/>
      <c r="NQJ24" s="86"/>
      <c r="NQK24" s="86"/>
      <c r="NQL24" s="87"/>
      <c r="NQM24" s="86"/>
      <c r="NQN24" s="87"/>
      <c r="NQO24" s="86"/>
      <c r="NQP24" s="86"/>
      <c r="NQQ24" s="10"/>
      <c r="NQR24" s="11"/>
      <c r="NQS24" s="87"/>
      <c r="NQT24" s="87"/>
      <c r="NQU24" s="86"/>
      <c r="NQV24" s="86"/>
      <c r="NQW24" s="87"/>
      <c r="NQX24" s="86"/>
      <c r="NQY24" s="87"/>
      <c r="NQZ24" s="86"/>
      <c r="NRA24" s="86"/>
      <c r="NRB24" s="10"/>
      <c r="NRC24" s="11"/>
      <c r="NRD24" s="87"/>
      <c r="NRE24" s="87"/>
      <c r="NRF24" s="86"/>
      <c r="NRG24" s="86"/>
      <c r="NRH24" s="87"/>
      <c r="NRI24" s="86"/>
      <c r="NRJ24" s="87"/>
      <c r="NRK24" s="86"/>
      <c r="NRL24" s="86"/>
      <c r="NRM24" s="10"/>
      <c r="NRN24" s="11"/>
      <c r="NRO24" s="87"/>
      <c r="NRP24" s="87"/>
      <c r="NRQ24" s="86"/>
      <c r="NRR24" s="86"/>
      <c r="NRS24" s="87"/>
      <c r="NRT24" s="86"/>
      <c r="NRU24" s="87"/>
      <c r="NRV24" s="86"/>
      <c r="NRW24" s="86"/>
      <c r="NRX24" s="10"/>
      <c r="NRY24" s="11"/>
      <c r="NRZ24" s="87"/>
      <c r="NSA24" s="87"/>
      <c r="NSB24" s="86"/>
      <c r="NSC24" s="86"/>
      <c r="NSD24" s="87"/>
      <c r="NSE24" s="86"/>
      <c r="NSF24" s="87"/>
      <c r="NSG24" s="86"/>
      <c r="NSH24" s="86"/>
      <c r="NSI24" s="10"/>
      <c r="NSJ24" s="11"/>
      <c r="NSK24" s="87"/>
      <c r="NSL24" s="87"/>
      <c r="NSM24" s="86"/>
      <c r="NSN24" s="86"/>
      <c r="NSO24" s="87"/>
      <c r="NSP24" s="86"/>
      <c r="NSQ24" s="87"/>
      <c r="NSR24" s="86"/>
      <c r="NSS24" s="86"/>
      <c r="NST24" s="10"/>
      <c r="NSU24" s="11"/>
      <c r="NSV24" s="87"/>
      <c r="NSW24" s="87"/>
      <c r="NSX24" s="86"/>
      <c r="NSY24" s="86"/>
      <c r="NSZ24" s="87"/>
      <c r="NTA24" s="86"/>
      <c r="NTB24" s="87"/>
      <c r="NTC24" s="86"/>
      <c r="NTD24" s="86"/>
      <c r="NTE24" s="10"/>
      <c r="NTF24" s="11"/>
      <c r="NTG24" s="87"/>
      <c r="NTH24" s="87"/>
      <c r="NTI24" s="86"/>
      <c r="NTJ24" s="86"/>
      <c r="NTK24" s="87"/>
      <c r="NTL24" s="86"/>
      <c r="NTM24" s="87"/>
      <c r="NTN24" s="86"/>
      <c r="NTO24" s="86"/>
      <c r="NTP24" s="10"/>
      <c r="NTQ24" s="11"/>
      <c r="NTR24" s="87"/>
      <c r="NTS24" s="87"/>
      <c r="NTT24" s="86"/>
      <c r="NTU24" s="86"/>
      <c r="NTV24" s="87"/>
      <c r="NTW24" s="86"/>
      <c r="NTX24" s="87"/>
      <c r="NTY24" s="86"/>
      <c r="NTZ24" s="86"/>
      <c r="NUA24" s="10"/>
      <c r="NUB24" s="11"/>
      <c r="NUC24" s="87"/>
      <c r="NUD24" s="87"/>
      <c r="NUE24" s="86"/>
      <c r="NUF24" s="86"/>
      <c r="NUG24" s="87"/>
      <c r="NUH24" s="86"/>
      <c r="NUI24" s="87"/>
      <c r="NUJ24" s="86"/>
      <c r="NUK24" s="86"/>
      <c r="NUL24" s="10"/>
      <c r="NUM24" s="11"/>
      <c r="NUN24" s="87"/>
      <c r="NUO24" s="87"/>
      <c r="NUP24" s="86"/>
      <c r="NUQ24" s="86"/>
      <c r="NUR24" s="87"/>
      <c r="NUS24" s="86"/>
      <c r="NUT24" s="87"/>
      <c r="NUU24" s="86"/>
      <c r="NUV24" s="86"/>
      <c r="NUW24" s="10"/>
      <c r="NUX24" s="11"/>
      <c r="NUY24" s="87"/>
      <c r="NUZ24" s="87"/>
      <c r="NVA24" s="86"/>
      <c r="NVB24" s="86"/>
      <c r="NVC24" s="87"/>
      <c r="NVD24" s="86"/>
      <c r="NVE24" s="87"/>
      <c r="NVF24" s="86"/>
      <c r="NVG24" s="86"/>
      <c r="NVH24" s="10"/>
      <c r="NVI24" s="11"/>
      <c r="NVJ24" s="87"/>
      <c r="NVK24" s="87"/>
      <c r="NVL24" s="86"/>
      <c r="NVM24" s="86"/>
      <c r="NVN24" s="87"/>
      <c r="NVO24" s="86"/>
      <c r="NVP24" s="87"/>
      <c r="NVQ24" s="86"/>
      <c r="NVR24" s="86"/>
      <c r="NVS24" s="10"/>
      <c r="NVT24" s="11"/>
      <c r="NVU24" s="87"/>
      <c r="NVV24" s="87"/>
      <c r="NVW24" s="86"/>
      <c r="NVX24" s="86"/>
      <c r="NVY24" s="87"/>
      <c r="NVZ24" s="86"/>
      <c r="NWA24" s="87"/>
      <c r="NWB24" s="86"/>
      <c r="NWC24" s="86"/>
      <c r="NWD24" s="10"/>
      <c r="NWE24" s="11"/>
      <c r="NWF24" s="87"/>
      <c r="NWG24" s="87"/>
      <c r="NWH24" s="86"/>
      <c r="NWI24" s="86"/>
      <c r="NWJ24" s="87"/>
      <c r="NWK24" s="86"/>
      <c r="NWL24" s="87"/>
      <c r="NWM24" s="86"/>
      <c r="NWN24" s="86"/>
      <c r="NWO24" s="10"/>
      <c r="NWP24" s="11"/>
      <c r="NWQ24" s="87"/>
      <c r="NWR24" s="87"/>
      <c r="NWS24" s="86"/>
      <c r="NWT24" s="86"/>
      <c r="NWU24" s="87"/>
      <c r="NWV24" s="86"/>
      <c r="NWW24" s="87"/>
      <c r="NWX24" s="86"/>
      <c r="NWY24" s="86"/>
      <c r="NWZ24" s="10"/>
      <c r="NXA24" s="11"/>
      <c r="NXB24" s="87"/>
      <c r="NXC24" s="87"/>
      <c r="NXD24" s="86"/>
      <c r="NXE24" s="86"/>
      <c r="NXF24" s="87"/>
      <c r="NXG24" s="86"/>
      <c r="NXH24" s="87"/>
      <c r="NXI24" s="86"/>
      <c r="NXJ24" s="86"/>
      <c r="NXK24" s="10"/>
      <c r="NXL24" s="11"/>
      <c r="NXM24" s="87"/>
      <c r="NXN24" s="87"/>
      <c r="NXO24" s="86"/>
      <c r="NXP24" s="86"/>
      <c r="NXQ24" s="87"/>
      <c r="NXR24" s="86"/>
      <c r="NXS24" s="87"/>
      <c r="NXT24" s="86"/>
      <c r="NXU24" s="86"/>
      <c r="NXV24" s="10"/>
      <c r="NXW24" s="11"/>
      <c r="NXX24" s="87"/>
      <c r="NXY24" s="87"/>
      <c r="NXZ24" s="86"/>
      <c r="NYA24" s="86"/>
      <c r="NYB24" s="87"/>
      <c r="NYC24" s="86"/>
      <c r="NYD24" s="87"/>
      <c r="NYE24" s="86"/>
      <c r="NYF24" s="86"/>
      <c r="NYG24" s="10"/>
      <c r="NYH24" s="11"/>
      <c r="NYI24" s="87"/>
      <c r="NYJ24" s="87"/>
      <c r="NYK24" s="86"/>
      <c r="NYL24" s="86"/>
      <c r="NYM24" s="87"/>
      <c r="NYN24" s="86"/>
      <c r="NYO24" s="87"/>
      <c r="NYP24" s="86"/>
      <c r="NYQ24" s="86"/>
      <c r="NYR24" s="10"/>
      <c r="NYS24" s="11"/>
      <c r="NYT24" s="87"/>
      <c r="NYU24" s="87"/>
      <c r="NYV24" s="86"/>
      <c r="NYW24" s="86"/>
      <c r="NYX24" s="87"/>
      <c r="NYY24" s="86"/>
      <c r="NYZ24" s="87"/>
      <c r="NZA24" s="86"/>
      <c r="NZB24" s="86"/>
      <c r="NZC24" s="10"/>
      <c r="NZD24" s="11"/>
      <c r="NZE24" s="87"/>
      <c r="NZF24" s="87"/>
      <c r="NZG24" s="86"/>
      <c r="NZH24" s="86"/>
      <c r="NZI24" s="87"/>
      <c r="NZJ24" s="86"/>
      <c r="NZK24" s="87"/>
      <c r="NZL24" s="86"/>
      <c r="NZM24" s="86"/>
      <c r="NZN24" s="10"/>
      <c r="NZO24" s="11"/>
      <c r="NZP24" s="87"/>
      <c r="NZQ24" s="87"/>
      <c r="NZR24" s="86"/>
      <c r="NZS24" s="86"/>
      <c r="NZT24" s="87"/>
      <c r="NZU24" s="86"/>
      <c r="NZV24" s="87"/>
      <c r="NZW24" s="86"/>
      <c r="NZX24" s="86"/>
      <c r="NZY24" s="10"/>
      <c r="NZZ24" s="11"/>
      <c r="OAA24" s="87"/>
      <c r="OAB24" s="87"/>
      <c r="OAC24" s="86"/>
      <c r="OAD24" s="86"/>
      <c r="OAE24" s="87"/>
      <c r="OAF24" s="86"/>
      <c r="OAG24" s="87"/>
      <c r="OAH24" s="86"/>
      <c r="OAI24" s="86"/>
      <c r="OAJ24" s="10"/>
      <c r="OAK24" s="11"/>
      <c r="OAL24" s="87"/>
      <c r="OAM24" s="87"/>
      <c r="OAN24" s="86"/>
      <c r="OAO24" s="86"/>
      <c r="OAP24" s="87"/>
      <c r="OAQ24" s="86"/>
      <c r="OAR24" s="87"/>
      <c r="OAS24" s="86"/>
      <c r="OAT24" s="86"/>
      <c r="OAU24" s="10"/>
      <c r="OAV24" s="11"/>
      <c r="OAW24" s="87"/>
      <c r="OAX24" s="87"/>
      <c r="OAY24" s="86"/>
      <c r="OAZ24" s="86"/>
      <c r="OBA24" s="87"/>
      <c r="OBB24" s="86"/>
      <c r="OBC24" s="87"/>
      <c r="OBD24" s="86"/>
      <c r="OBE24" s="86"/>
      <c r="OBF24" s="10"/>
      <c r="OBG24" s="11"/>
      <c r="OBH24" s="87"/>
      <c r="OBI24" s="87"/>
      <c r="OBJ24" s="86"/>
      <c r="OBK24" s="86"/>
      <c r="OBL24" s="87"/>
      <c r="OBM24" s="86"/>
      <c r="OBN24" s="87"/>
      <c r="OBO24" s="86"/>
      <c r="OBP24" s="86"/>
      <c r="OBQ24" s="10"/>
      <c r="OBR24" s="11"/>
      <c r="OBS24" s="87"/>
      <c r="OBT24" s="87"/>
      <c r="OBU24" s="86"/>
      <c r="OBV24" s="86"/>
      <c r="OBW24" s="87"/>
      <c r="OBX24" s="86"/>
      <c r="OBY24" s="87"/>
      <c r="OBZ24" s="86"/>
      <c r="OCA24" s="86"/>
      <c r="OCB24" s="10"/>
      <c r="OCC24" s="11"/>
      <c r="OCD24" s="87"/>
      <c r="OCE24" s="87"/>
      <c r="OCF24" s="86"/>
      <c r="OCG24" s="86"/>
      <c r="OCH24" s="87"/>
      <c r="OCI24" s="86"/>
      <c r="OCJ24" s="87"/>
      <c r="OCK24" s="86"/>
      <c r="OCL24" s="86"/>
      <c r="OCM24" s="10"/>
      <c r="OCN24" s="11"/>
      <c r="OCO24" s="87"/>
      <c r="OCP24" s="87"/>
      <c r="OCQ24" s="86"/>
      <c r="OCR24" s="86"/>
      <c r="OCS24" s="87"/>
      <c r="OCT24" s="86"/>
      <c r="OCU24" s="87"/>
      <c r="OCV24" s="86"/>
      <c r="OCW24" s="86"/>
      <c r="OCX24" s="10"/>
      <c r="OCY24" s="11"/>
      <c r="OCZ24" s="87"/>
      <c r="ODA24" s="87"/>
      <c r="ODB24" s="86"/>
      <c r="ODC24" s="86"/>
      <c r="ODD24" s="87"/>
      <c r="ODE24" s="86"/>
      <c r="ODF24" s="87"/>
      <c r="ODG24" s="86"/>
      <c r="ODH24" s="86"/>
      <c r="ODI24" s="10"/>
      <c r="ODJ24" s="11"/>
      <c r="ODK24" s="87"/>
      <c r="ODL24" s="87"/>
      <c r="ODM24" s="86"/>
      <c r="ODN24" s="86"/>
      <c r="ODO24" s="87"/>
      <c r="ODP24" s="86"/>
      <c r="ODQ24" s="87"/>
      <c r="ODR24" s="86"/>
      <c r="ODS24" s="86"/>
      <c r="ODT24" s="10"/>
      <c r="ODU24" s="11"/>
      <c r="ODV24" s="87"/>
      <c r="ODW24" s="87"/>
      <c r="ODX24" s="86"/>
      <c r="ODY24" s="86"/>
      <c r="ODZ24" s="87"/>
      <c r="OEA24" s="86"/>
      <c r="OEB24" s="87"/>
      <c r="OEC24" s="86"/>
      <c r="OED24" s="86"/>
      <c r="OEE24" s="10"/>
      <c r="OEF24" s="11"/>
      <c r="OEG24" s="87"/>
      <c r="OEH24" s="87"/>
      <c r="OEI24" s="86"/>
      <c r="OEJ24" s="86"/>
      <c r="OEK24" s="87"/>
      <c r="OEL24" s="86"/>
      <c r="OEM24" s="87"/>
      <c r="OEN24" s="86"/>
      <c r="OEO24" s="86"/>
      <c r="OEP24" s="10"/>
      <c r="OEQ24" s="11"/>
      <c r="OER24" s="87"/>
      <c r="OES24" s="87"/>
      <c r="OET24" s="86"/>
      <c r="OEU24" s="86"/>
      <c r="OEV24" s="87"/>
      <c r="OEW24" s="86"/>
      <c r="OEX24" s="87"/>
      <c r="OEY24" s="86"/>
      <c r="OEZ24" s="86"/>
      <c r="OFA24" s="10"/>
      <c r="OFB24" s="11"/>
      <c r="OFC24" s="87"/>
      <c r="OFD24" s="87"/>
      <c r="OFE24" s="86"/>
      <c r="OFF24" s="86"/>
      <c r="OFG24" s="87"/>
      <c r="OFH24" s="86"/>
      <c r="OFI24" s="87"/>
      <c r="OFJ24" s="86"/>
      <c r="OFK24" s="86"/>
      <c r="OFL24" s="10"/>
      <c r="OFM24" s="11"/>
      <c r="OFN24" s="87"/>
      <c r="OFO24" s="87"/>
      <c r="OFP24" s="86"/>
      <c r="OFQ24" s="86"/>
      <c r="OFR24" s="87"/>
      <c r="OFS24" s="86"/>
      <c r="OFT24" s="87"/>
      <c r="OFU24" s="86"/>
      <c r="OFV24" s="86"/>
      <c r="OFW24" s="10"/>
      <c r="OFX24" s="11"/>
      <c r="OFY24" s="87"/>
      <c r="OFZ24" s="87"/>
      <c r="OGA24" s="86"/>
      <c r="OGB24" s="86"/>
      <c r="OGC24" s="87"/>
      <c r="OGD24" s="86"/>
      <c r="OGE24" s="87"/>
      <c r="OGF24" s="86"/>
      <c r="OGG24" s="86"/>
      <c r="OGH24" s="10"/>
      <c r="OGI24" s="11"/>
      <c r="OGJ24" s="87"/>
      <c r="OGK24" s="87"/>
      <c r="OGL24" s="86"/>
      <c r="OGM24" s="86"/>
      <c r="OGN24" s="87"/>
      <c r="OGO24" s="86"/>
      <c r="OGP24" s="87"/>
      <c r="OGQ24" s="86"/>
      <c r="OGR24" s="86"/>
      <c r="OGS24" s="10"/>
      <c r="OGT24" s="11"/>
      <c r="OGU24" s="87"/>
      <c r="OGV24" s="87"/>
      <c r="OGW24" s="86"/>
      <c r="OGX24" s="86"/>
      <c r="OGY24" s="87"/>
      <c r="OGZ24" s="86"/>
      <c r="OHA24" s="87"/>
      <c r="OHB24" s="86"/>
      <c r="OHC24" s="86"/>
      <c r="OHD24" s="10"/>
      <c r="OHE24" s="11"/>
      <c r="OHF24" s="87"/>
      <c r="OHG24" s="87"/>
      <c r="OHH24" s="86"/>
      <c r="OHI24" s="86"/>
      <c r="OHJ24" s="87"/>
      <c r="OHK24" s="86"/>
      <c r="OHL24" s="87"/>
      <c r="OHM24" s="86"/>
      <c r="OHN24" s="86"/>
      <c r="OHO24" s="10"/>
      <c r="OHP24" s="11"/>
      <c r="OHQ24" s="87"/>
      <c r="OHR24" s="87"/>
      <c r="OHS24" s="86"/>
      <c r="OHT24" s="86"/>
      <c r="OHU24" s="87"/>
      <c r="OHV24" s="86"/>
      <c r="OHW24" s="87"/>
      <c r="OHX24" s="86"/>
      <c r="OHY24" s="86"/>
      <c r="OHZ24" s="10"/>
      <c r="OIA24" s="11"/>
      <c r="OIB24" s="87"/>
      <c r="OIC24" s="87"/>
      <c r="OID24" s="86"/>
      <c r="OIE24" s="86"/>
      <c r="OIF24" s="87"/>
      <c r="OIG24" s="86"/>
      <c r="OIH24" s="87"/>
      <c r="OII24" s="86"/>
      <c r="OIJ24" s="86"/>
      <c r="OIK24" s="10"/>
      <c r="OIL24" s="11"/>
      <c r="OIM24" s="87"/>
      <c r="OIN24" s="87"/>
      <c r="OIO24" s="86"/>
      <c r="OIP24" s="86"/>
      <c r="OIQ24" s="87"/>
      <c r="OIR24" s="86"/>
      <c r="OIS24" s="87"/>
      <c r="OIT24" s="86"/>
      <c r="OIU24" s="86"/>
      <c r="OIV24" s="10"/>
      <c r="OIW24" s="11"/>
      <c r="OIX24" s="87"/>
      <c r="OIY24" s="87"/>
      <c r="OIZ24" s="86"/>
      <c r="OJA24" s="86"/>
      <c r="OJB24" s="87"/>
      <c r="OJC24" s="86"/>
      <c r="OJD24" s="87"/>
      <c r="OJE24" s="86"/>
      <c r="OJF24" s="86"/>
      <c r="OJG24" s="10"/>
      <c r="OJH24" s="11"/>
      <c r="OJI24" s="87"/>
      <c r="OJJ24" s="87"/>
      <c r="OJK24" s="86"/>
      <c r="OJL24" s="86"/>
      <c r="OJM24" s="87"/>
      <c r="OJN24" s="86"/>
      <c r="OJO24" s="87"/>
      <c r="OJP24" s="86"/>
      <c r="OJQ24" s="86"/>
      <c r="OJR24" s="10"/>
      <c r="OJS24" s="11"/>
      <c r="OJT24" s="87"/>
      <c r="OJU24" s="87"/>
      <c r="OJV24" s="86"/>
      <c r="OJW24" s="86"/>
      <c r="OJX24" s="87"/>
      <c r="OJY24" s="86"/>
      <c r="OJZ24" s="87"/>
      <c r="OKA24" s="86"/>
      <c r="OKB24" s="86"/>
      <c r="OKC24" s="10"/>
      <c r="OKD24" s="11"/>
      <c r="OKE24" s="87"/>
      <c r="OKF24" s="87"/>
      <c r="OKG24" s="86"/>
      <c r="OKH24" s="86"/>
      <c r="OKI24" s="87"/>
      <c r="OKJ24" s="86"/>
      <c r="OKK24" s="87"/>
      <c r="OKL24" s="86"/>
      <c r="OKM24" s="86"/>
      <c r="OKN24" s="10"/>
      <c r="OKO24" s="11"/>
      <c r="OKP24" s="87"/>
      <c r="OKQ24" s="87"/>
      <c r="OKR24" s="86"/>
      <c r="OKS24" s="86"/>
      <c r="OKT24" s="87"/>
      <c r="OKU24" s="86"/>
      <c r="OKV24" s="87"/>
      <c r="OKW24" s="86"/>
      <c r="OKX24" s="86"/>
      <c r="OKY24" s="10"/>
      <c r="OKZ24" s="11"/>
      <c r="OLA24" s="87"/>
      <c r="OLB24" s="87"/>
      <c r="OLC24" s="86"/>
      <c r="OLD24" s="86"/>
      <c r="OLE24" s="87"/>
      <c r="OLF24" s="86"/>
      <c r="OLG24" s="87"/>
      <c r="OLH24" s="86"/>
      <c r="OLI24" s="86"/>
      <c r="OLJ24" s="10"/>
      <c r="OLK24" s="11"/>
      <c r="OLL24" s="87"/>
      <c r="OLM24" s="87"/>
      <c r="OLN24" s="86"/>
      <c r="OLO24" s="86"/>
      <c r="OLP24" s="87"/>
      <c r="OLQ24" s="86"/>
      <c r="OLR24" s="87"/>
      <c r="OLS24" s="86"/>
      <c r="OLT24" s="86"/>
      <c r="OLU24" s="10"/>
      <c r="OLV24" s="11"/>
      <c r="OLW24" s="87"/>
      <c r="OLX24" s="87"/>
      <c r="OLY24" s="86"/>
      <c r="OLZ24" s="86"/>
      <c r="OMA24" s="87"/>
      <c r="OMB24" s="86"/>
      <c r="OMC24" s="87"/>
      <c r="OMD24" s="86"/>
      <c r="OME24" s="86"/>
      <c r="OMF24" s="10"/>
      <c r="OMG24" s="11"/>
      <c r="OMH24" s="87"/>
      <c r="OMI24" s="87"/>
      <c r="OMJ24" s="86"/>
      <c r="OMK24" s="86"/>
      <c r="OML24" s="87"/>
      <c r="OMM24" s="86"/>
      <c r="OMN24" s="87"/>
      <c r="OMO24" s="86"/>
      <c r="OMP24" s="86"/>
      <c r="OMQ24" s="10"/>
      <c r="OMR24" s="11"/>
      <c r="OMS24" s="87"/>
      <c r="OMT24" s="87"/>
      <c r="OMU24" s="86"/>
      <c r="OMV24" s="86"/>
      <c r="OMW24" s="87"/>
      <c r="OMX24" s="86"/>
      <c r="OMY24" s="87"/>
      <c r="OMZ24" s="86"/>
      <c r="ONA24" s="86"/>
      <c r="ONB24" s="10"/>
      <c r="ONC24" s="11"/>
      <c r="OND24" s="87"/>
      <c r="ONE24" s="87"/>
      <c r="ONF24" s="86"/>
      <c r="ONG24" s="86"/>
      <c r="ONH24" s="87"/>
      <c r="ONI24" s="86"/>
      <c r="ONJ24" s="87"/>
      <c r="ONK24" s="86"/>
      <c r="ONL24" s="86"/>
      <c r="ONM24" s="10"/>
      <c r="ONN24" s="11"/>
      <c r="ONO24" s="87"/>
      <c r="ONP24" s="87"/>
      <c r="ONQ24" s="86"/>
      <c r="ONR24" s="86"/>
      <c r="ONS24" s="87"/>
      <c r="ONT24" s="86"/>
      <c r="ONU24" s="87"/>
      <c r="ONV24" s="86"/>
      <c r="ONW24" s="86"/>
      <c r="ONX24" s="10"/>
      <c r="ONY24" s="11"/>
      <c r="ONZ24" s="87"/>
      <c r="OOA24" s="87"/>
      <c r="OOB24" s="86"/>
      <c r="OOC24" s="86"/>
      <c r="OOD24" s="87"/>
      <c r="OOE24" s="86"/>
      <c r="OOF24" s="87"/>
      <c r="OOG24" s="86"/>
      <c r="OOH24" s="86"/>
      <c r="OOI24" s="10"/>
      <c r="OOJ24" s="11"/>
      <c r="OOK24" s="87"/>
      <c r="OOL24" s="87"/>
      <c r="OOM24" s="86"/>
      <c r="OON24" s="86"/>
      <c r="OOO24" s="87"/>
      <c r="OOP24" s="86"/>
      <c r="OOQ24" s="87"/>
      <c r="OOR24" s="86"/>
      <c r="OOS24" s="86"/>
      <c r="OOT24" s="10"/>
      <c r="OOU24" s="11"/>
      <c r="OOV24" s="87"/>
      <c r="OOW24" s="87"/>
      <c r="OOX24" s="86"/>
      <c r="OOY24" s="86"/>
      <c r="OOZ24" s="87"/>
      <c r="OPA24" s="86"/>
      <c r="OPB24" s="87"/>
      <c r="OPC24" s="86"/>
      <c r="OPD24" s="86"/>
      <c r="OPE24" s="10"/>
      <c r="OPF24" s="11"/>
      <c r="OPG24" s="87"/>
      <c r="OPH24" s="87"/>
      <c r="OPI24" s="86"/>
      <c r="OPJ24" s="86"/>
      <c r="OPK24" s="87"/>
      <c r="OPL24" s="86"/>
      <c r="OPM24" s="87"/>
      <c r="OPN24" s="86"/>
      <c r="OPO24" s="86"/>
      <c r="OPP24" s="10"/>
      <c r="OPQ24" s="11"/>
      <c r="OPR24" s="87"/>
      <c r="OPS24" s="87"/>
      <c r="OPT24" s="86"/>
      <c r="OPU24" s="86"/>
      <c r="OPV24" s="87"/>
      <c r="OPW24" s="86"/>
      <c r="OPX24" s="87"/>
      <c r="OPY24" s="86"/>
      <c r="OPZ24" s="86"/>
      <c r="OQA24" s="10"/>
      <c r="OQB24" s="11"/>
      <c r="OQC24" s="87"/>
      <c r="OQD24" s="87"/>
      <c r="OQE24" s="86"/>
      <c r="OQF24" s="86"/>
      <c r="OQG24" s="87"/>
      <c r="OQH24" s="86"/>
      <c r="OQI24" s="87"/>
      <c r="OQJ24" s="86"/>
      <c r="OQK24" s="86"/>
      <c r="OQL24" s="10"/>
      <c r="OQM24" s="11"/>
      <c r="OQN24" s="87"/>
      <c r="OQO24" s="87"/>
      <c r="OQP24" s="86"/>
      <c r="OQQ24" s="86"/>
      <c r="OQR24" s="87"/>
      <c r="OQS24" s="86"/>
      <c r="OQT24" s="87"/>
      <c r="OQU24" s="86"/>
      <c r="OQV24" s="86"/>
      <c r="OQW24" s="10"/>
      <c r="OQX24" s="11"/>
      <c r="OQY24" s="87"/>
      <c r="OQZ24" s="87"/>
      <c r="ORA24" s="86"/>
      <c r="ORB24" s="86"/>
      <c r="ORC24" s="87"/>
      <c r="ORD24" s="86"/>
      <c r="ORE24" s="87"/>
      <c r="ORF24" s="86"/>
      <c r="ORG24" s="86"/>
      <c r="ORH24" s="10"/>
      <c r="ORI24" s="11"/>
      <c r="ORJ24" s="87"/>
      <c r="ORK24" s="87"/>
      <c r="ORL24" s="86"/>
      <c r="ORM24" s="86"/>
      <c r="ORN24" s="87"/>
      <c r="ORO24" s="86"/>
      <c r="ORP24" s="87"/>
      <c r="ORQ24" s="86"/>
      <c r="ORR24" s="86"/>
      <c r="ORS24" s="10"/>
      <c r="ORT24" s="11"/>
      <c r="ORU24" s="87"/>
      <c r="ORV24" s="87"/>
      <c r="ORW24" s="86"/>
      <c r="ORX24" s="86"/>
      <c r="ORY24" s="87"/>
      <c r="ORZ24" s="86"/>
      <c r="OSA24" s="87"/>
      <c r="OSB24" s="86"/>
      <c r="OSC24" s="86"/>
      <c r="OSD24" s="10"/>
      <c r="OSE24" s="11"/>
      <c r="OSF24" s="87"/>
      <c r="OSG24" s="87"/>
      <c r="OSH24" s="86"/>
      <c r="OSI24" s="86"/>
      <c r="OSJ24" s="87"/>
      <c r="OSK24" s="86"/>
      <c r="OSL24" s="87"/>
      <c r="OSM24" s="86"/>
      <c r="OSN24" s="86"/>
      <c r="OSO24" s="10"/>
      <c r="OSP24" s="11"/>
      <c r="OSQ24" s="87"/>
      <c r="OSR24" s="87"/>
      <c r="OSS24" s="86"/>
      <c r="OST24" s="86"/>
      <c r="OSU24" s="87"/>
      <c r="OSV24" s="86"/>
      <c r="OSW24" s="87"/>
      <c r="OSX24" s="86"/>
      <c r="OSY24" s="86"/>
      <c r="OSZ24" s="10"/>
      <c r="OTA24" s="11"/>
      <c r="OTB24" s="87"/>
      <c r="OTC24" s="87"/>
      <c r="OTD24" s="86"/>
      <c r="OTE24" s="86"/>
      <c r="OTF24" s="87"/>
      <c r="OTG24" s="86"/>
      <c r="OTH24" s="87"/>
      <c r="OTI24" s="86"/>
      <c r="OTJ24" s="86"/>
      <c r="OTK24" s="10"/>
      <c r="OTL24" s="11"/>
      <c r="OTM24" s="87"/>
      <c r="OTN24" s="87"/>
      <c r="OTO24" s="86"/>
      <c r="OTP24" s="86"/>
      <c r="OTQ24" s="87"/>
      <c r="OTR24" s="86"/>
      <c r="OTS24" s="87"/>
      <c r="OTT24" s="86"/>
      <c r="OTU24" s="86"/>
      <c r="OTV24" s="10"/>
      <c r="OTW24" s="11"/>
      <c r="OTX24" s="87"/>
      <c r="OTY24" s="87"/>
      <c r="OTZ24" s="86"/>
      <c r="OUA24" s="86"/>
      <c r="OUB24" s="87"/>
      <c r="OUC24" s="86"/>
      <c r="OUD24" s="87"/>
      <c r="OUE24" s="86"/>
      <c r="OUF24" s="86"/>
      <c r="OUG24" s="10"/>
      <c r="OUH24" s="11"/>
      <c r="OUI24" s="87"/>
      <c r="OUJ24" s="87"/>
      <c r="OUK24" s="86"/>
      <c r="OUL24" s="86"/>
      <c r="OUM24" s="87"/>
      <c r="OUN24" s="86"/>
      <c r="OUO24" s="87"/>
      <c r="OUP24" s="86"/>
      <c r="OUQ24" s="86"/>
      <c r="OUR24" s="10"/>
      <c r="OUS24" s="11"/>
      <c r="OUT24" s="87"/>
      <c r="OUU24" s="87"/>
      <c r="OUV24" s="86"/>
      <c r="OUW24" s="86"/>
      <c r="OUX24" s="87"/>
      <c r="OUY24" s="86"/>
      <c r="OUZ24" s="87"/>
      <c r="OVA24" s="86"/>
      <c r="OVB24" s="86"/>
      <c r="OVC24" s="10"/>
      <c r="OVD24" s="11"/>
      <c r="OVE24" s="87"/>
      <c r="OVF24" s="87"/>
      <c r="OVG24" s="86"/>
      <c r="OVH24" s="86"/>
      <c r="OVI24" s="87"/>
      <c r="OVJ24" s="86"/>
      <c r="OVK24" s="87"/>
      <c r="OVL24" s="86"/>
      <c r="OVM24" s="86"/>
      <c r="OVN24" s="10"/>
      <c r="OVO24" s="11"/>
      <c r="OVP24" s="87"/>
      <c r="OVQ24" s="87"/>
      <c r="OVR24" s="86"/>
      <c r="OVS24" s="86"/>
      <c r="OVT24" s="87"/>
      <c r="OVU24" s="86"/>
      <c r="OVV24" s="87"/>
      <c r="OVW24" s="86"/>
      <c r="OVX24" s="86"/>
      <c r="OVY24" s="10"/>
      <c r="OVZ24" s="11"/>
      <c r="OWA24" s="87"/>
      <c r="OWB24" s="87"/>
      <c r="OWC24" s="86"/>
      <c r="OWD24" s="86"/>
      <c r="OWE24" s="87"/>
      <c r="OWF24" s="86"/>
      <c r="OWG24" s="87"/>
      <c r="OWH24" s="86"/>
      <c r="OWI24" s="86"/>
      <c r="OWJ24" s="10"/>
      <c r="OWK24" s="11"/>
      <c r="OWL24" s="87"/>
      <c r="OWM24" s="87"/>
      <c r="OWN24" s="86"/>
      <c r="OWO24" s="86"/>
      <c r="OWP24" s="87"/>
      <c r="OWQ24" s="86"/>
      <c r="OWR24" s="87"/>
      <c r="OWS24" s="86"/>
      <c r="OWT24" s="86"/>
      <c r="OWU24" s="10"/>
      <c r="OWV24" s="11"/>
      <c r="OWW24" s="87"/>
      <c r="OWX24" s="87"/>
      <c r="OWY24" s="86"/>
      <c r="OWZ24" s="86"/>
      <c r="OXA24" s="87"/>
      <c r="OXB24" s="86"/>
      <c r="OXC24" s="87"/>
      <c r="OXD24" s="86"/>
      <c r="OXE24" s="86"/>
      <c r="OXF24" s="10"/>
      <c r="OXG24" s="11"/>
      <c r="OXH24" s="87"/>
      <c r="OXI24" s="87"/>
      <c r="OXJ24" s="86"/>
      <c r="OXK24" s="86"/>
      <c r="OXL24" s="87"/>
      <c r="OXM24" s="86"/>
      <c r="OXN24" s="87"/>
      <c r="OXO24" s="86"/>
      <c r="OXP24" s="86"/>
      <c r="OXQ24" s="10"/>
      <c r="OXR24" s="11"/>
      <c r="OXS24" s="87"/>
      <c r="OXT24" s="87"/>
      <c r="OXU24" s="86"/>
      <c r="OXV24" s="86"/>
      <c r="OXW24" s="87"/>
      <c r="OXX24" s="86"/>
      <c r="OXY24" s="87"/>
      <c r="OXZ24" s="86"/>
      <c r="OYA24" s="86"/>
      <c r="OYB24" s="10"/>
      <c r="OYC24" s="11"/>
      <c r="OYD24" s="87"/>
      <c r="OYE24" s="87"/>
      <c r="OYF24" s="86"/>
      <c r="OYG24" s="86"/>
      <c r="OYH24" s="87"/>
      <c r="OYI24" s="86"/>
      <c r="OYJ24" s="87"/>
      <c r="OYK24" s="86"/>
      <c r="OYL24" s="86"/>
      <c r="OYM24" s="10"/>
      <c r="OYN24" s="11"/>
      <c r="OYO24" s="87"/>
      <c r="OYP24" s="87"/>
      <c r="OYQ24" s="86"/>
      <c r="OYR24" s="86"/>
      <c r="OYS24" s="87"/>
      <c r="OYT24" s="86"/>
      <c r="OYU24" s="87"/>
      <c r="OYV24" s="86"/>
      <c r="OYW24" s="86"/>
      <c r="OYX24" s="10"/>
      <c r="OYY24" s="11"/>
      <c r="OYZ24" s="87"/>
      <c r="OZA24" s="87"/>
      <c r="OZB24" s="86"/>
      <c r="OZC24" s="86"/>
      <c r="OZD24" s="87"/>
      <c r="OZE24" s="86"/>
      <c r="OZF24" s="87"/>
      <c r="OZG24" s="86"/>
      <c r="OZH24" s="86"/>
      <c r="OZI24" s="10"/>
      <c r="OZJ24" s="11"/>
      <c r="OZK24" s="87"/>
      <c r="OZL24" s="87"/>
      <c r="OZM24" s="86"/>
      <c r="OZN24" s="86"/>
      <c r="OZO24" s="87"/>
      <c r="OZP24" s="86"/>
      <c r="OZQ24" s="87"/>
      <c r="OZR24" s="86"/>
      <c r="OZS24" s="86"/>
      <c r="OZT24" s="10"/>
      <c r="OZU24" s="11"/>
      <c r="OZV24" s="87"/>
      <c r="OZW24" s="87"/>
      <c r="OZX24" s="86"/>
      <c r="OZY24" s="86"/>
      <c r="OZZ24" s="87"/>
      <c r="PAA24" s="86"/>
      <c r="PAB24" s="87"/>
      <c r="PAC24" s="86"/>
      <c r="PAD24" s="86"/>
      <c r="PAE24" s="10"/>
      <c r="PAF24" s="11"/>
      <c r="PAG24" s="87"/>
      <c r="PAH24" s="87"/>
      <c r="PAI24" s="86"/>
      <c r="PAJ24" s="86"/>
      <c r="PAK24" s="87"/>
      <c r="PAL24" s="86"/>
      <c r="PAM24" s="87"/>
      <c r="PAN24" s="86"/>
      <c r="PAO24" s="86"/>
      <c r="PAP24" s="10"/>
      <c r="PAQ24" s="11"/>
      <c r="PAR24" s="87"/>
      <c r="PAS24" s="87"/>
      <c r="PAT24" s="86"/>
      <c r="PAU24" s="86"/>
      <c r="PAV24" s="87"/>
      <c r="PAW24" s="86"/>
      <c r="PAX24" s="87"/>
      <c r="PAY24" s="86"/>
      <c r="PAZ24" s="86"/>
      <c r="PBA24" s="10"/>
      <c r="PBB24" s="11"/>
      <c r="PBC24" s="87"/>
      <c r="PBD24" s="87"/>
      <c r="PBE24" s="86"/>
      <c r="PBF24" s="86"/>
      <c r="PBG24" s="87"/>
      <c r="PBH24" s="86"/>
      <c r="PBI24" s="87"/>
      <c r="PBJ24" s="86"/>
      <c r="PBK24" s="86"/>
      <c r="PBL24" s="10"/>
      <c r="PBM24" s="11"/>
      <c r="PBN24" s="87"/>
      <c r="PBO24" s="87"/>
      <c r="PBP24" s="86"/>
      <c r="PBQ24" s="86"/>
      <c r="PBR24" s="87"/>
      <c r="PBS24" s="86"/>
      <c r="PBT24" s="87"/>
      <c r="PBU24" s="86"/>
      <c r="PBV24" s="86"/>
      <c r="PBW24" s="10"/>
      <c r="PBX24" s="11"/>
      <c r="PBY24" s="87"/>
      <c r="PBZ24" s="87"/>
      <c r="PCA24" s="86"/>
      <c r="PCB24" s="86"/>
      <c r="PCC24" s="87"/>
      <c r="PCD24" s="86"/>
      <c r="PCE24" s="87"/>
      <c r="PCF24" s="86"/>
      <c r="PCG24" s="86"/>
      <c r="PCH24" s="10"/>
      <c r="PCI24" s="11"/>
      <c r="PCJ24" s="87"/>
      <c r="PCK24" s="87"/>
      <c r="PCL24" s="86"/>
      <c r="PCM24" s="86"/>
      <c r="PCN24" s="87"/>
      <c r="PCO24" s="86"/>
      <c r="PCP24" s="87"/>
      <c r="PCQ24" s="86"/>
      <c r="PCR24" s="86"/>
      <c r="PCS24" s="10"/>
      <c r="PCT24" s="11"/>
      <c r="PCU24" s="87"/>
      <c r="PCV24" s="87"/>
      <c r="PCW24" s="86"/>
      <c r="PCX24" s="86"/>
      <c r="PCY24" s="87"/>
      <c r="PCZ24" s="86"/>
      <c r="PDA24" s="87"/>
      <c r="PDB24" s="86"/>
      <c r="PDC24" s="86"/>
      <c r="PDD24" s="10"/>
      <c r="PDE24" s="11"/>
      <c r="PDF24" s="87"/>
      <c r="PDG24" s="87"/>
      <c r="PDH24" s="86"/>
      <c r="PDI24" s="86"/>
      <c r="PDJ24" s="87"/>
      <c r="PDK24" s="86"/>
      <c r="PDL24" s="87"/>
      <c r="PDM24" s="86"/>
      <c r="PDN24" s="86"/>
      <c r="PDO24" s="10"/>
      <c r="PDP24" s="11"/>
      <c r="PDQ24" s="87"/>
      <c r="PDR24" s="87"/>
      <c r="PDS24" s="86"/>
      <c r="PDT24" s="86"/>
      <c r="PDU24" s="87"/>
      <c r="PDV24" s="86"/>
      <c r="PDW24" s="87"/>
      <c r="PDX24" s="86"/>
      <c r="PDY24" s="86"/>
      <c r="PDZ24" s="10"/>
      <c r="PEA24" s="11"/>
      <c r="PEB24" s="87"/>
      <c r="PEC24" s="87"/>
      <c r="PED24" s="86"/>
      <c r="PEE24" s="86"/>
      <c r="PEF24" s="87"/>
      <c r="PEG24" s="86"/>
      <c r="PEH24" s="87"/>
      <c r="PEI24" s="86"/>
      <c r="PEJ24" s="86"/>
      <c r="PEK24" s="10"/>
      <c r="PEL24" s="11"/>
      <c r="PEM24" s="87"/>
      <c r="PEN24" s="87"/>
      <c r="PEO24" s="86"/>
      <c r="PEP24" s="86"/>
      <c r="PEQ24" s="87"/>
      <c r="PER24" s="86"/>
      <c r="PES24" s="87"/>
      <c r="PET24" s="86"/>
      <c r="PEU24" s="86"/>
      <c r="PEV24" s="10"/>
      <c r="PEW24" s="11"/>
      <c r="PEX24" s="87"/>
      <c r="PEY24" s="87"/>
      <c r="PEZ24" s="86"/>
      <c r="PFA24" s="86"/>
      <c r="PFB24" s="87"/>
      <c r="PFC24" s="86"/>
      <c r="PFD24" s="87"/>
      <c r="PFE24" s="86"/>
      <c r="PFF24" s="86"/>
      <c r="PFG24" s="10"/>
      <c r="PFH24" s="11"/>
      <c r="PFI24" s="87"/>
      <c r="PFJ24" s="87"/>
      <c r="PFK24" s="86"/>
      <c r="PFL24" s="86"/>
      <c r="PFM24" s="87"/>
      <c r="PFN24" s="86"/>
      <c r="PFO24" s="87"/>
      <c r="PFP24" s="86"/>
      <c r="PFQ24" s="86"/>
      <c r="PFR24" s="10"/>
      <c r="PFS24" s="11"/>
      <c r="PFT24" s="87"/>
      <c r="PFU24" s="87"/>
      <c r="PFV24" s="86"/>
      <c r="PFW24" s="86"/>
      <c r="PFX24" s="87"/>
      <c r="PFY24" s="86"/>
      <c r="PFZ24" s="87"/>
      <c r="PGA24" s="86"/>
      <c r="PGB24" s="86"/>
      <c r="PGC24" s="10"/>
      <c r="PGD24" s="11"/>
      <c r="PGE24" s="87"/>
      <c r="PGF24" s="87"/>
      <c r="PGG24" s="86"/>
      <c r="PGH24" s="86"/>
      <c r="PGI24" s="87"/>
      <c r="PGJ24" s="86"/>
      <c r="PGK24" s="87"/>
      <c r="PGL24" s="86"/>
      <c r="PGM24" s="86"/>
      <c r="PGN24" s="10"/>
      <c r="PGO24" s="11"/>
      <c r="PGP24" s="87"/>
      <c r="PGQ24" s="87"/>
      <c r="PGR24" s="86"/>
      <c r="PGS24" s="86"/>
      <c r="PGT24" s="87"/>
      <c r="PGU24" s="86"/>
      <c r="PGV24" s="87"/>
      <c r="PGW24" s="86"/>
      <c r="PGX24" s="86"/>
      <c r="PGY24" s="10"/>
      <c r="PGZ24" s="11"/>
      <c r="PHA24" s="87"/>
      <c r="PHB24" s="87"/>
      <c r="PHC24" s="86"/>
      <c r="PHD24" s="86"/>
      <c r="PHE24" s="87"/>
      <c r="PHF24" s="86"/>
      <c r="PHG24" s="87"/>
      <c r="PHH24" s="86"/>
      <c r="PHI24" s="86"/>
      <c r="PHJ24" s="10"/>
      <c r="PHK24" s="11"/>
      <c r="PHL24" s="87"/>
      <c r="PHM24" s="87"/>
      <c r="PHN24" s="86"/>
      <c r="PHO24" s="86"/>
      <c r="PHP24" s="87"/>
      <c r="PHQ24" s="86"/>
      <c r="PHR24" s="87"/>
      <c r="PHS24" s="86"/>
      <c r="PHT24" s="86"/>
      <c r="PHU24" s="10"/>
      <c r="PHV24" s="11"/>
      <c r="PHW24" s="87"/>
      <c r="PHX24" s="87"/>
      <c r="PHY24" s="86"/>
      <c r="PHZ24" s="86"/>
      <c r="PIA24" s="87"/>
      <c r="PIB24" s="86"/>
      <c r="PIC24" s="87"/>
      <c r="PID24" s="86"/>
      <c r="PIE24" s="86"/>
      <c r="PIF24" s="10"/>
      <c r="PIG24" s="11"/>
      <c r="PIH24" s="87"/>
      <c r="PII24" s="87"/>
      <c r="PIJ24" s="86"/>
      <c r="PIK24" s="86"/>
      <c r="PIL24" s="87"/>
      <c r="PIM24" s="86"/>
      <c r="PIN24" s="87"/>
      <c r="PIO24" s="86"/>
      <c r="PIP24" s="86"/>
      <c r="PIQ24" s="10"/>
      <c r="PIR24" s="11"/>
      <c r="PIS24" s="87"/>
      <c r="PIT24" s="87"/>
      <c r="PIU24" s="86"/>
      <c r="PIV24" s="86"/>
      <c r="PIW24" s="87"/>
      <c r="PIX24" s="86"/>
      <c r="PIY24" s="87"/>
      <c r="PIZ24" s="86"/>
      <c r="PJA24" s="86"/>
      <c r="PJB24" s="10"/>
      <c r="PJC24" s="11"/>
      <c r="PJD24" s="87"/>
      <c r="PJE24" s="87"/>
      <c r="PJF24" s="86"/>
      <c r="PJG24" s="86"/>
      <c r="PJH24" s="87"/>
      <c r="PJI24" s="86"/>
      <c r="PJJ24" s="87"/>
      <c r="PJK24" s="86"/>
      <c r="PJL24" s="86"/>
      <c r="PJM24" s="10"/>
      <c r="PJN24" s="11"/>
      <c r="PJO24" s="87"/>
      <c r="PJP24" s="87"/>
      <c r="PJQ24" s="86"/>
      <c r="PJR24" s="86"/>
      <c r="PJS24" s="87"/>
      <c r="PJT24" s="86"/>
      <c r="PJU24" s="87"/>
      <c r="PJV24" s="86"/>
      <c r="PJW24" s="86"/>
      <c r="PJX24" s="10"/>
      <c r="PJY24" s="11"/>
      <c r="PJZ24" s="87"/>
      <c r="PKA24" s="87"/>
      <c r="PKB24" s="86"/>
      <c r="PKC24" s="86"/>
      <c r="PKD24" s="87"/>
      <c r="PKE24" s="86"/>
      <c r="PKF24" s="87"/>
      <c r="PKG24" s="86"/>
      <c r="PKH24" s="86"/>
      <c r="PKI24" s="10"/>
      <c r="PKJ24" s="11"/>
      <c r="PKK24" s="87"/>
      <c r="PKL24" s="87"/>
      <c r="PKM24" s="86"/>
      <c r="PKN24" s="86"/>
      <c r="PKO24" s="87"/>
      <c r="PKP24" s="86"/>
      <c r="PKQ24" s="87"/>
      <c r="PKR24" s="86"/>
      <c r="PKS24" s="86"/>
      <c r="PKT24" s="10"/>
      <c r="PKU24" s="11"/>
      <c r="PKV24" s="87"/>
      <c r="PKW24" s="87"/>
      <c r="PKX24" s="86"/>
      <c r="PKY24" s="86"/>
      <c r="PKZ24" s="87"/>
      <c r="PLA24" s="86"/>
      <c r="PLB24" s="87"/>
      <c r="PLC24" s="86"/>
      <c r="PLD24" s="86"/>
      <c r="PLE24" s="10"/>
      <c r="PLF24" s="11"/>
      <c r="PLG24" s="87"/>
      <c r="PLH24" s="87"/>
      <c r="PLI24" s="86"/>
      <c r="PLJ24" s="86"/>
      <c r="PLK24" s="87"/>
      <c r="PLL24" s="86"/>
      <c r="PLM24" s="87"/>
      <c r="PLN24" s="86"/>
      <c r="PLO24" s="86"/>
      <c r="PLP24" s="10"/>
      <c r="PLQ24" s="11"/>
      <c r="PLR24" s="87"/>
      <c r="PLS24" s="87"/>
      <c r="PLT24" s="86"/>
      <c r="PLU24" s="86"/>
      <c r="PLV24" s="87"/>
      <c r="PLW24" s="86"/>
      <c r="PLX24" s="87"/>
      <c r="PLY24" s="86"/>
      <c r="PLZ24" s="86"/>
      <c r="PMA24" s="10"/>
      <c r="PMB24" s="11"/>
      <c r="PMC24" s="87"/>
      <c r="PMD24" s="87"/>
      <c r="PME24" s="86"/>
      <c r="PMF24" s="86"/>
      <c r="PMG24" s="87"/>
      <c r="PMH24" s="86"/>
      <c r="PMI24" s="87"/>
      <c r="PMJ24" s="86"/>
      <c r="PMK24" s="86"/>
      <c r="PML24" s="10"/>
      <c r="PMM24" s="11"/>
      <c r="PMN24" s="87"/>
      <c r="PMO24" s="87"/>
      <c r="PMP24" s="86"/>
      <c r="PMQ24" s="86"/>
      <c r="PMR24" s="87"/>
      <c r="PMS24" s="86"/>
      <c r="PMT24" s="87"/>
      <c r="PMU24" s="86"/>
      <c r="PMV24" s="86"/>
      <c r="PMW24" s="10"/>
      <c r="PMX24" s="11"/>
      <c r="PMY24" s="87"/>
      <c r="PMZ24" s="87"/>
      <c r="PNA24" s="86"/>
      <c r="PNB24" s="86"/>
      <c r="PNC24" s="87"/>
      <c r="PND24" s="86"/>
      <c r="PNE24" s="87"/>
      <c r="PNF24" s="86"/>
      <c r="PNG24" s="86"/>
      <c r="PNH24" s="10"/>
      <c r="PNI24" s="11"/>
      <c r="PNJ24" s="87"/>
      <c r="PNK24" s="87"/>
      <c r="PNL24" s="86"/>
      <c r="PNM24" s="86"/>
      <c r="PNN24" s="87"/>
      <c r="PNO24" s="86"/>
      <c r="PNP24" s="87"/>
      <c r="PNQ24" s="86"/>
      <c r="PNR24" s="86"/>
      <c r="PNS24" s="10"/>
      <c r="PNT24" s="11"/>
      <c r="PNU24" s="87"/>
      <c r="PNV24" s="87"/>
      <c r="PNW24" s="86"/>
      <c r="PNX24" s="86"/>
      <c r="PNY24" s="87"/>
      <c r="PNZ24" s="86"/>
      <c r="POA24" s="87"/>
      <c r="POB24" s="86"/>
      <c r="POC24" s="86"/>
      <c r="POD24" s="10"/>
      <c r="POE24" s="11"/>
      <c r="POF24" s="87"/>
      <c r="POG24" s="87"/>
      <c r="POH24" s="86"/>
      <c r="POI24" s="86"/>
      <c r="POJ24" s="87"/>
      <c r="POK24" s="86"/>
      <c r="POL24" s="87"/>
      <c r="POM24" s="86"/>
      <c r="PON24" s="86"/>
      <c r="POO24" s="10"/>
      <c r="POP24" s="11"/>
      <c r="POQ24" s="87"/>
      <c r="POR24" s="87"/>
      <c r="POS24" s="86"/>
      <c r="POT24" s="86"/>
      <c r="POU24" s="87"/>
      <c r="POV24" s="86"/>
      <c r="POW24" s="87"/>
      <c r="POX24" s="86"/>
      <c r="POY24" s="86"/>
      <c r="POZ24" s="10"/>
      <c r="PPA24" s="11"/>
      <c r="PPB24" s="87"/>
      <c r="PPC24" s="87"/>
      <c r="PPD24" s="86"/>
      <c r="PPE24" s="86"/>
      <c r="PPF24" s="87"/>
      <c r="PPG24" s="86"/>
      <c r="PPH24" s="87"/>
      <c r="PPI24" s="86"/>
      <c r="PPJ24" s="86"/>
      <c r="PPK24" s="10"/>
      <c r="PPL24" s="11"/>
      <c r="PPM24" s="87"/>
      <c r="PPN24" s="87"/>
      <c r="PPO24" s="86"/>
      <c r="PPP24" s="86"/>
      <c r="PPQ24" s="87"/>
      <c r="PPR24" s="86"/>
      <c r="PPS24" s="87"/>
      <c r="PPT24" s="86"/>
      <c r="PPU24" s="86"/>
      <c r="PPV24" s="10"/>
      <c r="PPW24" s="11"/>
      <c r="PPX24" s="87"/>
      <c r="PPY24" s="87"/>
      <c r="PPZ24" s="86"/>
      <c r="PQA24" s="86"/>
      <c r="PQB24" s="87"/>
      <c r="PQC24" s="86"/>
      <c r="PQD24" s="87"/>
      <c r="PQE24" s="86"/>
      <c r="PQF24" s="86"/>
      <c r="PQG24" s="10"/>
      <c r="PQH24" s="11"/>
      <c r="PQI24" s="87"/>
      <c r="PQJ24" s="87"/>
      <c r="PQK24" s="86"/>
      <c r="PQL24" s="86"/>
      <c r="PQM24" s="87"/>
      <c r="PQN24" s="86"/>
      <c r="PQO24" s="87"/>
      <c r="PQP24" s="86"/>
      <c r="PQQ24" s="86"/>
      <c r="PQR24" s="10"/>
      <c r="PQS24" s="11"/>
      <c r="PQT24" s="87"/>
      <c r="PQU24" s="87"/>
      <c r="PQV24" s="86"/>
      <c r="PQW24" s="86"/>
      <c r="PQX24" s="87"/>
      <c r="PQY24" s="86"/>
      <c r="PQZ24" s="87"/>
      <c r="PRA24" s="86"/>
      <c r="PRB24" s="86"/>
      <c r="PRC24" s="10"/>
      <c r="PRD24" s="11"/>
      <c r="PRE24" s="87"/>
      <c r="PRF24" s="87"/>
      <c r="PRG24" s="86"/>
      <c r="PRH24" s="86"/>
      <c r="PRI24" s="87"/>
      <c r="PRJ24" s="86"/>
      <c r="PRK24" s="87"/>
      <c r="PRL24" s="86"/>
      <c r="PRM24" s="86"/>
      <c r="PRN24" s="10"/>
      <c r="PRO24" s="11"/>
      <c r="PRP24" s="87"/>
      <c r="PRQ24" s="87"/>
      <c r="PRR24" s="86"/>
      <c r="PRS24" s="86"/>
      <c r="PRT24" s="87"/>
      <c r="PRU24" s="86"/>
      <c r="PRV24" s="87"/>
      <c r="PRW24" s="86"/>
      <c r="PRX24" s="86"/>
      <c r="PRY24" s="10"/>
      <c r="PRZ24" s="11"/>
      <c r="PSA24" s="87"/>
      <c r="PSB24" s="87"/>
      <c r="PSC24" s="86"/>
      <c r="PSD24" s="86"/>
      <c r="PSE24" s="87"/>
      <c r="PSF24" s="86"/>
      <c r="PSG24" s="87"/>
      <c r="PSH24" s="86"/>
      <c r="PSI24" s="86"/>
      <c r="PSJ24" s="10"/>
      <c r="PSK24" s="11"/>
      <c r="PSL24" s="87"/>
      <c r="PSM24" s="87"/>
      <c r="PSN24" s="86"/>
      <c r="PSO24" s="86"/>
      <c r="PSP24" s="87"/>
      <c r="PSQ24" s="86"/>
      <c r="PSR24" s="87"/>
      <c r="PSS24" s="86"/>
      <c r="PST24" s="86"/>
      <c r="PSU24" s="10"/>
      <c r="PSV24" s="11"/>
      <c r="PSW24" s="87"/>
      <c r="PSX24" s="87"/>
      <c r="PSY24" s="86"/>
      <c r="PSZ24" s="86"/>
      <c r="PTA24" s="87"/>
      <c r="PTB24" s="86"/>
      <c r="PTC24" s="87"/>
      <c r="PTD24" s="86"/>
      <c r="PTE24" s="86"/>
      <c r="PTF24" s="10"/>
      <c r="PTG24" s="11"/>
      <c r="PTH24" s="87"/>
      <c r="PTI24" s="87"/>
      <c r="PTJ24" s="86"/>
      <c r="PTK24" s="86"/>
      <c r="PTL24" s="87"/>
      <c r="PTM24" s="86"/>
      <c r="PTN24" s="87"/>
      <c r="PTO24" s="86"/>
      <c r="PTP24" s="86"/>
      <c r="PTQ24" s="10"/>
      <c r="PTR24" s="11"/>
      <c r="PTS24" s="87"/>
      <c r="PTT24" s="87"/>
      <c r="PTU24" s="86"/>
      <c r="PTV24" s="86"/>
      <c r="PTW24" s="87"/>
      <c r="PTX24" s="86"/>
      <c r="PTY24" s="87"/>
      <c r="PTZ24" s="86"/>
      <c r="PUA24" s="86"/>
      <c r="PUB24" s="10"/>
      <c r="PUC24" s="11"/>
      <c r="PUD24" s="87"/>
      <c r="PUE24" s="87"/>
      <c r="PUF24" s="86"/>
      <c r="PUG24" s="86"/>
      <c r="PUH24" s="87"/>
      <c r="PUI24" s="86"/>
      <c r="PUJ24" s="87"/>
      <c r="PUK24" s="86"/>
      <c r="PUL24" s="86"/>
      <c r="PUM24" s="10"/>
      <c r="PUN24" s="11"/>
      <c r="PUO24" s="87"/>
      <c r="PUP24" s="87"/>
      <c r="PUQ24" s="86"/>
      <c r="PUR24" s="86"/>
      <c r="PUS24" s="87"/>
      <c r="PUT24" s="86"/>
      <c r="PUU24" s="87"/>
      <c r="PUV24" s="86"/>
      <c r="PUW24" s="86"/>
      <c r="PUX24" s="10"/>
      <c r="PUY24" s="11"/>
      <c r="PUZ24" s="87"/>
      <c r="PVA24" s="87"/>
      <c r="PVB24" s="86"/>
      <c r="PVC24" s="86"/>
      <c r="PVD24" s="87"/>
      <c r="PVE24" s="86"/>
      <c r="PVF24" s="87"/>
      <c r="PVG24" s="86"/>
      <c r="PVH24" s="86"/>
      <c r="PVI24" s="10"/>
      <c r="PVJ24" s="11"/>
      <c r="PVK24" s="87"/>
      <c r="PVL24" s="87"/>
      <c r="PVM24" s="86"/>
      <c r="PVN24" s="86"/>
      <c r="PVO24" s="87"/>
      <c r="PVP24" s="86"/>
      <c r="PVQ24" s="87"/>
      <c r="PVR24" s="86"/>
      <c r="PVS24" s="86"/>
      <c r="PVT24" s="10"/>
      <c r="PVU24" s="11"/>
      <c r="PVV24" s="87"/>
      <c r="PVW24" s="87"/>
      <c r="PVX24" s="86"/>
      <c r="PVY24" s="86"/>
      <c r="PVZ24" s="87"/>
      <c r="PWA24" s="86"/>
      <c r="PWB24" s="87"/>
      <c r="PWC24" s="86"/>
      <c r="PWD24" s="86"/>
      <c r="PWE24" s="10"/>
      <c r="PWF24" s="11"/>
      <c r="PWG24" s="87"/>
      <c r="PWH24" s="87"/>
      <c r="PWI24" s="86"/>
      <c r="PWJ24" s="86"/>
      <c r="PWK24" s="87"/>
      <c r="PWL24" s="86"/>
      <c r="PWM24" s="87"/>
      <c r="PWN24" s="86"/>
      <c r="PWO24" s="86"/>
      <c r="PWP24" s="10"/>
      <c r="PWQ24" s="11"/>
      <c r="PWR24" s="87"/>
      <c r="PWS24" s="87"/>
      <c r="PWT24" s="86"/>
      <c r="PWU24" s="86"/>
      <c r="PWV24" s="87"/>
      <c r="PWW24" s="86"/>
      <c r="PWX24" s="87"/>
      <c r="PWY24" s="86"/>
      <c r="PWZ24" s="86"/>
      <c r="PXA24" s="10"/>
      <c r="PXB24" s="11"/>
      <c r="PXC24" s="87"/>
      <c r="PXD24" s="87"/>
      <c r="PXE24" s="86"/>
      <c r="PXF24" s="86"/>
      <c r="PXG24" s="87"/>
      <c r="PXH24" s="86"/>
      <c r="PXI24" s="87"/>
      <c r="PXJ24" s="86"/>
      <c r="PXK24" s="86"/>
      <c r="PXL24" s="10"/>
      <c r="PXM24" s="11"/>
      <c r="PXN24" s="87"/>
      <c r="PXO24" s="87"/>
      <c r="PXP24" s="86"/>
      <c r="PXQ24" s="86"/>
      <c r="PXR24" s="87"/>
      <c r="PXS24" s="86"/>
      <c r="PXT24" s="87"/>
      <c r="PXU24" s="86"/>
      <c r="PXV24" s="86"/>
      <c r="PXW24" s="10"/>
      <c r="PXX24" s="11"/>
      <c r="PXY24" s="87"/>
      <c r="PXZ24" s="87"/>
      <c r="PYA24" s="86"/>
      <c r="PYB24" s="86"/>
      <c r="PYC24" s="87"/>
      <c r="PYD24" s="86"/>
      <c r="PYE24" s="87"/>
      <c r="PYF24" s="86"/>
      <c r="PYG24" s="86"/>
      <c r="PYH24" s="10"/>
      <c r="PYI24" s="11"/>
      <c r="PYJ24" s="87"/>
      <c r="PYK24" s="87"/>
      <c r="PYL24" s="86"/>
      <c r="PYM24" s="86"/>
      <c r="PYN24" s="87"/>
      <c r="PYO24" s="86"/>
      <c r="PYP24" s="87"/>
      <c r="PYQ24" s="86"/>
      <c r="PYR24" s="86"/>
      <c r="PYS24" s="10"/>
      <c r="PYT24" s="11"/>
      <c r="PYU24" s="87"/>
      <c r="PYV24" s="87"/>
      <c r="PYW24" s="86"/>
      <c r="PYX24" s="86"/>
      <c r="PYY24" s="87"/>
      <c r="PYZ24" s="86"/>
      <c r="PZA24" s="87"/>
      <c r="PZB24" s="86"/>
      <c r="PZC24" s="86"/>
      <c r="PZD24" s="10"/>
      <c r="PZE24" s="11"/>
      <c r="PZF24" s="87"/>
      <c r="PZG24" s="87"/>
      <c r="PZH24" s="86"/>
      <c r="PZI24" s="86"/>
      <c r="PZJ24" s="87"/>
      <c r="PZK24" s="86"/>
      <c r="PZL24" s="87"/>
      <c r="PZM24" s="86"/>
      <c r="PZN24" s="86"/>
      <c r="PZO24" s="10"/>
      <c r="PZP24" s="11"/>
      <c r="PZQ24" s="87"/>
      <c r="PZR24" s="87"/>
      <c r="PZS24" s="86"/>
      <c r="PZT24" s="86"/>
      <c r="PZU24" s="87"/>
      <c r="PZV24" s="86"/>
      <c r="PZW24" s="87"/>
      <c r="PZX24" s="86"/>
      <c r="PZY24" s="86"/>
      <c r="PZZ24" s="10"/>
      <c r="QAA24" s="11"/>
      <c r="QAB24" s="87"/>
      <c r="QAC24" s="87"/>
      <c r="QAD24" s="86"/>
      <c r="QAE24" s="86"/>
      <c r="QAF24" s="87"/>
      <c r="QAG24" s="86"/>
      <c r="QAH24" s="87"/>
      <c r="QAI24" s="86"/>
      <c r="QAJ24" s="86"/>
      <c r="QAK24" s="10"/>
      <c r="QAL24" s="11"/>
      <c r="QAM24" s="87"/>
      <c r="QAN24" s="87"/>
      <c r="QAO24" s="86"/>
      <c r="QAP24" s="86"/>
      <c r="QAQ24" s="87"/>
      <c r="QAR24" s="86"/>
      <c r="QAS24" s="87"/>
      <c r="QAT24" s="86"/>
      <c r="QAU24" s="86"/>
      <c r="QAV24" s="10"/>
      <c r="QAW24" s="11"/>
      <c r="QAX24" s="87"/>
      <c r="QAY24" s="87"/>
      <c r="QAZ24" s="86"/>
      <c r="QBA24" s="86"/>
      <c r="QBB24" s="87"/>
      <c r="QBC24" s="86"/>
      <c r="QBD24" s="87"/>
      <c r="QBE24" s="86"/>
      <c r="QBF24" s="86"/>
      <c r="QBG24" s="10"/>
      <c r="QBH24" s="11"/>
      <c r="QBI24" s="87"/>
      <c r="QBJ24" s="87"/>
      <c r="QBK24" s="86"/>
      <c r="QBL24" s="86"/>
      <c r="QBM24" s="87"/>
      <c r="QBN24" s="86"/>
      <c r="QBO24" s="87"/>
      <c r="QBP24" s="86"/>
      <c r="QBQ24" s="86"/>
      <c r="QBR24" s="10"/>
      <c r="QBS24" s="11"/>
      <c r="QBT24" s="87"/>
      <c r="QBU24" s="87"/>
      <c r="QBV24" s="86"/>
      <c r="QBW24" s="86"/>
      <c r="QBX24" s="87"/>
      <c r="QBY24" s="86"/>
      <c r="QBZ24" s="87"/>
      <c r="QCA24" s="86"/>
      <c r="QCB24" s="86"/>
      <c r="QCC24" s="10"/>
      <c r="QCD24" s="11"/>
      <c r="QCE24" s="87"/>
      <c r="QCF24" s="87"/>
      <c r="QCG24" s="86"/>
      <c r="QCH24" s="86"/>
      <c r="QCI24" s="87"/>
      <c r="QCJ24" s="86"/>
      <c r="QCK24" s="87"/>
      <c r="QCL24" s="86"/>
      <c r="QCM24" s="86"/>
      <c r="QCN24" s="10"/>
      <c r="QCO24" s="11"/>
      <c r="QCP24" s="87"/>
      <c r="QCQ24" s="87"/>
      <c r="QCR24" s="86"/>
      <c r="QCS24" s="86"/>
      <c r="QCT24" s="87"/>
      <c r="QCU24" s="86"/>
      <c r="QCV24" s="87"/>
      <c r="QCW24" s="86"/>
      <c r="QCX24" s="86"/>
      <c r="QCY24" s="10"/>
      <c r="QCZ24" s="11"/>
      <c r="QDA24" s="87"/>
      <c r="QDB24" s="87"/>
      <c r="QDC24" s="86"/>
      <c r="QDD24" s="86"/>
      <c r="QDE24" s="87"/>
      <c r="QDF24" s="86"/>
      <c r="QDG24" s="87"/>
      <c r="QDH24" s="86"/>
      <c r="QDI24" s="86"/>
      <c r="QDJ24" s="10"/>
      <c r="QDK24" s="11"/>
      <c r="QDL24" s="87"/>
      <c r="QDM24" s="87"/>
      <c r="QDN24" s="86"/>
      <c r="QDO24" s="86"/>
      <c r="QDP24" s="87"/>
      <c r="QDQ24" s="86"/>
      <c r="QDR24" s="87"/>
      <c r="QDS24" s="86"/>
      <c r="QDT24" s="86"/>
      <c r="QDU24" s="10"/>
      <c r="QDV24" s="11"/>
      <c r="QDW24" s="87"/>
      <c r="QDX24" s="87"/>
      <c r="QDY24" s="86"/>
      <c r="QDZ24" s="86"/>
      <c r="QEA24" s="87"/>
      <c r="QEB24" s="86"/>
      <c r="QEC24" s="87"/>
      <c r="QED24" s="86"/>
      <c r="QEE24" s="86"/>
      <c r="QEF24" s="10"/>
      <c r="QEG24" s="11"/>
      <c r="QEH24" s="87"/>
      <c r="QEI24" s="87"/>
      <c r="QEJ24" s="86"/>
      <c r="QEK24" s="86"/>
      <c r="QEL24" s="87"/>
      <c r="QEM24" s="86"/>
      <c r="QEN24" s="87"/>
      <c r="QEO24" s="86"/>
      <c r="QEP24" s="86"/>
      <c r="QEQ24" s="10"/>
      <c r="QER24" s="11"/>
      <c r="QES24" s="87"/>
      <c r="QET24" s="87"/>
      <c r="QEU24" s="86"/>
      <c r="QEV24" s="86"/>
      <c r="QEW24" s="87"/>
      <c r="QEX24" s="86"/>
      <c r="QEY24" s="87"/>
      <c r="QEZ24" s="86"/>
      <c r="QFA24" s="86"/>
      <c r="QFB24" s="10"/>
      <c r="QFC24" s="11"/>
      <c r="QFD24" s="87"/>
      <c r="QFE24" s="87"/>
      <c r="QFF24" s="86"/>
      <c r="QFG24" s="86"/>
      <c r="QFH24" s="87"/>
      <c r="QFI24" s="86"/>
      <c r="QFJ24" s="87"/>
      <c r="QFK24" s="86"/>
      <c r="QFL24" s="86"/>
      <c r="QFM24" s="10"/>
      <c r="QFN24" s="11"/>
      <c r="QFO24" s="87"/>
      <c r="QFP24" s="87"/>
      <c r="QFQ24" s="86"/>
      <c r="QFR24" s="86"/>
      <c r="QFS24" s="87"/>
      <c r="QFT24" s="86"/>
      <c r="QFU24" s="87"/>
      <c r="QFV24" s="86"/>
      <c r="QFW24" s="86"/>
      <c r="QFX24" s="10"/>
      <c r="QFY24" s="11"/>
      <c r="QFZ24" s="87"/>
      <c r="QGA24" s="87"/>
      <c r="QGB24" s="86"/>
      <c r="QGC24" s="86"/>
      <c r="QGD24" s="87"/>
      <c r="QGE24" s="86"/>
      <c r="QGF24" s="87"/>
      <c r="QGG24" s="86"/>
      <c r="QGH24" s="86"/>
      <c r="QGI24" s="10"/>
      <c r="QGJ24" s="11"/>
      <c r="QGK24" s="87"/>
      <c r="QGL24" s="87"/>
      <c r="QGM24" s="86"/>
      <c r="QGN24" s="86"/>
      <c r="QGO24" s="87"/>
      <c r="QGP24" s="86"/>
      <c r="QGQ24" s="87"/>
      <c r="QGR24" s="86"/>
      <c r="QGS24" s="86"/>
      <c r="QGT24" s="10"/>
      <c r="QGU24" s="11"/>
      <c r="QGV24" s="87"/>
      <c r="QGW24" s="87"/>
      <c r="QGX24" s="86"/>
      <c r="QGY24" s="86"/>
      <c r="QGZ24" s="87"/>
      <c r="QHA24" s="86"/>
      <c r="QHB24" s="87"/>
      <c r="QHC24" s="86"/>
      <c r="QHD24" s="86"/>
      <c r="QHE24" s="10"/>
      <c r="QHF24" s="11"/>
      <c r="QHG24" s="87"/>
      <c r="QHH24" s="87"/>
      <c r="QHI24" s="86"/>
      <c r="QHJ24" s="86"/>
      <c r="QHK24" s="87"/>
      <c r="QHL24" s="86"/>
      <c r="QHM24" s="87"/>
      <c r="QHN24" s="86"/>
      <c r="QHO24" s="86"/>
      <c r="QHP24" s="10"/>
      <c r="QHQ24" s="11"/>
      <c r="QHR24" s="87"/>
      <c r="QHS24" s="87"/>
      <c r="QHT24" s="86"/>
      <c r="QHU24" s="86"/>
      <c r="QHV24" s="87"/>
      <c r="QHW24" s="86"/>
      <c r="QHX24" s="87"/>
      <c r="QHY24" s="86"/>
      <c r="QHZ24" s="86"/>
      <c r="QIA24" s="10"/>
      <c r="QIB24" s="11"/>
      <c r="QIC24" s="87"/>
      <c r="QID24" s="87"/>
      <c r="QIE24" s="86"/>
      <c r="QIF24" s="86"/>
      <c r="QIG24" s="87"/>
      <c r="QIH24" s="86"/>
      <c r="QII24" s="87"/>
      <c r="QIJ24" s="86"/>
      <c r="QIK24" s="86"/>
      <c r="QIL24" s="10"/>
      <c r="QIM24" s="11"/>
      <c r="QIN24" s="87"/>
      <c r="QIO24" s="87"/>
      <c r="QIP24" s="86"/>
      <c r="QIQ24" s="86"/>
      <c r="QIR24" s="87"/>
      <c r="QIS24" s="86"/>
      <c r="QIT24" s="87"/>
      <c r="QIU24" s="86"/>
      <c r="QIV24" s="86"/>
      <c r="QIW24" s="10"/>
      <c r="QIX24" s="11"/>
      <c r="QIY24" s="87"/>
      <c r="QIZ24" s="87"/>
      <c r="QJA24" s="86"/>
      <c r="QJB24" s="86"/>
      <c r="QJC24" s="87"/>
      <c r="QJD24" s="86"/>
      <c r="QJE24" s="87"/>
      <c r="QJF24" s="86"/>
      <c r="QJG24" s="86"/>
      <c r="QJH24" s="10"/>
      <c r="QJI24" s="11"/>
      <c r="QJJ24" s="87"/>
      <c r="QJK24" s="87"/>
      <c r="QJL24" s="86"/>
      <c r="QJM24" s="86"/>
      <c r="QJN24" s="87"/>
      <c r="QJO24" s="86"/>
      <c r="QJP24" s="87"/>
      <c r="QJQ24" s="86"/>
      <c r="QJR24" s="86"/>
      <c r="QJS24" s="10"/>
      <c r="QJT24" s="11"/>
      <c r="QJU24" s="87"/>
      <c r="QJV24" s="87"/>
      <c r="QJW24" s="86"/>
      <c r="QJX24" s="86"/>
      <c r="QJY24" s="87"/>
      <c r="QJZ24" s="86"/>
      <c r="QKA24" s="87"/>
      <c r="QKB24" s="86"/>
      <c r="QKC24" s="86"/>
      <c r="QKD24" s="10"/>
      <c r="QKE24" s="11"/>
      <c r="QKF24" s="87"/>
      <c r="QKG24" s="87"/>
      <c r="QKH24" s="86"/>
      <c r="QKI24" s="86"/>
      <c r="QKJ24" s="87"/>
      <c r="QKK24" s="86"/>
      <c r="QKL24" s="87"/>
      <c r="QKM24" s="86"/>
      <c r="QKN24" s="86"/>
      <c r="QKO24" s="10"/>
      <c r="QKP24" s="11"/>
      <c r="QKQ24" s="87"/>
      <c r="QKR24" s="87"/>
      <c r="QKS24" s="86"/>
      <c r="QKT24" s="86"/>
      <c r="QKU24" s="87"/>
      <c r="QKV24" s="86"/>
      <c r="QKW24" s="87"/>
      <c r="QKX24" s="86"/>
      <c r="QKY24" s="86"/>
      <c r="QKZ24" s="10"/>
      <c r="QLA24" s="11"/>
      <c r="QLB24" s="87"/>
      <c r="QLC24" s="87"/>
      <c r="QLD24" s="86"/>
      <c r="QLE24" s="86"/>
      <c r="QLF24" s="87"/>
      <c r="QLG24" s="86"/>
      <c r="QLH24" s="87"/>
      <c r="QLI24" s="86"/>
      <c r="QLJ24" s="86"/>
      <c r="QLK24" s="10"/>
      <c r="QLL24" s="11"/>
      <c r="QLM24" s="87"/>
      <c r="QLN24" s="87"/>
      <c r="QLO24" s="86"/>
      <c r="QLP24" s="86"/>
      <c r="QLQ24" s="87"/>
      <c r="QLR24" s="86"/>
      <c r="QLS24" s="87"/>
      <c r="QLT24" s="86"/>
      <c r="QLU24" s="86"/>
      <c r="QLV24" s="10"/>
      <c r="QLW24" s="11"/>
      <c r="QLX24" s="87"/>
      <c r="QLY24" s="87"/>
      <c r="QLZ24" s="86"/>
      <c r="QMA24" s="86"/>
      <c r="QMB24" s="87"/>
      <c r="QMC24" s="86"/>
      <c r="QMD24" s="87"/>
      <c r="QME24" s="86"/>
      <c r="QMF24" s="86"/>
      <c r="QMG24" s="10"/>
      <c r="QMH24" s="11"/>
      <c r="QMI24" s="87"/>
      <c r="QMJ24" s="87"/>
      <c r="QMK24" s="86"/>
      <c r="QML24" s="86"/>
      <c r="QMM24" s="87"/>
      <c r="QMN24" s="86"/>
      <c r="QMO24" s="87"/>
      <c r="QMP24" s="86"/>
      <c r="QMQ24" s="86"/>
      <c r="QMR24" s="10"/>
      <c r="QMS24" s="11"/>
      <c r="QMT24" s="87"/>
      <c r="QMU24" s="87"/>
      <c r="QMV24" s="86"/>
      <c r="QMW24" s="86"/>
      <c r="QMX24" s="87"/>
      <c r="QMY24" s="86"/>
      <c r="QMZ24" s="87"/>
      <c r="QNA24" s="86"/>
      <c r="QNB24" s="86"/>
      <c r="QNC24" s="10"/>
      <c r="QND24" s="11"/>
      <c r="QNE24" s="87"/>
      <c r="QNF24" s="87"/>
      <c r="QNG24" s="86"/>
      <c r="QNH24" s="86"/>
      <c r="QNI24" s="87"/>
      <c r="QNJ24" s="86"/>
      <c r="QNK24" s="87"/>
      <c r="QNL24" s="86"/>
      <c r="QNM24" s="86"/>
      <c r="QNN24" s="10"/>
      <c r="QNO24" s="11"/>
      <c r="QNP24" s="87"/>
      <c r="QNQ24" s="87"/>
      <c r="QNR24" s="86"/>
      <c r="QNS24" s="86"/>
      <c r="QNT24" s="87"/>
      <c r="QNU24" s="86"/>
      <c r="QNV24" s="87"/>
      <c r="QNW24" s="86"/>
      <c r="QNX24" s="86"/>
      <c r="QNY24" s="10"/>
      <c r="QNZ24" s="11"/>
      <c r="QOA24" s="87"/>
      <c r="QOB24" s="87"/>
      <c r="QOC24" s="86"/>
      <c r="QOD24" s="86"/>
      <c r="QOE24" s="87"/>
      <c r="QOF24" s="86"/>
      <c r="QOG24" s="87"/>
      <c r="QOH24" s="86"/>
      <c r="QOI24" s="86"/>
      <c r="QOJ24" s="10"/>
      <c r="QOK24" s="11"/>
      <c r="QOL24" s="87"/>
      <c r="QOM24" s="87"/>
      <c r="QON24" s="86"/>
      <c r="QOO24" s="86"/>
      <c r="QOP24" s="87"/>
      <c r="QOQ24" s="86"/>
      <c r="QOR24" s="87"/>
      <c r="QOS24" s="86"/>
      <c r="QOT24" s="86"/>
      <c r="QOU24" s="10"/>
      <c r="QOV24" s="11"/>
      <c r="QOW24" s="87"/>
      <c r="QOX24" s="87"/>
      <c r="QOY24" s="86"/>
      <c r="QOZ24" s="86"/>
      <c r="QPA24" s="87"/>
      <c r="QPB24" s="86"/>
      <c r="QPC24" s="87"/>
      <c r="QPD24" s="86"/>
      <c r="QPE24" s="86"/>
      <c r="QPF24" s="10"/>
      <c r="QPG24" s="11"/>
      <c r="QPH24" s="87"/>
      <c r="QPI24" s="87"/>
      <c r="QPJ24" s="86"/>
      <c r="QPK24" s="86"/>
      <c r="QPL24" s="87"/>
      <c r="QPM24" s="86"/>
      <c r="QPN24" s="87"/>
      <c r="QPO24" s="86"/>
      <c r="QPP24" s="86"/>
      <c r="QPQ24" s="10"/>
      <c r="QPR24" s="11"/>
      <c r="QPS24" s="87"/>
      <c r="QPT24" s="87"/>
      <c r="QPU24" s="86"/>
      <c r="QPV24" s="86"/>
      <c r="QPW24" s="87"/>
      <c r="QPX24" s="86"/>
      <c r="QPY24" s="87"/>
      <c r="QPZ24" s="86"/>
      <c r="QQA24" s="86"/>
      <c r="QQB24" s="10"/>
      <c r="QQC24" s="11"/>
      <c r="QQD24" s="87"/>
      <c r="QQE24" s="87"/>
      <c r="QQF24" s="86"/>
      <c r="QQG24" s="86"/>
      <c r="QQH24" s="87"/>
      <c r="QQI24" s="86"/>
      <c r="QQJ24" s="87"/>
      <c r="QQK24" s="86"/>
      <c r="QQL24" s="86"/>
      <c r="QQM24" s="10"/>
      <c r="QQN24" s="11"/>
      <c r="QQO24" s="87"/>
      <c r="QQP24" s="87"/>
      <c r="QQQ24" s="86"/>
      <c r="QQR24" s="86"/>
      <c r="QQS24" s="87"/>
      <c r="QQT24" s="86"/>
      <c r="QQU24" s="87"/>
      <c r="QQV24" s="86"/>
      <c r="QQW24" s="86"/>
      <c r="QQX24" s="10"/>
      <c r="QQY24" s="11"/>
      <c r="QQZ24" s="87"/>
      <c r="QRA24" s="87"/>
      <c r="QRB24" s="86"/>
      <c r="QRC24" s="86"/>
      <c r="QRD24" s="87"/>
      <c r="QRE24" s="86"/>
      <c r="QRF24" s="87"/>
      <c r="QRG24" s="86"/>
      <c r="QRH24" s="86"/>
      <c r="QRI24" s="10"/>
      <c r="QRJ24" s="11"/>
      <c r="QRK24" s="87"/>
      <c r="QRL24" s="87"/>
      <c r="QRM24" s="86"/>
      <c r="QRN24" s="86"/>
      <c r="QRO24" s="87"/>
      <c r="QRP24" s="86"/>
      <c r="QRQ24" s="87"/>
      <c r="QRR24" s="86"/>
      <c r="QRS24" s="86"/>
      <c r="QRT24" s="10"/>
      <c r="QRU24" s="11"/>
      <c r="QRV24" s="87"/>
      <c r="QRW24" s="87"/>
      <c r="QRX24" s="86"/>
      <c r="QRY24" s="86"/>
      <c r="QRZ24" s="87"/>
      <c r="QSA24" s="86"/>
      <c r="QSB24" s="87"/>
      <c r="QSC24" s="86"/>
      <c r="QSD24" s="86"/>
      <c r="QSE24" s="10"/>
      <c r="QSF24" s="11"/>
      <c r="QSG24" s="87"/>
      <c r="QSH24" s="87"/>
      <c r="QSI24" s="86"/>
      <c r="QSJ24" s="86"/>
      <c r="QSK24" s="87"/>
      <c r="QSL24" s="86"/>
      <c r="QSM24" s="87"/>
      <c r="QSN24" s="86"/>
      <c r="QSO24" s="86"/>
      <c r="QSP24" s="10"/>
      <c r="QSQ24" s="11"/>
      <c r="QSR24" s="87"/>
      <c r="QSS24" s="87"/>
      <c r="QST24" s="86"/>
      <c r="QSU24" s="86"/>
      <c r="QSV24" s="87"/>
      <c r="QSW24" s="86"/>
      <c r="QSX24" s="87"/>
      <c r="QSY24" s="86"/>
      <c r="QSZ24" s="86"/>
      <c r="QTA24" s="10"/>
      <c r="QTB24" s="11"/>
      <c r="QTC24" s="87"/>
      <c r="QTD24" s="87"/>
      <c r="QTE24" s="86"/>
      <c r="QTF24" s="86"/>
      <c r="QTG24" s="87"/>
      <c r="QTH24" s="86"/>
      <c r="QTI24" s="87"/>
      <c r="QTJ24" s="86"/>
      <c r="QTK24" s="86"/>
      <c r="QTL24" s="10"/>
      <c r="QTM24" s="11"/>
      <c r="QTN24" s="87"/>
      <c r="QTO24" s="87"/>
      <c r="QTP24" s="86"/>
      <c r="QTQ24" s="86"/>
      <c r="QTR24" s="87"/>
      <c r="QTS24" s="86"/>
      <c r="QTT24" s="87"/>
      <c r="QTU24" s="86"/>
      <c r="QTV24" s="86"/>
      <c r="QTW24" s="10"/>
      <c r="QTX24" s="11"/>
      <c r="QTY24" s="87"/>
      <c r="QTZ24" s="87"/>
      <c r="QUA24" s="86"/>
      <c r="QUB24" s="86"/>
      <c r="QUC24" s="87"/>
      <c r="QUD24" s="86"/>
      <c r="QUE24" s="87"/>
      <c r="QUF24" s="86"/>
      <c r="QUG24" s="86"/>
      <c r="QUH24" s="10"/>
      <c r="QUI24" s="11"/>
      <c r="QUJ24" s="87"/>
      <c r="QUK24" s="87"/>
      <c r="QUL24" s="86"/>
      <c r="QUM24" s="86"/>
      <c r="QUN24" s="87"/>
      <c r="QUO24" s="86"/>
      <c r="QUP24" s="87"/>
      <c r="QUQ24" s="86"/>
      <c r="QUR24" s="86"/>
      <c r="QUS24" s="10"/>
      <c r="QUT24" s="11"/>
      <c r="QUU24" s="87"/>
      <c r="QUV24" s="87"/>
      <c r="QUW24" s="86"/>
      <c r="QUX24" s="86"/>
      <c r="QUY24" s="87"/>
      <c r="QUZ24" s="86"/>
      <c r="QVA24" s="87"/>
      <c r="QVB24" s="86"/>
      <c r="QVC24" s="86"/>
      <c r="QVD24" s="10"/>
      <c r="QVE24" s="11"/>
      <c r="QVF24" s="87"/>
      <c r="QVG24" s="87"/>
      <c r="QVH24" s="86"/>
      <c r="QVI24" s="86"/>
      <c r="QVJ24" s="87"/>
      <c r="QVK24" s="86"/>
      <c r="QVL24" s="87"/>
      <c r="QVM24" s="86"/>
      <c r="QVN24" s="86"/>
      <c r="QVO24" s="10"/>
      <c r="QVP24" s="11"/>
      <c r="QVQ24" s="87"/>
      <c r="QVR24" s="87"/>
      <c r="QVS24" s="86"/>
      <c r="QVT24" s="86"/>
      <c r="QVU24" s="87"/>
      <c r="QVV24" s="86"/>
      <c r="QVW24" s="87"/>
      <c r="QVX24" s="86"/>
      <c r="QVY24" s="86"/>
      <c r="QVZ24" s="10"/>
      <c r="QWA24" s="11"/>
      <c r="QWB24" s="87"/>
      <c r="QWC24" s="87"/>
      <c r="QWD24" s="86"/>
      <c r="QWE24" s="86"/>
      <c r="QWF24" s="87"/>
      <c r="QWG24" s="86"/>
      <c r="QWH24" s="87"/>
      <c r="QWI24" s="86"/>
      <c r="QWJ24" s="86"/>
      <c r="QWK24" s="10"/>
      <c r="QWL24" s="11"/>
      <c r="QWM24" s="87"/>
      <c r="QWN24" s="87"/>
      <c r="QWO24" s="86"/>
      <c r="QWP24" s="86"/>
      <c r="QWQ24" s="87"/>
      <c r="QWR24" s="86"/>
      <c r="QWS24" s="87"/>
      <c r="QWT24" s="86"/>
      <c r="QWU24" s="86"/>
      <c r="QWV24" s="10"/>
      <c r="QWW24" s="11"/>
      <c r="QWX24" s="87"/>
      <c r="QWY24" s="87"/>
      <c r="QWZ24" s="86"/>
      <c r="QXA24" s="86"/>
      <c r="QXB24" s="87"/>
      <c r="QXC24" s="86"/>
      <c r="QXD24" s="87"/>
      <c r="QXE24" s="86"/>
      <c r="QXF24" s="86"/>
      <c r="QXG24" s="10"/>
      <c r="QXH24" s="11"/>
      <c r="QXI24" s="87"/>
      <c r="QXJ24" s="87"/>
      <c r="QXK24" s="86"/>
      <c r="QXL24" s="86"/>
      <c r="QXM24" s="87"/>
      <c r="QXN24" s="86"/>
      <c r="QXO24" s="87"/>
      <c r="QXP24" s="86"/>
      <c r="QXQ24" s="86"/>
      <c r="QXR24" s="10"/>
      <c r="QXS24" s="11"/>
      <c r="QXT24" s="87"/>
      <c r="QXU24" s="87"/>
      <c r="QXV24" s="86"/>
      <c r="QXW24" s="86"/>
      <c r="QXX24" s="87"/>
      <c r="QXY24" s="86"/>
      <c r="QXZ24" s="87"/>
      <c r="QYA24" s="86"/>
      <c r="QYB24" s="86"/>
      <c r="QYC24" s="10"/>
      <c r="QYD24" s="11"/>
      <c r="QYE24" s="87"/>
      <c r="QYF24" s="87"/>
      <c r="QYG24" s="86"/>
      <c r="QYH24" s="86"/>
      <c r="QYI24" s="87"/>
      <c r="QYJ24" s="86"/>
      <c r="QYK24" s="87"/>
      <c r="QYL24" s="86"/>
      <c r="QYM24" s="86"/>
      <c r="QYN24" s="10"/>
      <c r="QYO24" s="11"/>
      <c r="QYP24" s="87"/>
      <c r="QYQ24" s="87"/>
      <c r="QYR24" s="86"/>
      <c r="QYS24" s="86"/>
      <c r="QYT24" s="87"/>
      <c r="QYU24" s="86"/>
      <c r="QYV24" s="87"/>
      <c r="QYW24" s="86"/>
      <c r="QYX24" s="86"/>
      <c r="QYY24" s="10"/>
      <c r="QYZ24" s="11"/>
      <c r="QZA24" s="87"/>
      <c r="QZB24" s="87"/>
      <c r="QZC24" s="86"/>
      <c r="QZD24" s="86"/>
      <c r="QZE24" s="87"/>
      <c r="QZF24" s="86"/>
      <c r="QZG24" s="87"/>
      <c r="QZH24" s="86"/>
      <c r="QZI24" s="86"/>
      <c r="QZJ24" s="10"/>
      <c r="QZK24" s="11"/>
      <c r="QZL24" s="87"/>
      <c r="QZM24" s="87"/>
      <c r="QZN24" s="86"/>
      <c r="QZO24" s="86"/>
      <c r="QZP24" s="87"/>
      <c r="QZQ24" s="86"/>
      <c r="QZR24" s="87"/>
      <c r="QZS24" s="86"/>
      <c r="QZT24" s="86"/>
      <c r="QZU24" s="10"/>
      <c r="QZV24" s="11"/>
      <c r="QZW24" s="87"/>
      <c r="QZX24" s="87"/>
      <c r="QZY24" s="86"/>
      <c r="QZZ24" s="86"/>
      <c r="RAA24" s="87"/>
      <c r="RAB24" s="86"/>
      <c r="RAC24" s="87"/>
      <c r="RAD24" s="86"/>
      <c r="RAE24" s="86"/>
      <c r="RAF24" s="10"/>
      <c r="RAG24" s="11"/>
      <c r="RAH24" s="87"/>
      <c r="RAI24" s="87"/>
      <c r="RAJ24" s="86"/>
      <c r="RAK24" s="86"/>
      <c r="RAL24" s="87"/>
      <c r="RAM24" s="86"/>
      <c r="RAN24" s="87"/>
      <c r="RAO24" s="86"/>
      <c r="RAP24" s="86"/>
      <c r="RAQ24" s="10"/>
      <c r="RAR24" s="11"/>
      <c r="RAS24" s="87"/>
      <c r="RAT24" s="87"/>
      <c r="RAU24" s="86"/>
      <c r="RAV24" s="86"/>
      <c r="RAW24" s="87"/>
      <c r="RAX24" s="86"/>
      <c r="RAY24" s="87"/>
      <c r="RAZ24" s="86"/>
      <c r="RBA24" s="86"/>
      <c r="RBB24" s="10"/>
      <c r="RBC24" s="11"/>
      <c r="RBD24" s="87"/>
      <c r="RBE24" s="87"/>
      <c r="RBF24" s="86"/>
      <c r="RBG24" s="86"/>
      <c r="RBH24" s="87"/>
      <c r="RBI24" s="86"/>
      <c r="RBJ24" s="87"/>
      <c r="RBK24" s="86"/>
      <c r="RBL24" s="86"/>
      <c r="RBM24" s="10"/>
      <c r="RBN24" s="11"/>
      <c r="RBO24" s="87"/>
      <c r="RBP24" s="87"/>
      <c r="RBQ24" s="86"/>
      <c r="RBR24" s="86"/>
      <c r="RBS24" s="87"/>
      <c r="RBT24" s="86"/>
      <c r="RBU24" s="87"/>
      <c r="RBV24" s="86"/>
      <c r="RBW24" s="86"/>
      <c r="RBX24" s="10"/>
      <c r="RBY24" s="11"/>
      <c r="RBZ24" s="87"/>
      <c r="RCA24" s="87"/>
      <c r="RCB24" s="86"/>
      <c r="RCC24" s="86"/>
      <c r="RCD24" s="87"/>
      <c r="RCE24" s="86"/>
      <c r="RCF24" s="87"/>
      <c r="RCG24" s="86"/>
      <c r="RCH24" s="86"/>
      <c r="RCI24" s="10"/>
      <c r="RCJ24" s="11"/>
      <c r="RCK24" s="87"/>
      <c r="RCL24" s="87"/>
      <c r="RCM24" s="86"/>
      <c r="RCN24" s="86"/>
      <c r="RCO24" s="87"/>
      <c r="RCP24" s="86"/>
      <c r="RCQ24" s="87"/>
      <c r="RCR24" s="86"/>
      <c r="RCS24" s="86"/>
      <c r="RCT24" s="10"/>
      <c r="RCU24" s="11"/>
      <c r="RCV24" s="87"/>
      <c r="RCW24" s="87"/>
      <c r="RCX24" s="86"/>
      <c r="RCY24" s="86"/>
      <c r="RCZ24" s="87"/>
      <c r="RDA24" s="86"/>
      <c r="RDB24" s="87"/>
      <c r="RDC24" s="86"/>
      <c r="RDD24" s="86"/>
      <c r="RDE24" s="10"/>
      <c r="RDF24" s="11"/>
      <c r="RDG24" s="87"/>
      <c r="RDH24" s="87"/>
      <c r="RDI24" s="86"/>
      <c r="RDJ24" s="86"/>
      <c r="RDK24" s="87"/>
      <c r="RDL24" s="86"/>
      <c r="RDM24" s="87"/>
      <c r="RDN24" s="86"/>
      <c r="RDO24" s="86"/>
      <c r="RDP24" s="10"/>
      <c r="RDQ24" s="11"/>
      <c r="RDR24" s="87"/>
      <c r="RDS24" s="87"/>
      <c r="RDT24" s="86"/>
      <c r="RDU24" s="86"/>
      <c r="RDV24" s="87"/>
      <c r="RDW24" s="86"/>
      <c r="RDX24" s="87"/>
      <c r="RDY24" s="86"/>
      <c r="RDZ24" s="86"/>
      <c r="REA24" s="10"/>
      <c r="REB24" s="11"/>
      <c r="REC24" s="87"/>
      <c r="RED24" s="87"/>
      <c r="REE24" s="86"/>
      <c r="REF24" s="86"/>
      <c r="REG24" s="87"/>
      <c r="REH24" s="86"/>
      <c r="REI24" s="87"/>
      <c r="REJ24" s="86"/>
      <c r="REK24" s="86"/>
      <c r="REL24" s="10"/>
      <c r="REM24" s="11"/>
      <c r="REN24" s="87"/>
      <c r="REO24" s="87"/>
      <c r="REP24" s="86"/>
      <c r="REQ24" s="86"/>
      <c r="RER24" s="87"/>
      <c r="RES24" s="86"/>
      <c r="RET24" s="87"/>
      <c r="REU24" s="86"/>
      <c r="REV24" s="86"/>
      <c r="REW24" s="10"/>
      <c r="REX24" s="11"/>
      <c r="REY24" s="87"/>
      <c r="REZ24" s="87"/>
      <c r="RFA24" s="86"/>
      <c r="RFB24" s="86"/>
      <c r="RFC24" s="87"/>
      <c r="RFD24" s="86"/>
      <c r="RFE24" s="87"/>
      <c r="RFF24" s="86"/>
      <c r="RFG24" s="86"/>
      <c r="RFH24" s="10"/>
      <c r="RFI24" s="11"/>
      <c r="RFJ24" s="87"/>
      <c r="RFK24" s="87"/>
      <c r="RFL24" s="86"/>
      <c r="RFM24" s="86"/>
      <c r="RFN24" s="87"/>
      <c r="RFO24" s="86"/>
      <c r="RFP24" s="87"/>
      <c r="RFQ24" s="86"/>
      <c r="RFR24" s="86"/>
      <c r="RFS24" s="10"/>
      <c r="RFT24" s="11"/>
      <c r="RFU24" s="87"/>
      <c r="RFV24" s="87"/>
      <c r="RFW24" s="86"/>
      <c r="RFX24" s="86"/>
      <c r="RFY24" s="87"/>
      <c r="RFZ24" s="86"/>
      <c r="RGA24" s="87"/>
      <c r="RGB24" s="86"/>
      <c r="RGC24" s="86"/>
      <c r="RGD24" s="10"/>
      <c r="RGE24" s="11"/>
      <c r="RGF24" s="87"/>
      <c r="RGG24" s="87"/>
      <c r="RGH24" s="86"/>
      <c r="RGI24" s="86"/>
      <c r="RGJ24" s="87"/>
      <c r="RGK24" s="86"/>
      <c r="RGL24" s="87"/>
      <c r="RGM24" s="86"/>
      <c r="RGN24" s="86"/>
      <c r="RGO24" s="10"/>
      <c r="RGP24" s="11"/>
      <c r="RGQ24" s="87"/>
      <c r="RGR24" s="87"/>
      <c r="RGS24" s="86"/>
      <c r="RGT24" s="86"/>
      <c r="RGU24" s="87"/>
      <c r="RGV24" s="86"/>
      <c r="RGW24" s="87"/>
      <c r="RGX24" s="86"/>
      <c r="RGY24" s="86"/>
      <c r="RGZ24" s="10"/>
      <c r="RHA24" s="11"/>
      <c r="RHB24" s="87"/>
      <c r="RHC24" s="87"/>
      <c r="RHD24" s="86"/>
      <c r="RHE24" s="86"/>
      <c r="RHF24" s="87"/>
      <c r="RHG24" s="86"/>
      <c r="RHH24" s="87"/>
      <c r="RHI24" s="86"/>
      <c r="RHJ24" s="86"/>
      <c r="RHK24" s="10"/>
      <c r="RHL24" s="11"/>
      <c r="RHM24" s="87"/>
      <c r="RHN24" s="87"/>
      <c r="RHO24" s="86"/>
      <c r="RHP24" s="86"/>
      <c r="RHQ24" s="87"/>
      <c r="RHR24" s="86"/>
      <c r="RHS24" s="87"/>
      <c r="RHT24" s="86"/>
      <c r="RHU24" s="86"/>
      <c r="RHV24" s="10"/>
      <c r="RHW24" s="11"/>
      <c r="RHX24" s="87"/>
      <c r="RHY24" s="87"/>
      <c r="RHZ24" s="86"/>
      <c r="RIA24" s="86"/>
      <c r="RIB24" s="87"/>
      <c r="RIC24" s="86"/>
      <c r="RID24" s="87"/>
      <c r="RIE24" s="86"/>
      <c r="RIF24" s="86"/>
      <c r="RIG24" s="10"/>
      <c r="RIH24" s="11"/>
      <c r="RII24" s="87"/>
      <c r="RIJ24" s="87"/>
      <c r="RIK24" s="86"/>
      <c r="RIL24" s="86"/>
      <c r="RIM24" s="87"/>
      <c r="RIN24" s="86"/>
      <c r="RIO24" s="87"/>
      <c r="RIP24" s="86"/>
      <c r="RIQ24" s="86"/>
      <c r="RIR24" s="10"/>
      <c r="RIS24" s="11"/>
      <c r="RIT24" s="87"/>
      <c r="RIU24" s="87"/>
      <c r="RIV24" s="86"/>
      <c r="RIW24" s="86"/>
      <c r="RIX24" s="87"/>
      <c r="RIY24" s="86"/>
      <c r="RIZ24" s="87"/>
      <c r="RJA24" s="86"/>
      <c r="RJB24" s="86"/>
      <c r="RJC24" s="10"/>
      <c r="RJD24" s="11"/>
      <c r="RJE24" s="87"/>
      <c r="RJF24" s="87"/>
      <c r="RJG24" s="86"/>
      <c r="RJH24" s="86"/>
      <c r="RJI24" s="87"/>
      <c r="RJJ24" s="86"/>
      <c r="RJK24" s="87"/>
      <c r="RJL24" s="86"/>
      <c r="RJM24" s="86"/>
      <c r="RJN24" s="10"/>
      <c r="RJO24" s="11"/>
      <c r="RJP24" s="87"/>
      <c r="RJQ24" s="87"/>
      <c r="RJR24" s="86"/>
      <c r="RJS24" s="86"/>
      <c r="RJT24" s="87"/>
      <c r="RJU24" s="86"/>
      <c r="RJV24" s="87"/>
      <c r="RJW24" s="86"/>
      <c r="RJX24" s="86"/>
      <c r="RJY24" s="10"/>
      <c r="RJZ24" s="11"/>
      <c r="RKA24" s="87"/>
      <c r="RKB24" s="87"/>
      <c r="RKC24" s="86"/>
      <c r="RKD24" s="86"/>
      <c r="RKE24" s="87"/>
      <c r="RKF24" s="86"/>
      <c r="RKG24" s="87"/>
      <c r="RKH24" s="86"/>
      <c r="RKI24" s="86"/>
      <c r="RKJ24" s="10"/>
      <c r="RKK24" s="11"/>
      <c r="RKL24" s="87"/>
      <c r="RKM24" s="87"/>
      <c r="RKN24" s="86"/>
      <c r="RKO24" s="86"/>
      <c r="RKP24" s="87"/>
      <c r="RKQ24" s="86"/>
      <c r="RKR24" s="87"/>
      <c r="RKS24" s="86"/>
      <c r="RKT24" s="86"/>
      <c r="RKU24" s="10"/>
      <c r="RKV24" s="11"/>
      <c r="RKW24" s="87"/>
      <c r="RKX24" s="87"/>
      <c r="RKY24" s="86"/>
      <c r="RKZ24" s="86"/>
      <c r="RLA24" s="87"/>
      <c r="RLB24" s="86"/>
      <c r="RLC24" s="87"/>
      <c r="RLD24" s="86"/>
      <c r="RLE24" s="86"/>
      <c r="RLF24" s="10"/>
      <c r="RLG24" s="11"/>
      <c r="RLH24" s="87"/>
      <c r="RLI24" s="87"/>
      <c r="RLJ24" s="86"/>
      <c r="RLK24" s="86"/>
      <c r="RLL24" s="87"/>
      <c r="RLM24" s="86"/>
      <c r="RLN24" s="87"/>
      <c r="RLO24" s="86"/>
      <c r="RLP24" s="86"/>
      <c r="RLQ24" s="10"/>
      <c r="RLR24" s="11"/>
      <c r="RLS24" s="87"/>
      <c r="RLT24" s="87"/>
      <c r="RLU24" s="86"/>
      <c r="RLV24" s="86"/>
      <c r="RLW24" s="87"/>
      <c r="RLX24" s="86"/>
      <c r="RLY24" s="87"/>
      <c r="RLZ24" s="86"/>
      <c r="RMA24" s="86"/>
      <c r="RMB24" s="10"/>
      <c r="RMC24" s="11"/>
      <c r="RMD24" s="87"/>
      <c r="RME24" s="87"/>
      <c r="RMF24" s="86"/>
      <c r="RMG24" s="86"/>
      <c r="RMH24" s="87"/>
      <c r="RMI24" s="86"/>
      <c r="RMJ24" s="87"/>
      <c r="RMK24" s="86"/>
      <c r="RML24" s="86"/>
      <c r="RMM24" s="10"/>
      <c r="RMN24" s="11"/>
      <c r="RMO24" s="87"/>
      <c r="RMP24" s="87"/>
      <c r="RMQ24" s="86"/>
      <c r="RMR24" s="86"/>
      <c r="RMS24" s="87"/>
      <c r="RMT24" s="86"/>
      <c r="RMU24" s="87"/>
      <c r="RMV24" s="86"/>
      <c r="RMW24" s="86"/>
      <c r="RMX24" s="10"/>
      <c r="RMY24" s="11"/>
      <c r="RMZ24" s="87"/>
      <c r="RNA24" s="87"/>
      <c r="RNB24" s="86"/>
      <c r="RNC24" s="86"/>
      <c r="RND24" s="87"/>
      <c r="RNE24" s="86"/>
      <c r="RNF24" s="87"/>
      <c r="RNG24" s="86"/>
      <c r="RNH24" s="86"/>
      <c r="RNI24" s="10"/>
      <c r="RNJ24" s="11"/>
      <c r="RNK24" s="87"/>
      <c r="RNL24" s="87"/>
      <c r="RNM24" s="86"/>
      <c r="RNN24" s="86"/>
      <c r="RNO24" s="87"/>
      <c r="RNP24" s="86"/>
      <c r="RNQ24" s="87"/>
      <c r="RNR24" s="86"/>
      <c r="RNS24" s="86"/>
      <c r="RNT24" s="10"/>
      <c r="RNU24" s="11"/>
      <c r="RNV24" s="87"/>
      <c r="RNW24" s="87"/>
      <c r="RNX24" s="86"/>
      <c r="RNY24" s="86"/>
      <c r="RNZ24" s="87"/>
      <c r="ROA24" s="86"/>
      <c r="ROB24" s="87"/>
      <c r="ROC24" s="86"/>
      <c r="ROD24" s="86"/>
      <c r="ROE24" s="10"/>
      <c r="ROF24" s="11"/>
      <c r="ROG24" s="87"/>
      <c r="ROH24" s="87"/>
      <c r="ROI24" s="86"/>
      <c r="ROJ24" s="86"/>
      <c r="ROK24" s="87"/>
      <c r="ROL24" s="86"/>
      <c r="ROM24" s="87"/>
      <c r="RON24" s="86"/>
      <c r="ROO24" s="86"/>
      <c r="ROP24" s="10"/>
      <c r="ROQ24" s="11"/>
      <c r="ROR24" s="87"/>
      <c r="ROS24" s="87"/>
      <c r="ROT24" s="86"/>
      <c r="ROU24" s="86"/>
      <c r="ROV24" s="87"/>
      <c r="ROW24" s="86"/>
      <c r="ROX24" s="87"/>
      <c r="ROY24" s="86"/>
      <c r="ROZ24" s="86"/>
      <c r="RPA24" s="10"/>
      <c r="RPB24" s="11"/>
      <c r="RPC24" s="87"/>
      <c r="RPD24" s="87"/>
      <c r="RPE24" s="86"/>
      <c r="RPF24" s="86"/>
      <c r="RPG24" s="87"/>
      <c r="RPH24" s="86"/>
      <c r="RPI24" s="87"/>
      <c r="RPJ24" s="86"/>
      <c r="RPK24" s="86"/>
      <c r="RPL24" s="10"/>
      <c r="RPM24" s="11"/>
      <c r="RPN24" s="87"/>
      <c r="RPO24" s="87"/>
      <c r="RPP24" s="86"/>
      <c r="RPQ24" s="86"/>
      <c r="RPR24" s="87"/>
      <c r="RPS24" s="86"/>
      <c r="RPT24" s="87"/>
      <c r="RPU24" s="86"/>
      <c r="RPV24" s="86"/>
      <c r="RPW24" s="10"/>
      <c r="RPX24" s="11"/>
      <c r="RPY24" s="87"/>
      <c r="RPZ24" s="87"/>
      <c r="RQA24" s="86"/>
      <c r="RQB24" s="86"/>
      <c r="RQC24" s="87"/>
      <c r="RQD24" s="86"/>
      <c r="RQE24" s="87"/>
      <c r="RQF24" s="86"/>
      <c r="RQG24" s="86"/>
      <c r="RQH24" s="10"/>
      <c r="RQI24" s="11"/>
      <c r="RQJ24" s="87"/>
      <c r="RQK24" s="87"/>
      <c r="RQL24" s="86"/>
      <c r="RQM24" s="86"/>
      <c r="RQN24" s="87"/>
      <c r="RQO24" s="86"/>
      <c r="RQP24" s="87"/>
      <c r="RQQ24" s="86"/>
      <c r="RQR24" s="86"/>
      <c r="RQS24" s="10"/>
      <c r="RQT24" s="11"/>
      <c r="RQU24" s="87"/>
      <c r="RQV24" s="87"/>
      <c r="RQW24" s="86"/>
      <c r="RQX24" s="86"/>
      <c r="RQY24" s="87"/>
      <c r="RQZ24" s="86"/>
      <c r="RRA24" s="87"/>
      <c r="RRB24" s="86"/>
      <c r="RRC24" s="86"/>
      <c r="RRD24" s="10"/>
      <c r="RRE24" s="11"/>
      <c r="RRF24" s="87"/>
      <c r="RRG24" s="87"/>
      <c r="RRH24" s="86"/>
      <c r="RRI24" s="86"/>
      <c r="RRJ24" s="87"/>
      <c r="RRK24" s="86"/>
      <c r="RRL24" s="87"/>
      <c r="RRM24" s="86"/>
      <c r="RRN24" s="86"/>
      <c r="RRO24" s="10"/>
      <c r="RRP24" s="11"/>
      <c r="RRQ24" s="87"/>
      <c r="RRR24" s="87"/>
      <c r="RRS24" s="86"/>
      <c r="RRT24" s="86"/>
      <c r="RRU24" s="87"/>
      <c r="RRV24" s="86"/>
      <c r="RRW24" s="87"/>
      <c r="RRX24" s="86"/>
      <c r="RRY24" s="86"/>
      <c r="RRZ24" s="10"/>
      <c r="RSA24" s="11"/>
      <c r="RSB24" s="87"/>
      <c r="RSC24" s="87"/>
      <c r="RSD24" s="86"/>
      <c r="RSE24" s="86"/>
      <c r="RSF24" s="87"/>
      <c r="RSG24" s="86"/>
      <c r="RSH24" s="87"/>
      <c r="RSI24" s="86"/>
      <c r="RSJ24" s="86"/>
      <c r="RSK24" s="10"/>
      <c r="RSL24" s="11"/>
      <c r="RSM24" s="87"/>
      <c r="RSN24" s="87"/>
      <c r="RSO24" s="86"/>
      <c r="RSP24" s="86"/>
      <c r="RSQ24" s="87"/>
      <c r="RSR24" s="86"/>
      <c r="RSS24" s="87"/>
      <c r="RST24" s="86"/>
      <c r="RSU24" s="86"/>
      <c r="RSV24" s="10"/>
      <c r="RSW24" s="11"/>
      <c r="RSX24" s="87"/>
      <c r="RSY24" s="87"/>
      <c r="RSZ24" s="86"/>
      <c r="RTA24" s="86"/>
      <c r="RTB24" s="87"/>
      <c r="RTC24" s="86"/>
      <c r="RTD24" s="87"/>
      <c r="RTE24" s="86"/>
      <c r="RTF24" s="86"/>
      <c r="RTG24" s="10"/>
      <c r="RTH24" s="11"/>
      <c r="RTI24" s="87"/>
      <c r="RTJ24" s="87"/>
      <c r="RTK24" s="86"/>
      <c r="RTL24" s="86"/>
      <c r="RTM24" s="87"/>
      <c r="RTN24" s="86"/>
      <c r="RTO24" s="87"/>
      <c r="RTP24" s="86"/>
      <c r="RTQ24" s="86"/>
      <c r="RTR24" s="10"/>
      <c r="RTS24" s="11"/>
      <c r="RTT24" s="87"/>
      <c r="RTU24" s="87"/>
      <c r="RTV24" s="86"/>
      <c r="RTW24" s="86"/>
      <c r="RTX24" s="87"/>
      <c r="RTY24" s="86"/>
      <c r="RTZ24" s="87"/>
      <c r="RUA24" s="86"/>
      <c r="RUB24" s="86"/>
      <c r="RUC24" s="10"/>
      <c r="RUD24" s="11"/>
      <c r="RUE24" s="87"/>
      <c r="RUF24" s="87"/>
      <c r="RUG24" s="86"/>
      <c r="RUH24" s="86"/>
      <c r="RUI24" s="87"/>
      <c r="RUJ24" s="86"/>
      <c r="RUK24" s="87"/>
      <c r="RUL24" s="86"/>
      <c r="RUM24" s="86"/>
      <c r="RUN24" s="10"/>
      <c r="RUO24" s="11"/>
      <c r="RUP24" s="87"/>
      <c r="RUQ24" s="87"/>
      <c r="RUR24" s="86"/>
      <c r="RUS24" s="86"/>
      <c r="RUT24" s="87"/>
      <c r="RUU24" s="86"/>
      <c r="RUV24" s="87"/>
      <c r="RUW24" s="86"/>
      <c r="RUX24" s="86"/>
      <c r="RUY24" s="10"/>
      <c r="RUZ24" s="11"/>
      <c r="RVA24" s="87"/>
      <c r="RVB24" s="87"/>
      <c r="RVC24" s="86"/>
      <c r="RVD24" s="86"/>
      <c r="RVE24" s="87"/>
      <c r="RVF24" s="86"/>
      <c r="RVG24" s="87"/>
      <c r="RVH24" s="86"/>
      <c r="RVI24" s="86"/>
      <c r="RVJ24" s="10"/>
      <c r="RVK24" s="11"/>
      <c r="RVL24" s="87"/>
      <c r="RVM24" s="87"/>
      <c r="RVN24" s="86"/>
      <c r="RVO24" s="86"/>
      <c r="RVP24" s="87"/>
      <c r="RVQ24" s="86"/>
      <c r="RVR24" s="87"/>
      <c r="RVS24" s="86"/>
      <c r="RVT24" s="86"/>
      <c r="RVU24" s="10"/>
      <c r="RVV24" s="11"/>
      <c r="RVW24" s="87"/>
      <c r="RVX24" s="87"/>
      <c r="RVY24" s="86"/>
      <c r="RVZ24" s="86"/>
      <c r="RWA24" s="87"/>
      <c r="RWB24" s="86"/>
      <c r="RWC24" s="87"/>
      <c r="RWD24" s="86"/>
      <c r="RWE24" s="86"/>
      <c r="RWF24" s="10"/>
      <c r="RWG24" s="11"/>
      <c r="RWH24" s="87"/>
      <c r="RWI24" s="87"/>
      <c r="RWJ24" s="86"/>
      <c r="RWK24" s="86"/>
      <c r="RWL24" s="87"/>
      <c r="RWM24" s="86"/>
      <c r="RWN24" s="87"/>
      <c r="RWO24" s="86"/>
      <c r="RWP24" s="86"/>
      <c r="RWQ24" s="10"/>
      <c r="RWR24" s="11"/>
      <c r="RWS24" s="87"/>
      <c r="RWT24" s="87"/>
      <c r="RWU24" s="86"/>
      <c r="RWV24" s="86"/>
      <c r="RWW24" s="87"/>
      <c r="RWX24" s="86"/>
      <c r="RWY24" s="87"/>
      <c r="RWZ24" s="86"/>
      <c r="RXA24" s="86"/>
      <c r="RXB24" s="10"/>
      <c r="RXC24" s="11"/>
      <c r="RXD24" s="87"/>
      <c r="RXE24" s="87"/>
      <c r="RXF24" s="86"/>
      <c r="RXG24" s="86"/>
      <c r="RXH24" s="87"/>
      <c r="RXI24" s="86"/>
      <c r="RXJ24" s="87"/>
      <c r="RXK24" s="86"/>
      <c r="RXL24" s="86"/>
      <c r="RXM24" s="10"/>
      <c r="RXN24" s="11"/>
      <c r="RXO24" s="87"/>
      <c r="RXP24" s="87"/>
      <c r="RXQ24" s="86"/>
      <c r="RXR24" s="86"/>
      <c r="RXS24" s="87"/>
      <c r="RXT24" s="86"/>
      <c r="RXU24" s="87"/>
      <c r="RXV24" s="86"/>
      <c r="RXW24" s="86"/>
      <c r="RXX24" s="10"/>
      <c r="RXY24" s="11"/>
      <c r="RXZ24" s="87"/>
      <c r="RYA24" s="87"/>
      <c r="RYB24" s="86"/>
      <c r="RYC24" s="86"/>
      <c r="RYD24" s="87"/>
      <c r="RYE24" s="86"/>
      <c r="RYF24" s="87"/>
      <c r="RYG24" s="86"/>
      <c r="RYH24" s="86"/>
      <c r="RYI24" s="10"/>
      <c r="RYJ24" s="11"/>
      <c r="RYK24" s="87"/>
      <c r="RYL24" s="87"/>
      <c r="RYM24" s="86"/>
      <c r="RYN24" s="86"/>
      <c r="RYO24" s="87"/>
      <c r="RYP24" s="86"/>
      <c r="RYQ24" s="87"/>
      <c r="RYR24" s="86"/>
      <c r="RYS24" s="86"/>
      <c r="RYT24" s="10"/>
      <c r="RYU24" s="11"/>
      <c r="RYV24" s="87"/>
      <c r="RYW24" s="87"/>
      <c r="RYX24" s="86"/>
      <c r="RYY24" s="86"/>
      <c r="RYZ24" s="87"/>
      <c r="RZA24" s="86"/>
      <c r="RZB24" s="87"/>
      <c r="RZC24" s="86"/>
      <c r="RZD24" s="86"/>
      <c r="RZE24" s="10"/>
      <c r="RZF24" s="11"/>
      <c r="RZG24" s="87"/>
      <c r="RZH24" s="87"/>
      <c r="RZI24" s="86"/>
      <c r="RZJ24" s="86"/>
      <c r="RZK24" s="87"/>
      <c r="RZL24" s="86"/>
      <c r="RZM24" s="87"/>
      <c r="RZN24" s="86"/>
      <c r="RZO24" s="86"/>
      <c r="RZP24" s="10"/>
      <c r="RZQ24" s="11"/>
      <c r="RZR24" s="87"/>
      <c r="RZS24" s="87"/>
      <c r="RZT24" s="86"/>
      <c r="RZU24" s="86"/>
      <c r="RZV24" s="87"/>
      <c r="RZW24" s="86"/>
      <c r="RZX24" s="87"/>
      <c r="RZY24" s="86"/>
      <c r="RZZ24" s="86"/>
      <c r="SAA24" s="10"/>
      <c r="SAB24" s="11"/>
      <c r="SAC24" s="87"/>
      <c r="SAD24" s="87"/>
      <c r="SAE24" s="86"/>
      <c r="SAF24" s="86"/>
      <c r="SAG24" s="87"/>
      <c r="SAH24" s="86"/>
      <c r="SAI24" s="87"/>
      <c r="SAJ24" s="86"/>
      <c r="SAK24" s="86"/>
      <c r="SAL24" s="10"/>
      <c r="SAM24" s="11"/>
      <c r="SAN24" s="87"/>
      <c r="SAO24" s="87"/>
      <c r="SAP24" s="86"/>
      <c r="SAQ24" s="86"/>
      <c r="SAR24" s="87"/>
      <c r="SAS24" s="86"/>
      <c r="SAT24" s="87"/>
      <c r="SAU24" s="86"/>
      <c r="SAV24" s="86"/>
      <c r="SAW24" s="10"/>
      <c r="SAX24" s="11"/>
      <c r="SAY24" s="87"/>
      <c r="SAZ24" s="87"/>
      <c r="SBA24" s="86"/>
      <c r="SBB24" s="86"/>
      <c r="SBC24" s="87"/>
      <c r="SBD24" s="86"/>
      <c r="SBE24" s="87"/>
      <c r="SBF24" s="86"/>
      <c r="SBG24" s="86"/>
      <c r="SBH24" s="10"/>
      <c r="SBI24" s="11"/>
      <c r="SBJ24" s="87"/>
      <c r="SBK24" s="87"/>
      <c r="SBL24" s="86"/>
      <c r="SBM24" s="86"/>
      <c r="SBN24" s="87"/>
      <c r="SBO24" s="86"/>
      <c r="SBP24" s="87"/>
      <c r="SBQ24" s="86"/>
      <c r="SBR24" s="86"/>
      <c r="SBS24" s="10"/>
      <c r="SBT24" s="11"/>
      <c r="SBU24" s="87"/>
      <c r="SBV24" s="87"/>
      <c r="SBW24" s="86"/>
      <c r="SBX24" s="86"/>
      <c r="SBY24" s="87"/>
      <c r="SBZ24" s="86"/>
      <c r="SCA24" s="87"/>
      <c r="SCB24" s="86"/>
      <c r="SCC24" s="86"/>
      <c r="SCD24" s="10"/>
      <c r="SCE24" s="11"/>
      <c r="SCF24" s="87"/>
      <c r="SCG24" s="87"/>
      <c r="SCH24" s="86"/>
      <c r="SCI24" s="86"/>
      <c r="SCJ24" s="87"/>
      <c r="SCK24" s="86"/>
      <c r="SCL24" s="87"/>
      <c r="SCM24" s="86"/>
      <c r="SCN24" s="86"/>
      <c r="SCO24" s="10"/>
      <c r="SCP24" s="11"/>
      <c r="SCQ24" s="87"/>
      <c r="SCR24" s="87"/>
      <c r="SCS24" s="86"/>
      <c r="SCT24" s="86"/>
      <c r="SCU24" s="87"/>
      <c r="SCV24" s="86"/>
      <c r="SCW24" s="87"/>
      <c r="SCX24" s="86"/>
      <c r="SCY24" s="86"/>
      <c r="SCZ24" s="10"/>
      <c r="SDA24" s="11"/>
      <c r="SDB24" s="87"/>
      <c r="SDC24" s="87"/>
      <c r="SDD24" s="86"/>
      <c r="SDE24" s="86"/>
      <c r="SDF24" s="87"/>
      <c r="SDG24" s="86"/>
      <c r="SDH24" s="87"/>
      <c r="SDI24" s="86"/>
      <c r="SDJ24" s="86"/>
      <c r="SDK24" s="10"/>
      <c r="SDL24" s="11"/>
      <c r="SDM24" s="87"/>
      <c r="SDN24" s="87"/>
      <c r="SDO24" s="86"/>
      <c r="SDP24" s="86"/>
      <c r="SDQ24" s="87"/>
      <c r="SDR24" s="86"/>
      <c r="SDS24" s="87"/>
      <c r="SDT24" s="86"/>
      <c r="SDU24" s="86"/>
      <c r="SDV24" s="10"/>
      <c r="SDW24" s="11"/>
      <c r="SDX24" s="87"/>
      <c r="SDY24" s="87"/>
      <c r="SDZ24" s="86"/>
      <c r="SEA24" s="86"/>
      <c r="SEB24" s="87"/>
      <c r="SEC24" s="86"/>
      <c r="SED24" s="87"/>
      <c r="SEE24" s="86"/>
      <c r="SEF24" s="86"/>
      <c r="SEG24" s="10"/>
      <c r="SEH24" s="11"/>
      <c r="SEI24" s="87"/>
      <c r="SEJ24" s="87"/>
      <c r="SEK24" s="86"/>
      <c r="SEL24" s="86"/>
      <c r="SEM24" s="87"/>
      <c r="SEN24" s="86"/>
      <c r="SEO24" s="87"/>
      <c r="SEP24" s="86"/>
      <c r="SEQ24" s="86"/>
      <c r="SER24" s="10"/>
      <c r="SES24" s="11"/>
      <c r="SET24" s="87"/>
      <c r="SEU24" s="87"/>
      <c r="SEV24" s="86"/>
      <c r="SEW24" s="86"/>
      <c r="SEX24" s="87"/>
      <c r="SEY24" s="86"/>
      <c r="SEZ24" s="87"/>
      <c r="SFA24" s="86"/>
      <c r="SFB24" s="86"/>
      <c r="SFC24" s="10"/>
      <c r="SFD24" s="11"/>
      <c r="SFE24" s="87"/>
      <c r="SFF24" s="87"/>
      <c r="SFG24" s="86"/>
      <c r="SFH24" s="86"/>
      <c r="SFI24" s="87"/>
      <c r="SFJ24" s="86"/>
      <c r="SFK24" s="87"/>
      <c r="SFL24" s="86"/>
      <c r="SFM24" s="86"/>
      <c r="SFN24" s="10"/>
      <c r="SFO24" s="11"/>
      <c r="SFP24" s="87"/>
      <c r="SFQ24" s="87"/>
      <c r="SFR24" s="86"/>
      <c r="SFS24" s="86"/>
      <c r="SFT24" s="87"/>
      <c r="SFU24" s="86"/>
      <c r="SFV24" s="87"/>
      <c r="SFW24" s="86"/>
      <c r="SFX24" s="86"/>
      <c r="SFY24" s="10"/>
      <c r="SFZ24" s="11"/>
      <c r="SGA24" s="87"/>
      <c r="SGB24" s="87"/>
      <c r="SGC24" s="86"/>
      <c r="SGD24" s="86"/>
      <c r="SGE24" s="87"/>
      <c r="SGF24" s="86"/>
      <c r="SGG24" s="87"/>
      <c r="SGH24" s="86"/>
      <c r="SGI24" s="86"/>
      <c r="SGJ24" s="10"/>
      <c r="SGK24" s="11"/>
      <c r="SGL24" s="87"/>
      <c r="SGM24" s="87"/>
      <c r="SGN24" s="86"/>
      <c r="SGO24" s="86"/>
      <c r="SGP24" s="87"/>
      <c r="SGQ24" s="86"/>
      <c r="SGR24" s="87"/>
      <c r="SGS24" s="86"/>
      <c r="SGT24" s="86"/>
      <c r="SGU24" s="10"/>
      <c r="SGV24" s="11"/>
      <c r="SGW24" s="87"/>
      <c r="SGX24" s="87"/>
      <c r="SGY24" s="86"/>
      <c r="SGZ24" s="86"/>
      <c r="SHA24" s="87"/>
      <c r="SHB24" s="86"/>
      <c r="SHC24" s="87"/>
      <c r="SHD24" s="86"/>
      <c r="SHE24" s="86"/>
      <c r="SHF24" s="10"/>
      <c r="SHG24" s="11"/>
      <c r="SHH24" s="87"/>
      <c r="SHI24" s="87"/>
      <c r="SHJ24" s="86"/>
      <c r="SHK24" s="86"/>
      <c r="SHL24" s="87"/>
      <c r="SHM24" s="86"/>
      <c r="SHN24" s="87"/>
      <c r="SHO24" s="86"/>
      <c r="SHP24" s="86"/>
      <c r="SHQ24" s="10"/>
      <c r="SHR24" s="11"/>
      <c r="SHS24" s="87"/>
      <c r="SHT24" s="87"/>
      <c r="SHU24" s="86"/>
      <c r="SHV24" s="86"/>
      <c r="SHW24" s="87"/>
      <c r="SHX24" s="86"/>
      <c r="SHY24" s="87"/>
      <c r="SHZ24" s="86"/>
      <c r="SIA24" s="86"/>
      <c r="SIB24" s="10"/>
      <c r="SIC24" s="11"/>
      <c r="SID24" s="87"/>
      <c r="SIE24" s="87"/>
      <c r="SIF24" s="86"/>
      <c r="SIG24" s="86"/>
      <c r="SIH24" s="87"/>
      <c r="SII24" s="86"/>
      <c r="SIJ24" s="87"/>
      <c r="SIK24" s="86"/>
      <c r="SIL24" s="86"/>
      <c r="SIM24" s="10"/>
      <c r="SIN24" s="11"/>
      <c r="SIO24" s="87"/>
      <c r="SIP24" s="87"/>
      <c r="SIQ24" s="86"/>
      <c r="SIR24" s="86"/>
      <c r="SIS24" s="87"/>
      <c r="SIT24" s="86"/>
      <c r="SIU24" s="87"/>
      <c r="SIV24" s="86"/>
      <c r="SIW24" s="86"/>
      <c r="SIX24" s="10"/>
      <c r="SIY24" s="11"/>
      <c r="SIZ24" s="87"/>
      <c r="SJA24" s="87"/>
      <c r="SJB24" s="86"/>
      <c r="SJC24" s="86"/>
      <c r="SJD24" s="87"/>
      <c r="SJE24" s="86"/>
      <c r="SJF24" s="87"/>
      <c r="SJG24" s="86"/>
      <c r="SJH24" s="86"/>
      <c r="SJI24" s="10"/>
      <c r="SJJ24" s="11"/>
      <c r="SJK24" s="87"/>
      <c r="SJL24" s="87"/>
      <c r="SJM24" s="86"/>
      <c r="SJN24" s="86"/>
      <c r="SJO24" s="87"/>
      <c r="SJP24" s="86"/>
      <c r="SJQ24" s="87"/>
      <c r="SJR24" s="86"/>
      <c r="SJS24" s="86"/>
      <c r="SJT24" s="10"/>
      <c r="SJU24" s="11"/>
      <c r="SJV24" s="87"/>
      <c r="SJW24" s="87"/>
      <c r="SJX24" s="86"/>
      <c r="SJY24" s="86"/>
      <c r="SJZ24" s="87"/>
      <c r="SKA24" s="86"/>
      <c r="SKB24" s="87"/>
      <c r="SKC24" s="86"/>
      <c r="SKD24" s="86"/>
      <c r="SKE24" s="10"/>
      <c r="SKF24" s="11"/>
      <c r="SKG24" s="87"/>
      <c r="SKH24" s="87"/>
      <c r="SKI24" s="86"/>
      <c r="SKJ24" s="86"/>
      <c r="SKK24" s="87"/>
      <c r="SKL24" s="86"/>
      <c r="SKM24" s="87"/>
      <c r="SKN24" s="86"/>
      <c r="SKO24" s="86"/>
      <c r="SKP24" s="10"/>
      <c r="SKQ24" s="11"/>
      <c r="SKR24" s="87"/>
      <c r="SKS24" s="87"/>
      <c r="SKT24" s="86"/>
      <c r="SKU24" s="86"/>
      <c r="SKV24" s="87"/>
      <c r="SKW24" s="86"/>
      <c r="SKX24" s="87"/>
      <c r="SKY24" s="86"/>
      <c r="SKZ24" s="86"/>
      <c r="SLA24" s="10"/>
      <c r="SLB24" s="11"/>
      <c r="SLC24" s="87"/>
      <c r="SLD24" s="87"/>
      <c r="SLE24" s="86"/>
      <c r="SLF24" s="86"/>
      <c r="SLG24" s="87"/>
      <c r="SLH24" s="86"/>
      <c r="SLI24" s="87"/>
      <c r="SLJ24" s="86"/>
      <c r="SLK24" s="86"/>
      <c r="SLL24" s="10"/>
      <c r="SLM24" s="11"/>
      <c r="SLN24" s="87"/>
      <c r="SLO24" s="87"/>
      <c r="SLP24" s="86"/>
      <c r="SLQ24" s="86"/>
      <c r="SLR24" s="87"/>
      <c r="SLS24" s="86"/>
      <c r="SLT24" s="87"/>
      <c r="SLU24" s="86"/>
      <c r="SLV24" s="86"/>
      <c r="SLW24" s="10"/>
      <c r="SLX24" s="11"/>
      <c r="SLY24" s="87"/>
      <c r="SLZ24" s="87"/>
      <c r="SMA24" s="86"/>
      <c r="SMB24" s="86"/>
      <c r="SMC24" s="87"/>
      <c r="SMD24" s="86"/>
      <c r="SME24" s="87"/>
      <c r="SMF24" s="86"/>
      <c r="SMG24" s="86"/>
      <c r="SMH24" s="10"/>
      <c r="SMI24" s="11"/>
      <c r="SMJ24" s="87"/>
      <c r="SMK24" s="87"/>
      <c r="SML24" s="86"/>
      <c r="SMM24" s="86"/>
      <c r="SMN24" s="87"/>
      <c r="SMO24" s="86"/>
      <c r="SMP24" s="87"/>
      <c r="SMQ24" s="86"/>
      <c r="SMR24" s="86"/>
      <c r="SMS24" s="10"/>
      <c r="SMT24" s="11"/>
      <c r="SMU24" s="87"/>
      <c r="SMV24" s="87"/>
      <c r="SMW24" s="86"/>
      <c r="SMX24" s="86"/>
      <c r="SMY24" s="87"/>
      <c r="SMZ24" s="86"/>
      <c r="SNA24" s="87"/>
      <c r="SNB24" s="86"/>
      <c r="SNC24" s="86"/>
      <c r="SND24" s="10"/>
      <c r="SNE24" s="11"/>
      <c r="SNF24" s="87"/>
      <c r="SNG24" s="87"/>
      <c r="SNH24" s="86"/>
      <c r="SNI24" s="86"/>
      <c r="SNJ24" s="87"/>
      <c r="SNK24" s="86"/>
      <c r="SNL24" s="87"/>
      <c r="SNM24" s="86"/>
      <c r="SNN24" s="86"/>
      <c r="SNO24" s="10"/>
      <c r="SNP24" s="11"/>
      <c r="SNQ24" s="87"/>
      <c r="SNR24" s="87"/>
      <c r="SNS24" s="86"/>
      <c r="SNT24" s="86"/>
      <c r="SNU24" s="87"/>
      <c r="SNV24" s="86"/>
      <c r="SNW24" s="87"/>
      <c r="SNX24" s="86"/>
      <c r="SNY24" s="86"/>
      <c r="SNZ24" s="10"/>
      <c r="SOA24" s="11"/>
      <c r="SOB24" s="87"/>
      <c r="SOC24" s="87"/>
      <c r="SOD24" s="86"/>
      <c r="SOE24" s="86"/>
      <c r="SOF24" s="87"/>
      <c r="SOG24" s="86"/>
      <c r="SOH24" s="87"/>
      <c r="SOI24" s="86"/>
      <c r="SOJ24" s="86"/>
      <c r="SOK24" s="10"/>
      <c r="SOL24" s="11"/>
      <c r="SOM24" s="87"/>
      <c r="SON24" s="87"/>
      <c r="SOO24" s="86"/>
      <c r="SOP24" s="86"/>
      <c r="SOQ24" s="87"/>
      <c r="SOR24" s="86"/>
      <c r="SOS24" s="87"/>
      <c r="SOT24" s="86"/>
      <c r="SOU24" s="86"/>
      <c r="SOV24" s="10"/>
      <c r="SOW24" s="11"/>
      <c r="SOX24" s="87"/>
      <c r="SOY24" s="87"/>
      <c r="SOZ24" s="86"/>
      <c r="SPA24" s="86"/>
      <c r="SPB24" s="87"/>
      <c r="SPC24" s="86"/>
      <c r="SPD24" s="87"/>
      <c r="SPE24" s="86"/>
      <c r="SPF24" s="86"/>
      <c r="SPG24" s="10"/>
      <c r="SPH24" s="11"/>
      <c r="SPI24" s="87"/>
      <c r="SPJ24" s="87"/>
      <c r="SPK24" s="86"/>
      <c r="SPL24" s="86"/>
      <c r="SPM24" s="87"/>
      <c r="SPN24" s="86"/>
      <c r="SPO24" s="87"/>
      <c r="SPP24" s="86"/>
      <c r="SPQ24" s="86"/>
      <c r="SPR24" s="10"/>
      <c r="SPS24" s="11"/>
      <c r="SPT24" s="87"/>
      <c r="SPU24" s="87"/>
      <c r="SPV24" s="86"/>
      <c r="SPW24" s="86"/>
      <c r="SPX24" s="87"/>
      <c r="SPY24" s="86"/>
      <c r="SPZ24" s="87"/>
      <c r="SQA24" s="86"/>
      <c r="SQB24" s="86"/>
      <c r="SQC24" s="10"/>
      <c r="SQD24" s="11"/>
      <c r="SQE24" s="87"/>
      <c r="SQF24" s="87"/>
      <c r="SQG24" s="86"/>
      <c r="SQH24" s="86"/>
      <c r="SQI24" s="87"/>
      <c r="SQJ24" s="86"/>
      <c r="SQK24" s="87"/>
      <c r="SQL24" s="86"/>
      <c r="SQM24" s="86"/>
      <c r="SQN24" s="10"/>
      <c r="SQO24" s="11"/>
      <c r="SQP24" s="87"/>
      <c r="SQQ24" s="87"/>
      <c r="SQR24" s="86"/>
      <c r="SQS24" s="86"/>
      <c r="SQT24" s="87"/>
      <c r="SQU24" s="86"/>
      <c r="SQV24" s="87"/>
      <c r="SQW24" s="86"/>
      <c r="SQX24" s="86"/>
      <c r="SQY24" s="10"/>
      <c r="SQZ24" s="11"/>
      <c r="SRA24" s="87"/>
      <c r="SRB24" s="87"/>
      <c r="SRC24" s="86"/>
      <c r="SRD24" s="86"/>
      <c r="SRE24" s="87"/>
      <c r="SRF24" s="86"/>
      <c r="SRG24" s="87"/>
      <c r="SRH24" s="86"/>
      <c r="SRI24" s="86"/>
      <c r="SRJ24" s="10"/>
      <c r="SRK24" s="11"/>
      <c r="SRL24" s="87"/>
      <c r="SRM24" s="87"/>
      <c r="SRN24" s="86"/>
      <c r="SRO24" s="86"/>
      <c r="SRP24" s="87"/>
      <c r="SRQ24" s="86"/>
      <c r="SRR24" s="87"/>
      <c r="SRS24" s="86"/>
      <c r="SRT24" s="86"/>
      <c r="SRU24" s="10"/>
      <c r="SRV24" s="11"/>
      <c r="SRW24" s="87"/>
      <c r="SRX24" s="87"/>
      <c r="SRY24" s="86"/>
      <c r="SRZ24" s="86"/>
      <c r="SSA24" s="87"/>
      <c r="SSB24" s="86"/>
      <c r="SSC24" s="87"/>
      <c r="SSD24" s="86"/>
      <c r="SSE24" s="86"/>
      <c r="SSF24" s="10"/>
      <c r="SSG24" s="11"/>
      <c r="SSH24" s="87"/>
      <c r="SSI24" s="87"/>
      <c r="SSJ24" s="86"/>
      <c r="SSK24" s="86"/>
      <c r="SSL24" s="87"/>
      <c r="SSM24" s="86"/>
      <c r="SSN24" s="87"/>
      <c r="SSO24" s="86"/>
      <c r="SSP24" s="86"/>
      <c r="SSQ24" s="10"/>
      <c r="SSR24" s="11"/>
      <c r="SSS24" s="87"/>
      <c r="SST24" s="87"/>
      <c r="SSU24" s="86"/>
      <c r="SSV24" s="86"/>
      <c r="SSW24" s="87"/>
      <c r="SSX24" s="86"/>
      <c r="SSY24" s="87"/>
      <c r="SSZ24" s="86"/>
      <c r="STA24" s="86"/>
      <c r="STB24" s="10"/>
      <c r="STC24" s="11"/>
      <c r="STD24" s="87"/>
      <c r="STE24" s="87"/>
      <c r="STF24" s="86"/>
      <c r="STG24" s="86"/>
      <c r="STH24" s="87"/>
      <c r="STI24" s="86"/>
      <c r="STJ24" s="87"/>
      <c r="STK24" s="86"/>
      <c r="STL24" s="86"/>
      <c r="STM24" s="10"/>
      <c r="STN24" s="11"/>
      <c r="STO24" s="87"/>
      <c r="STP24" s="87"/>
      <c r="STQ24" s="86"/>
      <c r="STR24" s="86"/>
      <c r="STS24" s="87"/>
      <c r="STT24" s="86"/>
      <c r="STU24" s="87"/>
      <c r="STV24" s="86"/>
      <c r="STW24" s="86"/>
      <c r="STX24" s="10"/>
      <c r="STY24" s="11"/>
      <c r="STZ24" s="87"/>
      <c r="SUA24" s="87"/>
      <c r="SUB24" s="86"/>
      <c r="SUC24" s="86"/>
      <c r="SUD24" s="87"/>
      <c r="SUE24" s="86"/>
      <c r="SUF24" s="87"/>
      <c r="SUG24" s="86"/>
      <c r="SUH24" s="86"/>
      <c r="SUI24" s="10"/>
      <c r="SUJ24" s="11"/>
      <c r="SUK24" s="87"/>
      <c r="SUL24" s="87"/>
      <c r="SUM24" s="86"/>
      <c r="SUN24" s="86"/>
      <c r="SUO24" s="87"/>
      <c r="SUP24" s="86"/>
      <c r="SUQ24" s="87"/>
      <c r="SUR24" s="86"/>
      <c r="SUS24" s="86"/>
      <c r="SUT24" s="10"/>
      <c r="SUU24" s="11"/>
      <c r="SUV24" s="87"/>
      <c r="SUW24" s="87"/>
      <c r="SUX24" s="86"/>
      <c r="SUY24" s="86"/>
      <c r="SUZ24" s="87"/>
      <c r="SVA24" s="86"/>
      <c r="SVB24" s="87"/>
      <c r="SVC24" s="86"/>
      <c r="SVD24" s="86"/>
      <c r="SVE24" s="10"/>
      <c r="SVF24" s="11"/>
      <c r="SVG24" s="87"/>
      <c r="SVH24" s="87"/>
      <c r="SVI24" s="86"/>
      <c r="SVJ24" s="86"/>
      <c r="SVK24" s="87"/>
      <c r="SVL24" s="86"/>
      <c r="SVM24" s="87"/>
      <c r="SVN24" s="86"/>
      <c r="SVO24" s="86"/>
      <c r="SVP24" s="10"/>
      <c r="SVQ24" s="11"/>
      <c r="SVR24" s="87"/>
      <c r="SVS24" s="87"/>
      <c r="SVT24" s="86"/>
      <c r="SVU24" s="86"/>
      <c r="SVV24" s="87"/>
      <c r="SVW24" s="86"/>
      <c r="SVX24" s="87"/>
      <c r="SVY24" s="86"/>
      <c r="SVZ24" s="86"/>
      <c r="SWA24" s="10"/>
      <c r="SWB24" s="11"/>
      <c r="SWC24" s="87"/>
      <c r="SWD24" s="87"/>
      <c r="SWE24" s="86"/>
      <c r="SWF24" s="86"/>
      <c r="SWG24" s="87"/>
      <c r="SWH24" s="86"/>
      <c r="SWI24" s="87"/>
      <c r="SWJ24" s="86"/>
      <c r="SWK24" s="86"/>
      <c r="SWL24" s="10"/>
      <c r="SWM24" s="11"/>
      <c r="SWN24" s="87"/>
      <c r="SWO24" s="87"/>
      <c r="SWP24" s="86"/>
      <c r="SWQ24" s="86"/>
      <c r="SWR24" s="87"/>
      <c r="SWS24" s="86"/>
      <c r="SWT24" s="87"/>
      <c r="SWU24" s="86"/>
      <c r="SWV24" s="86"/>
      <c r="SWW24" s="10"/>
      <c r="SWX24" s="11"/>
      <c r="SWY24" s="87"/>
      <c r="SWZ24" s="87"/>
      <c r="SXA24" s="86"/>
      <c r="SXB24" s="86"/>
      <c r="SXC24" s="87"/>
      <c r="SXD24" s="86"/>
      <c r="SXE24" s="87"/>
      <c r="SXF24" s="86"/>
      <c r="SXG24" s="86"/>
      <c r="SXH24" s="10"/>
      <c r="SXI24" s="11"/>
      <c r="SXJ24" s="87"/>
      <c r="SXK24" s="87"/>
      <c r="SXL24" s="86"/>
      <c r="SXM24" s="86"/>
      <c r="SXN24" s="87"/>
      <c r="SXO24" s="86"/>
      <c r="SXP24" s="87"/>
      <c r="SXQ24" s="86"/>
      <c r="SXR24" s="86"/>
      <c r="SXS24" s="10"/>
      <c r="SXT24" s="11"/>
      <c r="SXU24" s="87"/>
      <c r="SXV24" s="87"/>
      <c r="SXW24" s="86"/>
      <c r="SXX24" s="86"/>
      <c r="SXY24" s="87"/>
      <c r="SXZ24" s="86"/>
      <c r="SYA24" s="87"/>
      <c r="SYB24" s="86"/>
      <c r="SYC24" s="86"/>
      <c r="SYD24" s="10"/>
      <c r="SYE24" s="11"/>
      <c r="SYF24" s="87"/>
      <c r="SYG24" s="87"/>
      <c r="SYH24" s="86"/>
      <c r="SYI24" s="86"/>
      <c r="SYJ24" s="87"/>
      <c r="SYK24" s="86"/>
      <c r="SYL24" s="87"/>
      <c r="SYM24" s="86"/>
      <c r="SYN24" s="86"/>
      <c r="SYO24" s="10"/>
      <c r="SYP24" s="11"/>
      <c r="SYQ24" s="87"/>
      <c r="SYR24" s="87"/>
      <c r="SYS24" s="86"/>
      <c r="SYT24" s="86"/>
      <c r="SYU24" s="87"/>
      <c r="SYV24" s="86"/>
      <c r="SYW24" s="87"/>
      <c r="SYX24" s="86"/>
      <c r="SYY24" s="86"/>
      <c r="SYZ24" s="10"/>
      <c r="SZA24" s="11"/>
      <c r="SZB24" s="87"/>
      <c r="SZC24" s="87"/>
      <c r="SZD24" s="86"/>
      <c r="SZE24" s="86"/>
      <c r="SZF24" s="87"/>
      <c r="SZG24" s="86"/>
      <c r="SZH24" s="87"/>
      <c r="SZI24" s="86"/>
      <c r="SZJ24" s="86"/>
      <c r="SZK24" s="10"/>
      <c r="SZL24" s="11"/>
      <c r="SZM24" s="87"/>
      <c r="SZN24" s="87"/>
      <c r="SZO24" s="86"/>
      <c r="SZP24" s="86"/>
      <c r="SZQ24" s="87"/>
      <c r="SZR24" s="86"/>
      <c r="SZS24" s="87"/>
      <c r="SZT24" s="86"/>
      <c r="SZU24" s="86"/>
      <c r="SZV24" s="10"/>
      <c r="SZW24" s="11"/>
      <c r="SZX24" s="87"/>
      <c r="SZY24" s="87"/>
      <c r="SZZ24" s="86"/>
      <c r="TAA24" s="86"/>
      <c r="TAB24" s="87"/>
      <c r="TAC24" s="86"/>
      <c r="TAD24" s="87"/>
      <c r="TAE24" s="86"/>
      <c r="TAF24" s="86"/>
      <c r="TAG24" s="10"/>
      <c r="TAH24" s="11"/>
      <c r="TAI24" s="87"/>
      <c r="TAJ24" s="87"/>
      <c r="TAK24" s="86"/>
      <c r="TAL24" s="86"/>
      <c r="TAM24" s="87"/>
      <c r="TAN24" s="86"/>
      <c r="TAO24" s="87"/>
      <c r="TAP24" s="86"/>
      <c r="TAQ24" s="86"/>
      <c r="TAR24" s="10"/>
      <c r="TAS24" s="11"/>
      <c r="TAT24" s="87"/>
      <c r="TAU24" s="87"/>
      <c r="TAV24" s="86"/>
      <c r="TAW24" s="86"/>
      <c r="TAX24" s="87"/>
      <c r="TAY24" s="86"/>
      <c r="TAZ24" s="87"/>
      <c r="TBA24" s="86"/>
      <c r="TBB24" s="86"/>
      <c r="TBC24" s="10"/>
      <c r="TBD24" s="11"/>
      <c r="TBE24" s="87"/>
      <c r="TBF24" s="87"/>
      <c r="TBG24" s="86"/>
      <c r="TBH24" s="86"/>
      <c r="TBI24" s="87"/>
      <c r="TBJ24" s="86"/>
      <c r="TBK24" s="87"/>
      <c r="TBL24" s="86"/>
      <c r="TBM24" s="86"/>
      <c r="TBN24" s="10"/>
      <c r="TBO24" s="11"/>
      <c r="TBP24" s="87"/>
      <c r="TBQ24" s="87"/>
      <c r="TBR24" s="86"/>
      <c r="TBS24" s="86"/>
      <c r="TBT24" s="87"/>
      <c r="TBU24" s="86"/>
      <c r="TBV24" s="87"/>
      <c r="TBW24" s="86"/>
      <c r="TBX24" s="86"/>
      <c r="TBY24" s="10"/>
      <c r="TBZ24" s="11"/>
      <c r="TCA24" s="87"/>
      <c r="TCB24" s="87"/>
      <c r="TCC24" s="86"/>
      <c r="TCD24" s="86"/>
      <c r="TCE24" s="87"/>
      <c r="TCF24" s="86"/>
      <c r="TCG24" s="87"/>
      <c r="TCH24" s="86"/>
      <c r="TCI24" s="86"/>
      <c r="TCJ24" s="10"/>
      <c r="TCK24" s="11"/>
      <c r="TCL24" s="87"/>
      <c r="TCM24" s="87"/>
      <c r="TCN24" s="86"/>
      <c r="TCO24" s="86"/>
      <c r="TCP24" s="87"/>
      <c r="TCQ24" s="86"/>
      <c r="TCR24" s="87"/>
      <c r="TCS24" s="86"/>
      <c r="TCT24" s="86"/>
      <c r="TCU24" s="10"/>
      <c r="TCV24" s="11"/>
      <c r="TCW24" s="87"/>
      <c r="TCX24" s="87"/>
      <c r="TCY24" s="86"/>
      <c r="TCZ24" s="86"/>
      <c r="TDA24" s="87"/>
      <c r="TDB24" s="86"/>
      <c r="TDC24" s="87"/>
      <c r="TDD24" s="86"/>
      <c r="TDE24" s="86"/>
      <c r="TDF24" s="10"/>
      <c r="TDG24" s="11"/>
      <c r="TDH24" s="87"/>
      <c r="TDI24" s="87"/>
      <c r="TDJ24" s="86"/>
      <c r="TDK24" s="86"/>
      <c r="TDL24" s="87"/>
      <c r="TDM24" s="86"/>
      <c r="TDN24" s="87"/>
      <c r="TDO24" s="86"/>
      <c r="TDP24" s="86"/>
      <c r="TDQ24" s="10"/>
      <c r="TDR24" s="11"/>
      <c r="TDS24" s="87"/>
      <c r="TDT24" s="87"/>
      <c r="TDU24" s="86"/>
      <c r="TDV24" s="86"/>
      <c r="TDW24" s="87"/>
      <c r="TDX24" s="86"/>
      <c r="TDY24" s="87"/>
      <c r="TDZ24" s="86"/>
      <c r="TEA24" s="86"/>
      <c r="TEB24" s="10"/>
      <c r="TEC24" s="11"/>
      <c r="TED24" s="87"/>
      <c r="TEE24" s="87"/>
      <c r="TEF24" s="86"/>
      <c r="TEG24" s="86"/>
      <c r="TEH24" s="87"/>
      <c r="TEI24" s="86"/>
      <c r="TEJ24" s="87"/>
      <c r="TEK24" s="86"/>
      <c r="TEL24" s="86"/>
      <c r="TEM24" s="10"/>
      <c r="TEN24" s="11"/>
      <c r="TEO24" s="87"/>
      <c r="TEP24" s="87"/>
      <c r="TEQ24" s="86"/>
      <c r="TER24" s="86"/>
      <c r="TES24" s="87"/>
      <c r="TET24" s="86"/>
      <c r="TEU24" s="87"/>
      <c r="TEV24" s="86"/>
      <c r="TEW24" s="86"/>
      <c r="TEX24" s="10"/>
      <c r="TEY24" s="11"/>
      <c r="TEZ24" s="87"/>
      <c r="TFA24" s="87"/>
      <c r="TFB24" s="86"/>
      <c r="TFC24" s="86"/>
      <c r="TFD24" s="87"/>
      <c r="TFE24" s="86"/>
      <c r="TFF24" s="87"/>
      <c r="TFG24" s="86"/>
      <c r="TFH24" s="86"/>
      <c r="TFI24" s="10"/>
      <c r="TFJ24" s="11"/>
      <c r="TFK24" s="87"/>
      <c r="TFL24" s="87"/>
      <c r="TFM24" s="86"/>
      <c r="TFN24" s="86"/>
      <c r="TFO24" s="87"/>
      <c r="TFP24" s="86"/>
      <c r="TFQ24" s="87"/>
      <c r="TFR24" s="86"/>
      <c r="TFS24" s="86"/>
      <c r="TFT24" s="10"/>
      <c r="TFU24" s="11"/>
      <c r="TFV24" s="87"/>
      <c r="TFW24" s="87"/>
      <c r="TFX24" s="86"/>
      <c r="TFY24" s="86"/>
      <c r="TFZ24" s="87"/>
      <c r="TGA24" s="86"/>
      <c r="TGB24" s="87"/>
      <c r="TGC24" s="86"/>
      <c r="TGD24" s="86"/>
      <c r="TGE24" s="10"/>
      <c r="TGF24" s="11"/>
      <c r="TGG24" s="87"/>
      <c r="TGH24" s="87"/>
      <c r="TGI24" s="86"/>
      <c r="TGJ24" s="86"/>
      <c r="TGK24" s="87"/>
      <c r="TGL24" s="86"/>
      <c r="TGM24" s="87"/>
      <c r="TGN24" s="86"/>
      <c r="TGO24" s="86"/>
      <c r="TGP24" s="10"/>
      <c r="TGQ24" s="11"/>
      <c r="TGR24" s="87"/>
      <c r="TGS24" s="87"/>
      <c r="TGT24" s="86"/>
      <c r="TGU24" s="86"/>
      <c r="TGV24" s="87"/>
      <c r="TGW24" s="86"/>
      <c r="TGX24" s="87"/>
      <c r="TGY24" s="86"/>
      <c r="TGZ24" s="86"/>
      <c r="THA24" s="10"/>
      <c r="THB24" s="11"/>
      <c r="THC24" s="87"/>
      <c r="THD24" s="87"/>
      <c r="THE24" s="86"/>
      <c r="THF24" s="86"/>
      <c r="THG24" s="87"/>
      <c r="THH24" s="86"/>
      <c r="THI24" s="87"/>
      <c r="THJ24" s="86"/>
      <c r="THK24" s="86"/>
      <c r="THL24" s="10"/>
      <c r="THM24" s="11"/>
      <c r="THN24" s="87"/>
      <c r="THO24" s="87"/>
      <c r="THP24" s="86"/>
      <c r="THQ24" s="86"/>
      <c r="THR24" s="87"/>
      <c r="THS24" s="86"/>
      <c r="THT24" s="87"/>
      <c r="THU24" s="86"/>
      <c r="THV24" s="86"/>
      <c r="THW24" s="10"/>
      <c r="THX24" s="11"/>
      <c r="THY24" s="87"/>
      <c r="THZ24" s="87"/>
      <c r="TIA24" s="86"/>
      <c r="TIB24" s="86"/>
      <c r="TIC24" s="87"/>
      <c r="TID24" s="86"/>
      <c r="TIE24" s="87"/>
      <c r="TIF24" s="86"/>
      <c r="TIG24" s="86"/>
      <c r="TIH24" s="10"/>
      <c r="TII24" s="11"/>
      <c r="TIJ24" s="87"/>
      <c r="TIK24" s="87"/>
      <c r="TIL24" s="86"/>
      <c r="TIM24" s="86"/>
      <c r="TIN24" s="87"/>
      <c r="TIO24" s="86"/>
      <c r="TIP24" s="87"/>
      <c r="TIQ24" s="86"/>
      <c r="TIR24" s="86"/>
      <c r="TIS24" s="10"/>
      <c r="TIT24" s="11"/>
      <c r="TIU24" s="87"/>
      <c r="TIV24" s="87"/>
      <c r="TIW24" s="86"/>
      <c r="TIX24" s="86"/>
      <c r="TIY24" s="87"/>
      <c r="TIZ24" s="86"/>
      <c r="TJA24" s="87"/>
      <c r="TJB24" s="86"/>
      <c r="TJC24" s="86"/>
      <c r="TJD24" s="10"/>
      <c r="TJE24" s="11"/>
      <c r="TJF24" s="87"/>
      <c r="TJG24" s="87"/>
      <c r="TJH24" s="86"/>
      <c r="TJI24" s="86"/>
      <c r="TJJ24" s="87"/>
      <c r="TJK24" s="86"/>
      <c r="TJL24" s="87"/>
      <c r="TJM24" s="86"/>
      <c r="TJN24" s="86"/>
      <c r="TJO24" s="10"/>
      <c r="TJP24" s="11"/>
      <c r="TJQ24" s="87"/>
      <c r="TJR24" s="87"/>
      <c r="TJS24" s="86"/>
      <c r="TJT24" s="86"/>
      <c r="TJU24" s="87"/>
      <c r="TJV24" s="86"/>
      <c r="TJW24" s="87"/>
      <c r="TJX24" s="86"/>
      <c r="TJY24" s="86"/>
      <c r="TJZ24" s="10"/>
      <c r="TKA24" s="11"/>
      <c r="TKB24" s="87"/>
      <c r="TKC24" s="87"/>
      <c r="TKD24" s="86"/>
      <c r="TKE24" s="86"/>
      <c r="TKF24" s="87"/>
      <c r="TKG24" s="86"/>
      <c r="TKH24" s="87"/>
      <c r="TKI24" s="86"/>
      <c r="TKJ24" s="86"/>
      <c r="TKK24" s="10"/>
      <c r="TKL24" s="11"/>
      <c r="TKM24" s="87"/>
      <c r="TKN24" s="87"/>
      <c r="TKO24" s="86"/>
      <c r="TKP24" s="86"/>
      <c r="TKQ24" s="87"/>
      <c r="TKR24" s="86"/>
      <c r="TKS24" s="87"/>
      <c r="TKT24" s="86"/>
      <c r="TKU24" s="86"/>
      <c r="TKV24" s="10"/>
      <c r="TKW24" s="11"/>
      <c r="TKX24" s="87"/>
      <c r="TKY24" s="87"/>
      <c r="TKZ24" s="86"/>
      <c r="TLA24" s="86"/>
      <c r="TLB24" s="87"/>
      <c r="TLC24" s="86"/>
      <c r="TLD24" s="87"/>
      <c r="TLE24" s="86"/>
      <c r="TLF24" s="86"/>
      <c r="TLG24" s="10"/>
      <c r="TLH24" s="11"/>
      <c r="TLI24" s="87"/>
      <c r="TLJ24" s="87"/>
      <c r="TLK24" s="86"/>
      <c r="TLL24" s="86"/>
      <c r="TLM24" s="87"/>
      <c r="TLN24" s="86"/>
      <c r="TLO24" s="87"/>
      <c r="TLP24" s="86"/>
      <c r="TLQ24" s="86"/>
      <c r="TLR24" s="10"/>
      <c r="TLS24" s="11"/>
      <c r="TLT24" s="87"/>
      <c r="TLU24" s="87"/>
      <c r="TLV24" s="86"/>
      <c r="TLW24" s="86"/>
      <c r="TLX24" s="87"/>
      <c r="TLY24" s="86"/>
      <c r="TLZ24" s="87"/>
      <c r="TMA24" s="86"/>
      <c r="TMB24" s="86"/>
      <c r="TMC24" s="10"/>
      <c r="TMD24" s="11"/>
      <c r="TME24" s="87"/>
      <c r="TMF24" s="87"/>
      <c r="TMG24" s="86"/>
      <c r="TMH24" s="86"/>
      <c r="TMI24" s="87"/>
      <c r="TMJ24" s="86"/>
      <c r="TMK24" s="87"/>
      <c r="TML24" s="86"/>
      <c r="TMM24" s="86"/>
      <c r="TMN24" s="10"/>
      <c r="TMO24" s="11"/>
      <c r="TMP24" s="87"/>
      <c r="TMQ24" s="87"/>
      <c r="TMR24" s="86"/>
      <c r="TMS24" s="86"/>
      <c r="TMT24" s="87"/>
      <c r="TMU24" s="86"/>
      <c r="TMV24" s="87"/>
      <c r="TMW24" s="86"/>
      <c r="TMX24" s="86"/>
      <c r="TMY24" s="10"/>
      <c r="TMZ24" s="11"/>
      <c r="TNA24" s="87"/>
      <c r="TNB24" s="87"/>
      <c r="TNC24" s="86"/>
      <c r="TND24" s="86"/>
      <c r="TNE24" s="87"/>
      <c r="TNF24" s="86"/>
      <c r="TNG24" s="87"/>
      <c r="TNH24" s="86"/>
      <c r="TNI24" s="86"/>
      <c r="TNJ24" s="10"/>
      <c r="TNK24" s="11"/>
      <c r="TNL24" s="87"/>
      <c r="TNM24" s="87"/>
      <c r="TNN24" s="86"/>
      <c r="TNO24" s="86"/>
      <c r="TNP24" s="87"/>
      <c r="TNQ24" s="86"/>
      <c r="TNR24" s="87"/>
      <c r="TNS24" s="86"/>
      <c r="TNT24" s="86"/>
      <c r="TNU24" s="10"/>
      <c r="TNV24" s="11"/>
      <c r="TNW24" s="87"/>
      <c r="TNX24" s="87"/>
      <c r="TNY24" s="86"/>
      <c r="TNZ24" s="86"/>
      <c r="TOA24" s="87"/>
      <c r="TOB24" s="86"/>
      <c r="TOC24" s="87"/>
      <c r="TOD24" s="86"/>
      <c r="TOE24" s="86"/>
      <c r="TOF24" s="10"/>
      <c r="TOG24" s="11"/>
      <c r="TOH24" s="87"/>
      <c r="TOI24" s="87"/>
      <c r="TOJ24" s="86"/>
      <c r="TOK24" s="86"/>
      <c r="TOL24" s="87"/>
      <c r="TOM24" s="86"/>
      <c r="TON24" s="87"/>
      <c r="TOO24" s="86"/>
      <c r="TOP24" s="86"/>
      <c r="TOQ24" s="10"/>
      <c r="TOR24" s="11"/>
      <c r="TOS24" s="87"/>
      <c r="TOT24" s="87"/>
      <c r="TOU24" s="86"/>
      <c r="TOV24" s="86"/>
      <c r="TOW24" s="87"/>
      <c r="TOX24" s="86"/>
      <c r="TOY24" s="87"/>
      <c r="TOZ24" s="86"/>
      <c r="TPA24" s="86"/>
      <c r="TPB24" s="10"/>
      <c r="TPC24" s="11"/>
      <c r="TPD24" s="87"/>
      <c r="TPE24" s="87"/>
      <c r="TPF24" s="86"/>
      <c r="TPG24" s="86"/>
      <c r="TPH24" s="87"/>
      <c r="TPI24" s="86"/>
      <c r="TPJ24" s="87"/>
      <c r="TPK24" s="86"/>
      <c r="TPL24" s="86"/>
      <c r="TPM24" s="10"/>
      <c r="TPN24" s="11"/>
      <c r="TPO24" s="87"/>
      <c r="TPP24" s="87"/>
      <c r="TPQ24" s="86"/>
      <c r="TPR24" s="86"/>
      <c r="TPS24" s="87"/>
      <c r="TPT24" s="86"/>
      <c r="TPU24" s="87"/>
      <c r="TPV24" s="86"/>
      <c r="TPW24" s="86"/>
      <c r="TPX24" s="10"/>
      <c r="TPY24" s="11"/>
      <c r="TPZ24" s="87"/>
      <c r="TQA24" s="87"/>
      <c r="TQB24" s="86"/>
      <c r="TQC24" s="86"/>
      <c r="TQD24" s="87"/>
      <c r="TQE24" s="86"/>
      <c r="TQF24" s="87"/>
      <c r="TQG24" s="86"/>
      <c r="TQH24" s="86"/>
      <c r="TQI24" s="10"/>
      <c r="TQJ24" s="11"/>
      <c r="TQK24" s="87"/>
      <c r="TQL24" s="87"/>
      <c r="TQM24" s="86"/>
      <c r="TQN24" s="86"/>
      <c r="TQO24" s="87"/>
      <c r="TQP24" s="86"/>
      <c r="TQQ24" s="87"/>
      <c r="TQR24" s="86"/>
      <c r="TQS24" s="86"/>
      <c r="TQT24" s="10"/>
      <c r="TQU24" s="11"/>
      <c r="TQV24" s="87"/>
      <c r="TQW24" s="87"/>
      <c r="TQX24" s="86"/>
      <c r="TQY24" s="86"/>
      <c r="TQZ24" s="87"/>
      <c r="TRA24" s="86"/>
      <c r="TRB24" s="87"/>
      <c r="TRC24" s="86"/>
      <c r="TRD24" s="86"/>
      <c r="TRE24" s="10"/>
      <c r="TRF24" s="11"/>
      <c r="TRG24" s="87"/>
      <c r="TRH24" s="87"/>
      <c r="TRI24" s="86"/>
      <c r="TRJ24" s="86"/>
      <c r="TRK24" s="87"/>
      <c r="TRL24" s="86"/>
      <c r="TRM24" s="87"/>
      <c r="TRN24" s="86"/>
      <c r="TRO24" s="86"/>
      <c r="TRP24" s="10"/>
      <c r="TRQ24" s="11"/>
      <c r="TRR24" s="87"/>
      <c r="TRS24" s="87"/>
      <c r="TRT24" s="86"/>
      <c r="TRU24" s="86"/>
      <c r="TRV24" s="87"/>
      <c r="TRW24" s="86"/>
      <c r="TRX24" s="87"/>
      <c r="TRY24" s="86"/>
      <c r="TRZ24" s="86"/>
      <c r="TSA24" s="10"/>
      <c r="TSB24" s="11"/>
      <c r="TSC24" s="87"/>
      <c r="TSD24" s="87"/>
      <c r="TSE24" s="86"/>
      <c r="TSF24" s="86"/>
      <c r="TSG24" s="87"/>
      <c r="TSH24" s="86"/>
      <c r="TSI24" s="87"/>
      <c r="TSJ24" s="86"/>
      <c r="TSK24" s="86"/>
      <c r="TSL24" s="10"/>
      <c r="TSM24" s="11"/>
      <c r="TSN24" s="87"/>
      <c r="TSO24" s="87"/>
      <c r="TSP24" s="86"/>
      <c r="TSQ24" s="86"/>
      <c r="TSR24" s="87"/>
      <c r="TSS24" s="86"/>
      <c r="TST24" s="87"/>
      <c r="TSU24" s="86"/>
      <c r="TSV24" s="86"/>
      <c r="TSW24" s="10"/>
      <c r="TSX24" s="11"/>
      <c r="TSY24" s="87"/>
      <c r="TSZ24" s="87"/>
      <c r="TTA24" s="86"/>
      <c r="TTB24" s="86"/>
      <c r="TTC24" s="87"/>
      <c r="TTD24" s="86"/>
      <c r="TTE24" s="87"/>
      <c r="TTF24" s="86"/>
      <c r="TTG24" s="86"/>
      <c r="TTH24" s="10"/>
      <c r="TTI24" s="11"/>
      <c r="TTJ24" s="87"/>
      <c r="TTK24" s="87"/>
      <c r="TTL24" s="86"/>
      <c r="TTM24" s="86"/>
      <c r="TTN24" s="87"/>
      <c r="TTO24" s="86"/>
      <c r="TTP24" s="87"/>
      <c r="TTQ24" s="86"/>
      <c r="TTR24" s="86"/>
      <c r="TTS24" s="10"/>
      <c r="TTT24" s="11"/>
      <c r="TTU24" s="87"/>
      <c r="TTV24" s="87"/>
      <c r="TTW24" s="86"/>
      <c r="TTX24" s="86"/>
      <c r="TTY24" s="87"/>
      <c r="TTZ24" s="86"/>
      <c r="TUA24" s="87"/>
      <c r="TUB24" s="86"/>
      <c r="TUC24" s="86"/>
      <c r="TUD24" s="10"/>
      <c r="TUE24" s="11"/>
      <c r="TUF24" s="87"/>
      <c r="TUG24" s="87"/>
      <c r="TUH24" s="86"/>
      <c r="TUI24" s="86"/>
      <c r="TUJ24" s="87"/>
      <c r="TUK24" s="86"/>
      <c r="TUL24" s="87"/>
      <c r="TUM24" s="86"/>
      <c r="TUN24" s="86"/>
      <c r="TUO24" s="10"/>
      <c r="TUP24" s="11"/>
      <c r="TUQ24" s="87"/>
      <c r="TUR24" s="87"/>
      <c r="TUS24" s="86"/>
      <c r="TUT24" s="86"/>
      <c r="TUU24" s="87"/>
      <c r="TUV24" s="86"/>
      <c r="TUW24" s="87"/>
      <c r="TUX24" s="86"/>
      <c r="TUY24" s="86"/>
      <c r="TUZ24" s="10"/>
      <c r="TVA24" s="11"/>
      <c r="TVB24" s="87"/>
      <c r="TVC24" s="87"/>
      <c r="TVD24" s="86"/>
      <c r="TVE24" s="86"/>
      <c r="TVF24" s="87"/>
      <c r="TVG24" s="86"/>
      <c r="TVH24" s="87"/>
      <c r="TVI24" s="86"/>
      <c r="TVJ24" s="86"/>
      <c r="TVK24" s="10"/>
      <c r="TVL24" s="11"/>
      <c r="TVM24" s="87"/>
      <c r="TVN24" s="87"/>
      <c r="TVO24" s="86"/>
      <c r="TVP24" s="86"/>
      <c r="TVQ24" s="87"/>
      <c r="TVR24" s="86"/>
      <c r="TVS24" s="87"/>
      <c r="TVT24" s="86"/>
      <c r="TVU24" s="86"/>
      <c r="TVV24" s="10"/>
      <c r="TVW24" s="11"/>
      <c r="TVX24" s="87"/>
      <c r="TVY24" s="87"/>
      <c r="TVZ24" s="86"/>
      <c r="TWA24" s="86"/>
      <c r="TWB24" s="87"/>
      <c r="TWC24" s="86"/>
      <c r="TWD24" s="87"/>
      <c r="TWE24" s="86"/>
      <c r="TWF24" s="86"/>
      <c r="TWG24" s="10"/>
      <c r="TWH24" s="11"/>
      <c r="TWI24" s="87"/>
      <c r="TWJ24" s="87"/>
      <c r="TWK24" s="86"/>
      <c r="TWL24" s="86"/>
      <c r="TWM24" s="87"/>
      <c r="TWN24" s="86"/>
      <c r="TWO24" s="87"/>
      <c r="TWP24" s="86"/>
      <c r="TWQ24" s="86"/>
      <c r="TWR24" s="10"/>
      <c r="TWS24" s="11"/>
      <c r="TWT24" s="87"/>
      <c r="TWU24" s="87"/>
      <c r="TWV24" s="86"/>
      <c r="TWW24" s="86"/>
      <c r="TWX24" s="87"/>
      <c r="TWY24" s="86"/>
      <c r="TWZ24" s="87"/>
      <c r="TXA24" s="86"/>
      <c r="TXB24" s="86"/>
      <c r="TXC24" s="10"/>
      <c r="TXD24" s="11"/>
      <c r="TXE24" s="87"/>
      <c r="TXF24" s="87"/>
      <c r="TXG24" s="86"/>
      <c r="TXH24" s="86"/>
      <c r="TXI24" s="87"/>
      <c r="TXJ24" s="86"/>
      <c r="TXK24" s="87"/>
      <c r="TXL24" s="86"/>
      <c r="TXM24" s="86"/>
      <c r="TXN24" s="10"/>
      <c r="TXO24" s="11"/>
      <c r="TXP24" s="87"/>
      <c r="TXQ24" s="87"/>
      <c r="TXR24" s="86"/>
      <c r="TXS24" s="86"/>
      <c r="TXT24" s="87"/>
      <c r="TXU24" s="86"/>
      <c r="TXV24" s="87"/>
      <c r="TXW24" s="86"/>
      <c r="TXX24" s="86"/>
      <c r="TXY24" s="10"/>
      <c r="TXZ24" s="11"/>
      <c r="TYA24" s="87"/>
      <c r="TYB24" s="87"/>
      <c r="TYC24" s="86"/>
      <c r="TYD24" s="86"/>
      <c r="TYE24" s="87"/>
      <c r="TYF24" s="86"/>
      <c r="TYG24" s="87"/>
      <c r="TYH24" s="86"/>
      <c r="TYI24" s="86"/>
      <c r="TYJ24" s="10"/>
      <c r="TYK24" s="11"/>
      <c r="TYL24" s="87"/>
      <c r="TYM24" s="87"/>
      <c r="TYN24" s="86"/>
      <c r="TYO24" s="86"/>
      <c r="TYP24" s="87"/>
      <c r="TYQ24" s="86"/>
      <c r="TYR24" s="87"/>
      <c r="TYS24" s="86"/>
      <c r="TYT24" s="86"/>
      <c r="TYU24" s="10"/>
      <c r="TYV24" s="11"/>
      <c r="TYW24" s="87"/>
      <c r="TYX24" s="87"/>
      <c r="TYY24" s="86"/>
      <c r="TYZ24" s="86"/>
      <c r="TZA24" s="87"/>
      <c r="TZB24" s="86"/>
      <c r="TZC24" s="87"/>
      <c r="TZD24" s="86"/>
      <c r="TZE24" s="86"/>
      <c r="TZF24" s="10"/>
      <c r="TZG24" s="11"/>
      <c r="TZH24" s="87"/>
      <c r="TZI24" s="87"/>
      <c r="TZJ24" s="86"/>
      <c r="TZK24" s="86"/>
      <c r="TZL24" s="87"/>
      <c r="TZM24" s="86"/>
      <c r="TZN24" s="87"/>
      <c r="TZO24" s="86"/>
      <c r="TZP24" s="86"/>
      <c r="TZQ24" s="10"/>
      <c r="TZR24" s="11"/>
      <c r="TZS24" s="87"/>
      <c r="TZT24" s="87"/>
      <c r="TZU24" s="86"/>
      <c r="TZV24" s="86"/>
      <c r="TZW24" s="87"/>
      <c r="TZX24" s="86"/>
      <c r="TZY24" s="87"/>
      <c r="TZZ24" s="86"/>
      <c r="UAA24" s="86"/>
      <c r="UAB24" s="10"/>
      <c r="UAC24" s="11"/>
      <c r="UAD24" s="87"/>
      <c r="UAE24" s="87"/>
      <c r="UAF24" s="86"/>
      <c r="UAG24" s="86"/>
      <c r="UAH24" s="87"/>
      <c r="UAI24" s="86"/>
      <c r="UAJ24" s="87"/>
      <c r="UAK24" s="86"/>
      <c r="UAL24" s="86"/>
      <c r="UAM24" s="10"/>
      <c r="UAN24" s="11"/>
      <c r="UAO24" s="87"/>
      <c r="UAP24" s="87"/>
      <c r="UAQ24" s="86"/>
      <c r="UAR24" s="86"/>
      <c r="UAS24" s="87"/>
      <c r="UAT24" s="86"/>
      <c r="UAU24" s="87"/>
      <c r="UAV24" s="86"/>
      <c r="UAW24" s="86"/>
      <c r="UAX24" s="10"/>
      <c r="UAY24" s="11"/>
      <c r="UAZ24" s="87"/>
      <c r="UBA24" s="87"/>
      <c r="UBB24" s="86"/>
      <c r="UBC24" s="86"/>
      <c r="UBD24" s="87"/>
      <c r="UBE24" s="86"/>
      <c r="UBF24" s="87"/>
      <c r="UBG24" s="86"/>
      <c r="UBH24" s="86"/>
      <c r="UBI24" s="10"/>
      <c r="UBJ24" s="11"/>
      <c r="UBK24" s="87"/>
      <c r="UBL24" s="87"/>
      <c r="UBM24" s="86"/>
      <c r="UBN24" s="86"/>
      <c r="UBO24" s="87"/>
      <c r="UBP24" s="86"/>
      <c r="UBQ24" s="87"/>
      <c r="UBR24" s="86"/>
      <c r="UBS24" s="86"/>
      <c r="UBT24" s="10"/>
      <c r="UBU24" s="11"/>
      <c r="UBV24" s="87"/>
      <c r="UBW24" s="87"/>
      <c r="UBX24" s="86"/>
      <c r="UBY24" s="86"/>
      <c r="UBZ24" s="87"/>
      <c r="UCA24" s="86"/>
      <c r="UCB24" s="87"/>
      <c r="UCC24" s="86"/>
      <c r="UCD24" s="86"/>
      <c r="UCE24" s="10"/>
      <c r="UCF24" s="11"/>
      <c r="UCG24" s="87"/>
      <c r="UCH24" s="87"/>
      <c r="UCI24" s="86"/>
      <c r="UCJ24" s="86"/>
      <c r="UCK24" s="87"/>
      <c r="UCL24" s="86"/>
      <c r="UCM24" s="87"/>
      <c r="UCN24" s="86"/>
      <c r="UCO24" s="86"/>
      <c r="UCP24" s="10"/>
      <c r="UCQ24" s="11"/>
      <c r="UCR24" s="87"/>
      <c r="UCS24" s="87"/>
      <c r="UCT24" s="86"/>
      <c r="UCU24" s="86"/>
      <c r="UCV24" s="87"/>
      <c r="UCW24" s="86"/>
      <c r="UCX24" s="87"/>
      <c r="UCY24" s="86"/>
      <c r="UCZ24" s="86"/>
      <c r="UDA24" s="10"/>
      <c r="UDB24" s="11"/>
      <c r="UDC24" s="87"/>
      <c r="UDD24" s="87"/>
      <c r="UDE24" s="86"/>
      <c r="UDF24" s="86"/>
      <c r="UDG24" s="87"/>
      <c r="UDH24" s="86"/>
      <c r="UDI24" s="87"/>
      <c r="UDJ24" s="86"/>
      <c r="UDK24" s="86"/>
      <c r="UDL24" s="10"/>
      <c r="UDM24" s="11"/>
      <c r="UDN24" s="87"/>
      <c r="UDO24" s="87"/>
      <c r="UDP24" s="86"/>
      <c r="UDQ24" s="86"/>
      <c r="UDR24" s="87"/>
      <c r="UDS24" s="86"/>
      <c r="UDT24" s="87"/>
      <c r="UDU24" s="86"/>
      <c r="UDV24" s="86"/>
      <c r="UDW24" s="10"/>
      <c r="UDX24" s="11"/>
      <c r="UDY24" s="87"/>
      <c r="UDZ24" s="87"/>
      <c r="UEA24" s="86"/>
      <c r="UEB24" s="86"/>
      <c r="UEC24" s="87"/>
      <c r="UED24" s="86"/>
      <c r="UEE24" s="87"/>
      <c r="UEF24" s="86"/>
      <c r="UEG24" s="86"/>
      <c r="UEH24" s="10"/>
      <c r="UEI24" s="11"/>
      <c r="UEJ24" s="87"/>
      <c r="UEK24" s="87"/>
      <c r="UEL24" s="86"/>
      <c r="UEM24" s="86"/>
      <c r="UEN24" s="87"/>
      <c r="UEO24" s="86"/>
      <c r="UEP24" s="87"/>
      <c r="UEQ24" s="86"/>
      <c r="UER24" s="86"/>
      <c r="UES24" s="10"/>
      <c r="UET24" s="11"/>
      <c r="UEU24" s="87"/>
      <c r="UEV24" s="87"/>
      <c r="UEW24" s="86"/>
      <c r="UEX24" s="86"/>
      <c r="UEY24" s="87"/>
      <c r="UEZ24" s="86"/>
      <c r="UFA24" s="87"/>
      <c r="UFB24" s="86"/>
      <c r="UFC24" s="86"/>
      <c r="UFD24" s="10"/>
      <c r="UFE24" s="11"/>
      <c r="UFF24" s="87"/>
      <c r="UFG24" s="87"/>
      <c r="UFH24" s="86"/>
      <c r="UFI24" s="86"/>
      <c r="UFJ24" s="87"/>
      <c r="UFK24" s="86"/>
      <c r="UFL24" s="87"/>
      <c r="UFM24" s="86"/>
      <c r="UFN24" s="86"/>
      <c r="UFO24" s="10"/>
      <c r="UFP24" s="11"/>
      <c r="UFQ24" s="87"/>
      <c r="UFR24" s="87"/>
      <c r="UFS24" s="86"/>
      <c r="UFT24" s="86"/>
      <c r="UFU24" s="87"/>
      <c r="UFV24" s="86"/>
      <c r="UFW24" s="87"/>
      <c r="UFX24" s="86"/>
      <c r="UFY24" s="86"/>
      <c r="UFZ24" s="10"/>
      <c r="UGA24" s="11"/>
      <c r="UGB24" s="87"/>
      <c r="UGC24" s="87"/>
      <c r="UGD24" s="86"/>
      <c r="UGE24" s="86"/>
      <c r="UGF24" s="87"/>
      <c r="UGG24" s="86"/>
      <c r="UGH24" s="87"/>
      <c r="UGI24" s="86"/>
      <c r="UGJ24" s="86"/>
      <c r="UGK24" s="10"/>
      <c r="UGL24" s="11"/>
      <c r="UGM24" s="87"/>
      <c r="UGN24" s="87"/>
      <c r="UGO24" s="86"/>
      <c r="UGP24" s="86"/>
      <c r="UGQ24" s="87"/>
      <c r="UGR24" s="86"/>
      <c r="UGS24" s="87"/>
      <c r="UGT24" s="86"/>
      <c r="UGU24" s="86"/>
      <c r="UGV24" s="10"/>
      <c r="UGW24" s="11"/>
      <c r="UGX24" s="87"/>
      <c r="UGY24" s="87"/>
      <c r="UGZ24" s="86"/>
      <c r="UHA24" s="86"/>
      <c r="UHB24" s="87"/>
      <c r="UHC24" s="86"/>
      <c r="UHD24" s="87"/>
      <c r="UHE24" s="86"/>
      <c r="UHF24" s="86"/>
      <c r="UHG24" s="10"/>
      <c r="UHH24" s="11"/>
      <c r="UHI24" s="87"/>
      <c r="UHJ24" s="87"/>
      <c r="UHK24" s="86"/>
      <c r="UHL24" s="86"/>
      <c r="UHM24" s="87"/>
      <c r="UHN24" s="86"/>
      <c r="UHO24" s="87"/>
      <c r="UHP24" s="86"/>
      <c r="UHQ24" s="86"/>
      <c r="UHR24" s="10"/>
      <c r="UHS24" s="11"/>
      <c r="UHT24" s="87"/>
      <c r="UHU24" s="87"/>
      <c r="UHV24" s="86"/>
      <c r="UHW24" s="86"/>
      <c r="UHX24" s="87"/>
      <c r="UHY24" s="86"/>
      <c r="UHZ24" s="87"/>
      <c r="UIA24" s="86"/>
      <c r="UIB24" s="86"/>
      <c r="UIC24" s="10"/>
      <c r="UID24" s="11"/>
      <c r="UIE24" s="87"/>
      <c r="UIF24" s="87"/>
      <c r="UIG24" s="86"/>
      <c r="UIH24" s="86"/>
      <c r="UII24" s="87"/>
      <c r="UIJ24" s="86"/>
      <c r="UIK24" s="87"/>
      <c r="UIL24" s="86"/>
      <c r="UIM24" s="86"/>
      <c r="UIN24" s="10"/>
      <c r="UIO24" s="11"/>
      <c r="UIP24" s="87"/>
      <c r="UIQ24" s="87"/>
      <c r="UIR24" s="86"/>
      <c r="UIS24" s="86"/>
      <c r="UIT24" s="87"/>
      <c r="UIU24" s="86"/>
      <c r="UIV24" s="87"/>
      <c r="UIW24" s="86"/>
      <c r="UIX24" s="86"/>
      <c r="UIY24" s="10"/>
      <c r="UIZ24" s="11"/>
      <c r="UJA24" s="87"/>
      <c r="UJB24" s="87"/>
      <c r="UJC24" s="86"/>
      <c r="UJD24" s="86"/>
      <c r="UJE24" s="87"/>
      <c r="UJF24" s="86"/>
      <c r="UJG24" s="87"/>
      <c r="UJH24" s="86"/>
      <c r="UJI24" s="86"/>
      <c r="UJJ24" s="10"/>
      <c r="UJK24" s="11"/>
      <c r="UJL24" s="87"/>
      <c r="UJM24" s="87"/>
      <c r="UJN24" s="86"/>
      <c r="UJO24" s="86"/>
      <c r="UJP24" s="87"/>
      <c r="UJQ24" s="86"/>
      <c r="UJR24" s="87"/>
      <c r="UJS24" s="86"/>
      <c r="UJT24" s="86"/>
      <c r="UJU24" s="10"/>
      <c r="UJV24" s="11"/>
      <c r="UJW24" s="87"/>
      <c r="UJX24" s="87"/>
      <c r="UJY24" s="86"/>
      <c r="UJZ24" s="86"/>
      <c r="UKA24" s="87"/>
      <c r="UKB24" s="86"/>
      <c r="UKC24" s="87"/>
      <c r="UKD24" s="86"/>
      <c r="UKE24" s="86"/>
      <c r="UKF24" s="10"/>
      <c r="UKG24" s="11"/>
      <c r="UKH24" s="87"/>
      <c r="UKI24" s="87"/>
      <c r="UKJ24" s="86"/>
      <c r="UKK24" s="86"/>
      <c r="UKL24" s="87"/>
      <c r="UKM24" s="86"/>
      <c r="UKN24" s="87"/>
      <c r="UKO24" s="86"/>
      <c r="UKP24" s="86"/>
      <c r="UKQ24" s="10"/>
      <c r="UKR24" s="11"/>
      <c r="UKS24" s="87"/>
      <c r="UKT24" s="87"/>
      <c r="UKU24" s="86"/>
      <c r="UKV24" s="86"/>
      <c r="UKW24" s="87"/>
      <c r="UKX24" s="86"/>
      <c r="UKY24" s="87"/>
      <c r="UKZ24" s="86"/>
      <c r="ULA24" s="86"/>
      <c r="ULB24" s="10"/>
      <c r="ULC24" s="11"/>
      <c r="ULD24" s="87"/>
      <c r="ULE24" s="87"/>
      <c r="ULF24" s="86"/>
      <c r="ULG24" s="86"/>
      <c r="ULH24" s="87"/>
      <c r="ULI24" s="86"/>
      <c r="ULJ24" s="87"/>
      <c r="ULK24" s="86"/>
      <c r="ULL24" s="86"/>
      <c r="ULM24" s="10"/>
      <c r="ULN24" s="11"/>
      <c r="ULO24" s="87"/>
      <c r="ULP24" s="87"/>
      <c r="ULQ24" s="86"/>
      <c r="ULR24" s="86"/>
      <c r="ULS24" s="87"/>
      <c r="ULT24" s="86"/>
      <c r="ULU24" s="87"/>
      <c r="ULV24" s="86"/>
      <c r="ULW24" s="86"/>
      <c r="ULX24" s="10"/>
      <c r="ULY24" s="11"/>
      <c r="ULZ24" s="87"/>
      <c r="UMA24" s="87"/>
      <c r="UMB24" s="86"/>
      <c r="UMC24" s="86"/>
      <c r="UMD24" s="87"/>
      <c r="UME24" s="86"/>
      <c r="UMF24" s="87"/>
      <c r="UMG24" s="86"/>
      <c r="UMH24" s="86"/>
      <c r="UMI24" s="10"/>
      <c r="UMJ24" s="11"/>
      <c r="UMK24" s="87"/>
      <c r="UML24" s="87"/>
      <c r="UMM24" s="86"/>
      <c r="UMN24" s="86"/>
      <c r="UMO24" s="87"/>
      <c r="UMP24" s="86"/>
      <c r="UMQ24" s="87"/>
      <c r="UMR24" s="86"/>
      <c r="UMS24" s="86"/>
      <c r="UMT24" s="10"/>
      <c r="UMU24" s="11"/>
      <c r="UMV24" s="87"/>
      <c r="UMW24" s="87"/>
      <c r="UMX24" s="86"/>
      <c r="UMY24" s="86"/>
      <c r="UMZ24" s="87"/>
      <c r="UNA24" s="86"/>
      <c r="UNB24" s="87"/>
      <c r="UNC24" s="86"/>
      <c r="UND24" s="86"/>
      <c r="UNE24" s="10"/>
      <c r="UNF24" s="11"/>
      <c r="UNG24" s="87"/>
      <c r="UNH24" s="87"/>
      <c r="UNI24" s="86"/>
      <c r="UNJ24" s="86"/>
      <c r="UNK24" s="87"/>
      <c r="UNL24" s="86"/>
      <c r="UNM24" s="87"/>
      <c r="UNN24" s="86"/>
      <c r="UNO24" s="86"/>
      <c r="UNP24" s="10"/>
      <c r="UNQ24" s="11"/>
      <c r="UNR24" s="87"/>
      <c r="UNS24" s="87"/>
      <c r="UNT24" s="86"/>
      <c r="UNU24" s="86"/>
      <c r="UNV24" s="87"/>
      <c r="UNW24" s="86"/>
      <c r="UNX24" s="87"/>
      <c r="UNY24" s="86"/>
      <c r="UNZ24" s="86"/>
      <c r="UOA24" s="10"/>
      <c r="UOB24" s="11"/>
      <c r="UOC24" s="87"/>
      <c r="UOD24" s="87"/>
      <c r="UOE24" s="86"/>
      <c r="UOF24" s="86"/>
      <c r="UOG24" s="87"/>
      <c r="UOH24" s="86"/>
      <c r="UOI24" s="87"/>
      <c r="UOJ24" s="86"/>
      <c r="UOK24" s="86"/>
      <c r="UOL24" s="10"/>
      <c r="UOM24" s="11"/>
      <c r="UON24" s="87"/>
      <c r="UOO24" s="87"/>
      <c r="UOP24" s="86"/>
      <c r="UOQ24" s="86"/>
      <c r="UOR24" s="87"/>
      <c r="UOS24" s="86"/>
      <c r="UOT24" s="87"/>
      <c r="UOU24" s="86"/>
      <c r="UOV24" s="86"/>
      <c r="UOW24" s="10"/>
      <c r="UOX24" s="11"/>
      <c r="UOY24" s="87"/>
      <c r="UOZ24" s="87"/>
      <c r="UPA24" s="86"/>
      <c r="UPB24" s="86"/>
      <c r="UPC24" s="87"/>
      <c r="UPD24" s="86"/>
      <c r="UPE24" s="87"/>
      <c r="UPF24" s="86"/>
      <c r="UPG24" s="86"/>
      <c r="UPH24" s="10"/>
      <c r="UPI24" s="11"/>
      <c r="UPJ24" s="87"/>
      <c r="UPK24" s="87"/>
      <c r="UPL24" s="86"/>
      <c r="UPM24" s="86"/>
      <c r="UPN24" s="87"/>
      <c r="UPO24" s="86"/>
      <c r="UPP24" s="87"/>
      <c r="UPQ24" s="86"/>
      <c r="UPR24" s="86"/>
      <c r="UPS24" s="10"/>
      <c r="UPT24" s="11"/>
      <c r="UPU24" s="87"/>
      <c r="UPV24" s="87"/>
      <c r="UPW24" s="86"/>
      <c r="UPX24" s="86"/>
      <c r="UPY24" s="87"/>
      <c r="UPZ24" s="86"/>
      <c r="UQA24" s="87"/>
      <c r="UQB24" s="86"/>
      <c r="UQC24" s="86"/>
      <c r="UQD24" s="10"/>
      <c r="UQE24" s="11"/>
      <c r="UQF24" s="87"/>
      <c r="UQG24" s="87"/>
      <c r="UQH24" s="86"/>
      <c r="UQI24" s="86"/>
      <c r="UQJ24" s="87"/>
      <c r="UQK24" s="86"/>
      <c r="UQL24" s="87"/>
      <c r="UQM24" s="86"/>
      <c r="UQN24" s="86"/>
      <c r="UQO24" s="10"/>
      <c r="UQP24" s="11"/>
      <c r="UQQ24" s="87"/>
      <c r="UQR24" s="87"/>
      <c r="UQS24" s="86"/>
      <c r="UQT24" s="86"/>
      <c r="UQU24" s="87"/>
      <c r="UQV24" s="86"/>
      <c r="UQW24" s="87"/>
      <c r="UQX24" s="86"/>
      <c r="UQY24" s="86"/>
      <c r="UQZ24" s="10"/>
      <c r="URA24" s="11"/>
      <c r="URB24" s="87"/>
      <c r="URC24" s="87"/>
      <c r="URD24" s="86"/>
      <c r="URE24" s="86"/>
      <c r="URF24" s="87"/>
      <c r="URG24" s="86"/>
      <c r="URH24" s="87"/>
      <c r="URI24" s="86"/>
      <c r="URJ24" s="86"/>
      <c r="URK24" s="10"/>
      <c r="URL24" s="11"/>
      <c r="URM24" s="87"/>
      <c r="URN24" s="87"/>
      <c r="URO24" s="86"/>
      <c r="URP24" s="86"/>
      <c r="URQ24" s="87"/>
      <c r="URR24" s="86"/>
      <c r="URS24" s="87"/>
      <c r="URT24" s="86"/>
      <c r="URU24" s="86"/>
      <c r="URV24" s="10"/>
      <c r="URW24" s="11"/>
      <c r="URX24" s="87"/>
      <c r="URY24" s="87"/>
      <c r="URZ24" s="86"/>
      <c r="USA24" s="86"/>
      <c r="USB24" s="87"/>
      <c r="USC24" s="86"/>
      <c r="USD24" s="87"/>
      <c r="USE24" s="86"/>
      <c r="USF24" s="86"/>
      <c r="USG24" s="10"/>
      <c r="USH24" s="11"/>
      <c r="USI24" s="87"/>
      <c r="USJ24" s="87"/>
      <c r="USK24" s="86"/>
      <c r="USL24" s="86"/>
      <c r="USM24" s="87"/>
      <c r="USN24" s="86"/>
      <c r="USO24" s="87"/>
      <c r="USP24" s="86"/>
      <c r="USQ24" s="86"/>
      <c r="USR24" s="10"/>
      <c r="USS24" s="11"/>
      <c r="UST24" s="87"/>
      <c r="USU24" s="87"/>
      <c r="USV24" s="86"/>
      <c r="USW24" s="86"/>
      <c r="USX24" s="87"/>
      <c r="USY24" s="86"/>
      <c r="USZ24" s="87"/>
      <c r="UTA24" s="86"/>
      <c r="UTB24" s="86"/>
      <c r="UTC24" s="10"/>
      <c r="UTD24" s="11"/>
      <c r="UTE24" s="87"/>
      <c r="UTF24" s="87"/>
      <c r="UTG24" s="86"/>
      <c r="UTH24" s="86"/>
      <c r="UTI24" s="87"/>
      <c r="UTJ24" s="86"/>
      <c r="UTK24" s="87"/>
      <c r="UTL24" s="86"/>
      <c r="UTM24" s="86"/>
      <c r="UTN24" s="10"/>
      <c r="UTO24" s="11"/>
      <c r="UTP24" s="87"/>
      <c r="UTQ24" s="87"/>
      <c r="UTR24" s="86"/>
      <c r="UTS24" s="86"/>
      <c r="UTT24" s="87"/>
      <c r="UTU24" s="86"/>
      <c r="UTV24" s="87"/>
      <c r="UTW24" s="86"/>
      <c r="UTX24" s="86"/>
      <c r="UTY24" s="10"/>
      <c r="UTZ24" s="11"/>
      <c r="UUA24" s="87"/>
      <c r="UUB24" s="87"/>
      <c r="UUC24" s="86"/>
      <c r="UUD24" s="86"/>
      <c r="UUE24" s="87"/>
      <c r="UUF24" s="86"/>
      <c r="UUG24" s="87"/>
      <c r="UUH24" s="86"/>
      <c r="UUI24" s="86"/>
      <c r="UUJ24" s="10"/>
      <c r="UUK24" s="11"/>
      <c r="UUL24" s="87"/>
      <c r="UUM24" s="87"/>
      <c r="UUN24" s="86"/>
      <c r="UUO24" s="86"/>
      <c r="UUP24" s="87"/>
      <c r="UUQ24" s="86"/>
      <c r="UUR24" s="87"/>
      <c r="UUS24" s="86"/>
      <c r="UUT24" s="86"/>
      <c r="UUU24" s="10"/>
      <c r="UUV24" s="11"/>
      <c r="UUW24" s="87"/>
      <c r="UUX24" s="87"/>
      <c r="UUY24" s="86"/>
      <c r="UUZ24" s="86"/>
      <c r="UVA24" s="87"/>
      <c r="UVB24" s="86"/>
      <c r="UVC24" s="87"/>
      <c r="UVD24" s="86"/>
      <c r="UVE24" s="86"/>
      <c r="UVF24" s="10"/>
      <c r="UVG24" s="11"/>
      <c r="UVH24" s="87"/>
      <c r="UVI24" s="87"/>
      <c r="UVJ24" s="86"/>
      <c r="UVK24" s="86"/>
      <c r="UVL24" s="87"/>
      <c r="UVM24" s="86"/>
      <c r="UVN24" s="87"/>
      <c r="UVO24" s="86"/>
      <c r="UVP24" s="86"/>
      <c r="UVQ24" s="10"/>
      <c r="UVR24" s="11"/>
      <c r="UVS24" s="87"/>
      <c r="UVT24" s="87"/>
      <c r="UVU24" s="86"/>
      <c r="UVV24" s="86"/>
      <c r="UVW24" s="87"/>
      <c r="UVX24" s="86"/>
      <c r="UVY24" s="87"/>
      <c r="UVZ24" s="86"/>
      <c r="UWA24" s="86"/>
      <c r="UWB24" s="10"/>
      <c r="UWC24" s="11"/>
      <c r="UWD24" s="87"/>
      <c r="UWE24" s="87"/>
      <c r="UWF24" s="86"/>
      <c r="UWG24" s="86"/>
      <c r="UWH24" s="87"/>
      <c r="UWI24" s="86"/>
      <c r="UWJ24" s="87"/>
      <c r="UWK24" s="86"/>
      <c r="UWL24" s="86"/>
      <c r="UWM24" s="10"/>
      <c r="UWN24" s="11"/>
      <c r="UWO24" s="87"/>
      <c r="UWP24" s="87"/>
      <c r="UWQ24" s="86"/>
      <c r="UWR24" s="86"/>
      <c r="UWS24" s="87"/>
      <c r="UWT24" s="86"/>
      <c r="UWU24" s="87"/>
      <c r="UWV24" s="86"/>
      <c r="UWW24" s="86"/>
      <c r="UWX24" s="10"/>
      <c r="UWY24" s="11"/>
      <c r="UWZ24" s="87"/>
      <c r="UXA24" s="87"/>
      <c r="UXB24" s="86"/>
      <c r="UXC24" s="86"/>
      <c r="UXD24" s="87"/>
      <c r="UXE24" s="86"/>
      <c r="UXF24" s="87"/>
      <c r="UXG24" s="86"/>
      <c r="UXH24" s="86"/>
      <c r="UXI24" s="10"/>
      <c r="UXJ24" s="11"/>
      <c r="UXK24" s="87"/>
      <c r="UXL24" s="87"/>
      <c r="UXM24" s="86"/>
      <c r="UXN24" s="86"/>
      <c r="UXO24" s="87"/>
      <c r="UXP24" s="86"/>
      <c r="UXQ24" s="87"/>
      <c r="UXR24" s="86"/>
      <c r="UXS24" s="86"/>
      <c r="UXT24" s="10"/>
      <c r="UXU24" s="11"/>
      <c r="UXV24" s="87"/>
      <c r="UXW24" s="87"/>
      <c r="UXX24" s="86"/>
      <c r="UXY24" s="86"/>
      <c r="UXZ24" s="87"/>
      <c r="UYA24" s="86"/>
      <c r="UYB24" s="87"/>
      <c r="UYC24" s="86"/>
      <c r="UYD24" s="86"/>
      <c r="UYE24" s="10"/>
      <c r="UYF24" s="11"/>
      <c r="UYG24" s="87"/>
      <c r="UYH24" s="87"/>
      <c r="UYI24" s="86"/>
      <c r="UYJ24" s="86"/>
      <c r="UYK24" s="87"/>
      <c r="UYL24" s="86"/>
      <c r="UYM24" s="87"/>
      <c r="UYN24" s="86"/>
      <c r="UYO24" s="86"/>
      <c r="UYP24" s="10"/>
      <c r="UYQ24" s="11"/>
      <c r="UYR24" s="87"/>
      <c r="UYS24" s="87"/>
      <c r="UYT24" s="86"/>
      <c r="UYU24" s="86"/>
      <c r="UYV24" s="87"/>
      <c r="UYW24" s="86"/>
      <c r="UYX24" s="87"/>
      <c r="UYY24" s="86"/>
      <c r="UYZ24" s="86"/>
      <c r="UZA24" s="10"/>
      <c r="UZB24" s="11"/>
      <c r="UZC24" s="87"/>
      <c r="UZD24" s="87"/>
      <c r="UZE24" s="86"/>
      <c r="UZF24" s="86"/>
      <c r="UZG24" s="87"/>
      <c r="UZH24" s="86"/>
      <c r="UZI24" s="87"/>
      <c r="UZJ24" s="86"/>
      <c r="UZK24" s="86"/>
      <c r="UZL24" s="10"/>
      <c r="UZM24" s="11"/>
      <c r="UZN24" s="87"/>
      <c r="UZO24" s="87"/>
      <c r="UZP24" s="86"/>
      <c r="UZQ24" s="86"/>
      <c r="UZR24" s="87"/>
      <c r="UZS24" s="86"/>
      <c r="UZT24" s="87"/>
      <c r="UZU24" s="86"/>
      <c r="UZV24" s="86"/>
      <c r="UZW24" s="10"/>
      <c r="UZX24" s="11"/>
      <c r="UZY24" s="87"/>
      <c r="UZZ24" s="87"/>
      <c r="VAA24" s="86"/>
      <c r="VAB24" s="86"/>
      <c r="VAC24" s="87"/>
      <c r="VAD24" s="86"/>
      <c r="VAE24" s="87"/>
      <c r="VAF24" s="86"/>
      <c r="VAG24" s="86"/>
      <c r="VAH24" s="10"/>
      <c r="VAI24" s="11"/>
      <c r="VAJ24" s="87"/>
      <c r="VAK24" s="87"/>
      <c r="VAL24" s="86"/>
      <c r="VAM24" s="86"/>
      <c r="VAN24" s="87"/>
      <c r="VAO24" s="86"/>
      <c r="VAP24" s="87"/>
      <c r="VAQ24" s="86"/>
      <c r="VAR24" s="86"/>
      <c r="VAS24" s="10"/>
      <c r="VAT24" s="11"/>
      <c r="VAU24" s="87"/>
      <c r="VAV24" s="87"/>
      <c r="VAW24" s="86"/>
      <c r="VAX24" s="86"/>
      <c r="VAY24" s="87"/>
      <c r="VAZ24" s="86"/>
      <c r="VBA24" s="87"/>
      <c r="VBB24" s="86"/>
      <c r="VBC24" s="86"/>
      <c r="VBD24" s="10"/>
      <c r="VBE24" s="11"/>
      <c r="VBF24" s="87"/>
      <c r="VBG24" s="87"/>
      <c r="VBH24" s="86"/>
      <c r="VBI24" s="86"/>
      <c r="VBJ24" s="87"/>
      <c r="VBK24" s="86"/>
      <c r="VBL24" s="87"/>
      <c r="VBM24" s="86"/>
      <c r="VBN24" s="86"/>
      <c r="VBO24" s="10"/>
      <c r="VBP24" s="11"/>
      <c r="VBQ24" s="87"/>
      <c r="VBR24" s="87"/>
      <c r="VBS24" s="86"/>
      <c r="VBT24" s="86"/>
      <c r="VBU24" s="87"/>
      <c r="VBV24" s="86"/>
      <c r="VBW24" s="87"/>
      <c r="VBX24" s="86"/>
      <c r="VBY24" s="86"/>
      <c r="VBZ24" s="10"/>
      <c r="VCA24" s="11"/>
      <c r="VCB24" s="87"/>
      <c r="VCC24" s="87"/>
      <c r="VCD24" s="86"/>
      <c r="VCE24" s="86"/>
      <c r="VCF24" s="87"/>
      <c r="VCG24" s="86"/>
      <c r="VCH24" s="87"/>
      <c r="VCI24" s="86"/>
      <c r="VCJ24" s="86"/>
      <c r="VCK24" s="10"/>
      <c r="VCL24" s="11"/>
      <c r="VCM24" s="87"/>
      <c r="VCN24" s="87"/>
      <c r="VCO24" s="86"/>
      <c r="VCP24" s="86"/>
      <c r="VCQ24" s="87"/>
      <c r="VCR24" s="86"/>
      <c r="VCS24" s="87"/>
      <c r="VCT24" s="86"/>
      <c r="VCU24" s="86"/>
      <c r="VCV24" s="10"/>
      <c r="VCW24" s="11"/>
      <c r="VCX24" s="87"/>
      <c r="VCY24" s="87"/>
      <c r="VCZ24" s="86"/>
      <c r="VDA24" s="86"/>
      <c r="VDB24" s="87"/>
      <c r="VDC24" s="86"/>
      <c r="VDD24" s="87"/>
      <c r="VDE24" s="86"/>
      <c r="VDF24" s="86"/>
      <c r="VDG24" s="10"/>
      <c r="VDH24" s="11"/>
      <c r="VDI24" s="87"/>
      <c r="VDJ24" s="87"/>
      <c r="VDK24" s="86"/>
      <c r="VDL24" s="86"/>
      <c r="VDM24" s="87"/>
      <c r="VDN24" s="86"/>
      <c r="VDO24" s="87"/>
      <c r="VDP24" s="86"/>
      <c r="VDQ24" s="86"/>
      <c r="VDR24" s="10"/>
      <c r="VDS24" s="11"/>
      <c r="VDT24" s="87"/>
      <c r="VDU24" s="87"/>
      <c r="VDV24" s="86"/>
      <c r="VDW24" s="86"/>
      <c r="VDX24" s="87"/>
      <c r="VDY24" s="86"/>
      <c r="VDZ24" s="87"/>
      <c r="VEA24" s="86"/>
      <c r="VEB24" s="86"/>
      <c r="VEC24" s="10"/>
      <c r="VED24" s="11"/>
      <c r="VEE24" s="87"/>
      <c r="VEF24" s="87"/>
      <c r="VEG24" s="86"/>
      <c r="VEH24" s="86"/>
      <c r="VEI24" s="87"/>
      <c r="VEJ24" s="86"/>
      <c r="VEK24" s="87"/>
      <c r="VEL24" s="86"/>
      <c r="VEM24" s="86"/>
      <c r="VEN24" s="10"/>
      <c r="VEO24" s="11"/>
      <c r="VEP24" s="87"/>
      <c r="VEQ24" s="87"/>
      <c r="VER24" s="86"/>
      <c r="VES24" s="86"/>
      <c r="VET24" s="87"/>
      <c r="VEU24" s="86"/>
      <c r="VEV24" s="87"/>
      <c r="VEW24" s="86"/>
      <c r="VEX24" s="86"/>
      <c r="VEY24" s="10"/>
      <c r="VEZ24" s="11"/>
      <c r="VFA24" s="87"/>
      <c r="VFB24" s="87"/>
      <c r="VFC24" s="86"/>
      <c r="VFD24" s="86"/>
      <c r="VFE24" s="87"/>
      <c r="VFF24" s="86"/>
      <c r="VFG24" s="87"/>
      <c r="VFH24" s="86"/>
      <c r="VFI24" s="86"/>
      <c r="VFJ24" s="10"/>
      <c r="VFK24" s="11"/>
      <c r="VFL24" s="87"/>
      <c r="VFM24" s="87"/>
      <c r="VFN24" s="86"/>
      <c r="VFO24" s="86"/>
      <c r="VFP24" s="87"/>
      <c r="VFQ24" s="86"/>
      <c r="VFR24" s="87"/>
      <c r="VFS24" s="86"/>
      <c r="VFT24" s="86"/>
      <c r="VFU24" s="10"/>
      <c r="VFV24" s="11"/>
      <c r="VFW24" s="87"/>
      <c r="VFX24" s="87"/>
      <c r="VFY24" s="86"/>
      <c r="VFZ24" s="86"/>
      <c r="VGA24" s="87"/>
      <c r="VGB24" s="86"/>
      <c r="VGC24" s="87"/>
      <c r="VGD24" s="86"/>
      <c r="VGE24" s="86"/>
      <c r="VGF24" s="10"/>
      <c r="VGG24" s="11"/>
      <c r="VGH24" s="87"/>
      <c r="VGI24" s="87"/>
      <c r="VGJ24" s="86"/>
      <c r="VGK24" s="86"/>
      <c r="VGL24" s="87"/>
      <c r="VGM24" s="86"/>
      <c r="VGN24" s="87"/>
      <c r="VGO24" s="86"/>
      <c r="VGP24" s="86"/>
      <c r="VGQ24" s="10"/>
      <c r="VGR24" s="11"/>
      <c r="VGS24" s="87"/>
      <c r="VGT24" s="87"/>
      <c r="VGU24" s="86"/>
      <c r="VGV24" s="86"/>
      <c r="VGW24" s="87"/>
      <c r="VGX24" s="86"/>
      <c r="VGY24" s="87"/>
      <c r="VGZ24" s="86"/>
      <c r="VHA24" s="86"/>
      <c r="VHB24" s="10"/>
      <c r="VHC24" s="11"/>
      <c r="VHD24" s="87"/>
      <c r="VHE24" s="87"/>
      <c r="VHF24" s="86"/>
      <c r="VHG24" s="86"/>
      <c r="VHH24" s="87"/>
      <c r="VHI24" s="86"/>
      <c r="VHJ24" s="87"/>
      <c r="VHK24" s="86"/>
      <c r="VHL24" s="86"/>
      <c r="VHM24" s="10"/>
      <c r="VHN24" s="11"/>
      <c r="VHO24" s="87"/>
      <c r="VHP24" s="87"/>
      <c r="VHQ24" s="86"/>
      <c r="VHR24" s="86"/>
      <c r="VHS24" s="87"/>
      <c r="VHT24" s="86"/>
      <c r="VHU24" s="87"/>
      <c r="VHV24" s="86"/>
      <c r="VHW24" s="86"/>
      <c r="VHX24" s="10"/>
      <c r="VHY24" s="11"/>
      <c r="VHZ24" s="87"/>
      <c r="VIA24" s="87"/>
      <c r="VIB24" s="86"/>
      <c r="VIC24" s="86"/>
      <c r="VID24" s="87"/>
      <c r="VIE24" s="86"/>
      <c r="VIF24" s="87"/>
      <c r="VIG24" s="86"/>
      <c r="VIH24" s="86"/>
      <c r="VII24" s="10"/>
      <c r="VIJ24" s="11"/>
      <c r="VIK24" s="87"/>
      <c r="VIL24" s="87"/>
      <c r="VIM24" s="86"/>
      <c r="VIN24" s="86"/>
      <c r="VIO24" s="87"/>
      <c r="VIP24" s="86"/>
      <c r="VIQ24" s="87"/>
      <c r="VIR24" s="86"/>
      <c r="VIS24" s="86"/>
      <c r="VIT24" s="10"/>
      <c r="VIU24" s="11"/>
      <c r="VIV24" s="87"/>
      <c r="VIW24" s="87"/>
      <c r="VIX24" s="86"/>
      <c r="VIY24" s="86"/>
      <c r="VIZ24" s="87"/>
      <c r="VJA24" s="86"/>
      <c r="VJB24" s="87"/>
      <c r="VJC24" s="86"/>
      <c r="VJD24" s="86"/>
      <c r="VJE24" s="10"/>
      <c r="VJF24" s="11"/>
      <c r="VJG24" s="87"/>
      <c r="VJH24" s="87"/>
      <c r="VJI24" s="86"/>
      <c r="VJJ24" s="86"/>
      <c r="VJK24" s="87"/>
      <c r="VJL24" s="86"/>
      <c r="VJM24" s="87"/>
      <c r="VJN24" s="86"/>
      <c r="VJO24" s="86"/>
      <c r="VJP24" s="10"/>
      <c r="VJQ24" s="11"/>
      <c r="VJR24" s="87"/>
      <c r="VJS24" s="87"/>
      <c r="VJT24" s="86"/>
      <c r="VJU24" s="86"/>
      <c r="VJV24" s="87"/>
      <c r="VJW24" s="86"/>
      <c r="VJX24" s="87"/>
      <c r="VJY24" s="86"/>
      <c r="VJZ24" s="86"/>
      <c r="VKA24" s="10"/>
      <c r="VKB24" s="11"/>
      <c r="VKC24" s="87"/>
      <c r="VKD24" s="87"/>
      <c r="VKE24" s="86"/>
      <c r="VKF24" s="86"/>
      <c r="VKG24" s="87"/>
      <c r="VKH24" s="86"/>
      <c r="VKI24" s="87"/>
      <c r="VKJ24" s="86"/>
      <c r="VKK24" s="86"/>
      <c r="VKL24" s="10"/>
      <c r="VKM24" s="11"/>
      <c r="VKN24" s="87"/>
      <c r="VKO24" s="87"/>
      <c r="VKP24" s="86"/>
      <c r="VKQ24" s="86"/>
      <c r="VKR24" s="87"/>
      <c r="VKS24" s="86"/>
      <c r="VKT24" s="87"/>
      <c r="VKU24" s="86"/>
      <c r="VKV24" s="86"/>
      <c r="VKW24" s="10"/>
      <c r="VKX24" s="11"/>
      <c r="VKY24" s="87"/>
      <c r="VKZ24" s="87"/>
      <c r="VLA24" s="86"/>
      <c r="VLB24" s="86"/>
      <c r="VLC24" s="87"/>
      <c r="VLD24" s="86"/>
      <c r="VLE24" s="87"/>
      <c r="VLF24" s="86"/>
      <c r="VLG24" s="86"/>
      <c r="VLH24" s="10"/>
      <c r="VLI24" s="11"/>
      <c r="VLJ24" s="87"/>
      <c r="VLK24" s="87"/>
      <c r="VLL24" s="86"/>
      <c r="VLM24" s="86"/>
      <c r="VLN24" s="87"/>
      <c r="VLO24" s="86"/>
      <c r="VLP24" s="87"/>
      <c r="VLQ24" s="86"/>
      <c r="VLR24" s="86"/>
      <c r="VLS24" s="10"/>
      <c r="VLT24" s="11"/>
      <c r="VLU24" s="87"/>
      <c r="VLV24" s="87"/>
      <c r="VLW24" s="86"/>
      <c r="VLX24" s="86"/>
      <c r="VLY24" s="87"/>
      <c r="VLZ24" s="86"/>
      <c r="VMA24" s="87"/>
      <c r="VMB24" s="86"/>
      <c r="VMC24" s="86"/>
      <c r="VMD24" s="10"/>
      <c r="VME24" s="11"/>
      <c r="VMF24" s="87"/>
      <c r="VMG24" s="87"/>
      <c r="VMH24" s="86"/>
      <c r="VMI24" s="86"/>
      <c r="VMJ24" s="87"/>
      <c r="VMK24" s="86"/>
      <c r="VML24" s="87"/>
      <c r="VMM24" s="86"/>
      <c r="VMN24" s="86"/>
      <c r="VMO24" s="10"/>
      <c r="VMP24" s="11"/>
      <c r="VMQ24" s="87"/>
      <c r="VMR24" s="87"/>
      <c r="VMS24" s="86"/>
      <c r="VMT24" s="86"/>
      <c r="VMU24" s="87"/>
      <c r="VMV24" s="86"/>
      <c r="VMW24" s="87"/>
      <c r="VMX24" s="86"/>
      <c r="VMY24" s="86"/>
      <c r="VMZ24" s="10"/>
      <c r="VNA24" s="11"/>
      <c r="VNB24" s="87"/>
      <c r="VNC24" s="87"/>
      <c r="VND24" s="86"/>
      <c r="VNE24" s="86"/>
      <c r="VNF24" s="87"/>
      <c r="VNG24" s="86"/>
      <c r="VNH24" s="87"/>
      <c r="VNI24" s="86"/>
      <c r="VNJ24" s="86"/>
      <c r="VNK24" s="10"/>
      <c r="VNL24" s="11"/>
      <c r="VNM24" s="87"/>
      <c r="VNN24" s="87"/>
      <c r="VNO24" s="86"/>
      <c r="VNP24" s="86"/>
      <c r="VNQ24" s="87"/>
      <c r="VNR24" s="86"/>
      <c r="VNS24" s="87"/>
      <c r="VNT24" s="86"/>
      <c r="VNU24" s="86"/>
      <c r="VNV24" s="10"/>
      <c r="VNW24" s="11"/>
      <c r="VNX24" s="87"/>
      <c r="VNY24" s="87"/>
      <c r="VNZ24" s="86"/>
      <c r="VOA24" s="86"/>
      <c r="VOB24" s="87"/>
      <c r="VOC24" s="86"/>
      <c r="VOD24" s="87"/>
      <c r="VOE24" s="86"/>
      <c r="VOF24" s="86"/>
      <c r="VOG24" s="10"/>
      <c r="VOH24" s="11"/>
      <c r="VOI24" s="87"/>
      <c r="VOJ24" s="87"/>
      <c r="VOK24" s="86"/>
      <c r="VOL24" s="86"/>
      <c r="VOM24" s="87"/>
      <c r="VON24" s="86"/>
      <c r="VOO24" s="87"/>
      <c r="VOP24" s="86"/>
      <c r="VOQ24" s="86"/>
      <c r="VOR24" s="10"/>
      <c r="VOS24" s="11"/>
      <c r="VOT24" s="87"/>
      <c r="VOU24" s="87"/>
      <c r="VOV24" s="86"/>
      <c r="VOW24" s="86"/>
      <c r="VOX24" s="87"/>
      <c r="VOY24" s="86"/>
      <c r="VOZ24" s="87"/>
      <c r="VPA24" s="86"/>
      <c r="VPB24" s="86"/>
      <c r="VPC24" s="10"/>
      <c r="VPD24" s="11"/>
      <c r="VPE24" s="87"/>
      <c r="VPF24" s="87"/>
      <c r="VPG24" s="86"/>
      <c r="VPH24" s="86"/>
      <c r="VPI24" s="87"/>
      <c r="VPJ24" s="86"/>
      <c r="VPK24" s="87"/>
      <c r="VPL24" s="86"/>
      <c r="VPM24" s="86"/>
      <c r="VPN24" s="10"/>
      <c r="VPO24" s="11"/>
      <c r="VPP24" s="87"/>
      <c r="VPQ24" s="87"/>
      <c r="VPR24" s="86"/>
      <c r="VPS24" s="86"/>
      <c r="VPT24" s="87"/>
      <c r="VPU24" s="86"/>
      <c r="VPV24" s="87"/>
      <c r="VPW24" s="86"/>
      <c r="VPX24" s="86"/>
      <c r="VPY24" s="10"/>
      <c r="VPZ24" s="11"/>
      <c r="VQA24" s="87"/>
      <c r="VQB24" s="87"/>
      <c r="VQC24" s="86"/>
      <c r="VQD24" s="86"/>
      <c r="VQE24" s="87"/>
      <c r="VQF24" s="86"/>
      <c r="VQG24" s="87"/>
      <c r="VQH24" s="86"/>
      <c r="VQI24" s="86"/>
      <c r="VQJ24" s="10"/>
      <c r="VQK24" s="11"/>
      <c r="VQL24" s="87"/>
      <c r="VQM24" s="87"/>
      <c r="VQN24" s="86"/>
      <c r="VQO24" s="86"/>
      <c r="VQP24" s="87"/>
      <c r="VQQ24" s="86"/>
      <c r="VQR24" s="87"/>
      <c r="VQS24" s="86"/>
      <c r="VQT24" s="86"/>
      <c r="VQU24" s="10"/>
      <c r="VQV24" s="11"/>
      <c r="VQW24" s="87"/>
      <c r="VQX24" s="87"/>
      <c r="VQY24" s="86"/>
      <c r="VQZ24" s="86"/>
      <c r="VRA24" s="87"/>
      <c r="VRB24" s="86"/>
      <c r="VRC24" s="87"/>
      <c r="VRD24" s="86"/>
      <c r="VRE24" s="86"/>
      <c r="VRF24" s="10"/>
      <c r="VRG24" s="11"/>
      <c r="VRH24" s="87"/>
      <c r="VRI24" s="87"/>
      <c r="VRJ24" s="86"/>
      <c r="VRK24" s="86"/>
      <c r="VRL24" s="87"/>
      <c r="VRM24" s="86"/>
      <c r="VRN24" s="87"/>
      <c r="VRO24" s="86"/>
      <c r="VRP24" s="86"/>
      <c r="VRQ24" s="10"/>
      <c r="VRR24" s="11"/>
      <c r="VRS24" s="87"/>
      <c r="VRT24" s="87"/>
      <c r="VRU24" s="86"/>
      <c r="VRV24" s="86"/>
      <c r="VRW24" s="87"/>
      <c r="VRX24" s="86"/>
      <c r="VRY24" s="87"/>
      <c r="VRZ24" s="86"/>
      <c r="VSA24" s="86"/>
      <c r="VSB24" s="10"/>
      <c r="VSC24" s="11"/>
      <c r="VSD24" s="87"/>
      <c r="VSE24" s="87"/>
      <c r="VSF24" s="86"/>
      <c r="VSG24" s="86"/>
      <c r="VSH24" s="87"/>
      <c r="VSI24" s="86"/>
      <c r="VSJ24" s="87"/>
      <c r="VSK24" s="86"/>
      <c r="VSL24" s="86"/>
      <c r="VSM24" s="10"/>
      <c r="VSN24" s="11"/>
      <c r="VSO24" s="87"/>
      <c r="VSP24" s="87"/>
      <c r="VSQ24" s="86"/>
      <c r="VSR24" s="86"/>
      <c r="VSS24" s="87"/>
      <c r="VST24" s="86"/>
      <c r="VSU24" s="87"/>
      <c r="VSV24" s="86"/>
      <c r="VSW24" s="86"/>
      <c r="VSX24" s="10"/>
      <c r="VSY24" s="11"/>
      <c r="VSZ24" s="87"/>
      <c r="VTA24" s="87"/>
      <c r="VTB24" s="86"/>
      <c r="VTC24" s="86"/>
      <c r="VTD24" s="87"/>
      <c r="VTE24" s="86"/>
      <c r="VTF24" s="87"/>
      <c r="VTG24" s="86"/>
      <c r="VTH24" s="86"/>
      <c r="VTI24" s="10"/>
      <c r="VTJ24" s="11"/>
      <c r="VTK24" s="87"/>
      <c r="VTL24" s="87"/>
      <c r="VTM24" s="86"/>
      <c r="VTN24" s="86"/>
      <c r="VTO24" s="87"/>
      <c r="VTP24" s="86"/>
      <c r="VTQ24" s="87"/>
      <c r="VTR24" s="86"/>
      <c r="VTS24" s="86"/>
      <c r="VTT24" s="10"/>
      <c r="VTU24" s="11"/>
      <c r="VTV24" s="87"/>
      <c r="VTW24" s="87"/>
      <c r="VTX24" s="86"/>
      <c r="VTY24" s="86"/>
      <c r="VTZ24" s="87"/>
      <c r="VUA24" s="86"/>
      <c r="VUB24" s="87"/>
      <c r="VUC24" s="86"/>
      <c r="VUD24" s="86"/>
      <c r="VUE24" s="10"/>
      <c r="VUF24" s="11"/>
      <c r="VUG24" s="87"/>
      <c r="VUH24" s="87"/>
      <c r="VUI24" s="86"/>
      <c r="VUJ24" s="86"/>
      <c r="VUK24" s="87"/>
      <c r="VUL24" s="86"/>
      <c r="VUM24" s="87"/>
      <c r="VUN24" s="86"/>
      <c r="VUO24" s="86"/>
      <c r="VUP24" s="10"/>
      <c r="VUQ24" s="11"/>
      <c r="VUR24" s="87"/>
      <c r="VUS24" s="87"/>
      <c r="VUT24" s="86"/>
      <c r="VUU24" s="86"/>
      <c r="VUV24" s="87"/>
      <c r="VUW24" s="86"/>
      <c r="VUX24" s="87"/>
      <c r="VUY24" s="86"/>
      <c r="VUZ24" s="86"/>
      <c r="VVA24" s="10"/>
      <c r="VVB24" s="11"/>
      <c r="VVC24" s="87"/>
      <c r="VVD24" s="87"/>
      <c r="VVE24" s="86"/>
      <c r="VVF24" s="86"/>
      <c r="VVG24" s="87"/>
      <c r="VVH24" s="86"/>
      <c r="VVI24" s="87"/>
      <c r="VVJ24" s="86"/>
      <c r="VVK24" s="86"/>
      <c r="VVL24" s="10"/>
      <c r="VVM24" s="11"/>
      <c r="VVN24" s="87"/>
      <c r="VVO24" s="87"/>
      <c r="VVP24" s="86"/>
      <c r="VVQ24" s="86"/>
      <c r="VVR24" s="87"/>
      <c r="VVS24" s="86"/>
      <c r="VVT24" s="87"/>
      <c r="VVU24" s="86"/>
      <c r="VVV24" s="86"/>
      <c r="VVW24" s="10"/>
      <c r="VVX24" s="11"/>
      <c r="VVY24" s="87"/>
      <c r="VVZ24" s="87"/>
      <c r="VWA24" s="86"/>
      <c r="VWB24" s="86"/>
      <c r="VWC24" s="87"/>
      <c r="VWD24" s="86"/>
      <c r="VWE24" s="87"/>
      <c r="VWF24" s="86"/>
      <c r="VWG24" s="86"/>
      <c r="VWH24" s="10"/>
      <c r="VWI24" s="11"/>
      <c r="VWJ24" s="87"/>
      <c r="VWK24" s="87"/>
      <c r="VWL24" s="86"/>
      <c r="VWM24" s="86"/>
      <c r="VWN24" s="87"/>
      <c r="VWO24" s="86"/>
      <c r="VWP24" s="87"/>
      <c r="VWQ24" s="86"/>
      <c r="VWR24" s="86"/>
      <c r="VWS24" s="10"/>
      <c r="VWT24" s="11"/>
      <c r="VWU24" s="87"/>
      <c r="VWV24" s="87"/>
      <c r="VWW24" s="86"/>
      <c r="VWX24" s="86"/>
      <c r="VWY24" s="87"/>
      <c r="VWZ24" s="86"/>
      <c r="VXA24" s="87"/>
      <c r="VXB24" s="86"/>
      <c r="VXC24" s="86"/>
      <c r="VXD24" s="10"/>
      <c r="VXE24" s="11"/>
      <c r="VXF24" s="87"/>
      <c r="VXG24" s="87"/>
      <c r="VXH24" s="86"/>
      <c r="VXI24" s="86"/>
      <c r="VXJ24" s="87"/>
      <c r="VXK24" s="86"/>
      <c r="VXL24" s="87"/>
      <c r="VXM24" s="86"/>
      <c r="VXN24" s="86"/>
      <c r="VXO24" s="10"/>
      <c r="VXP24" s="11"/>
      <c r="VXQ24" s="87"/>
      <c r="VXR24" s="87"/>
      <c r="VXS24" s="86"/>
      <c r="VXT24" s="86"/>
      <c r="VXU24" s="87"/>
      <c r="VXV24" s="86"/>
      <c r="VXW24" s="87"/>
      <c r="VXX24" s="86"/>
      <c r="VXY24" s="86"/>
      <c r="VXZ24" s="10"/>
      <c r="VYA24" s="11"/>
      <c r="VYB24" s="87"/>
      <c r="VYC24" s="87"/>
      <c r="VYD24" s="86"/>
      <c r="VYE24" s="86"/>
      <c r="VYF24" s="87"/>
      <c r="VYG24" s="86"/>
      <c r="VYH24" s="87"/>
      <c r="VYI24" s="86"/>
      <c r="VYJ24" s="86"/>
      <c r="VYK24" s="10"/>
      <c r="VYL24" s="11"/>
      <c r="VYM24" s="87"/>
      <c r="VYN24" s="87"/>
      <c r="VYO24" s="86"/>
      <c r="VYP24" s="86"/>
      <c r="VYQ24" s="87"/>
      <c r="VYR24" s="86"/>
      <c r="VYS24" s="87"/>
      <c r="VYT24" s="86"/>
      <c r="VYU24" s="86"/>
      <c r="VYV24" s="10"/>
      <c r="VYW24" s="11"/>
      <c r="VYX24" s="87"/>
      <c r="VYY24" s="87"/>
      <c r="VYZ24" s="86"/>
      <c r="VZA24" s="86"/>
      <c r="VZB24" s="87"/>
      <c r="VZC24" s="86"/>
      <c r="VZD24" s="87"/>
      <c r="VZE24" s="86"/>
      <c r="VZF24" s="86"/>
      <c r="VZG24" s="10"/>
      <c r="VZH24" s="11"/>
      <c r="VZI24" s="87"/>
      <c r="VZJ24" s="87"/>
      <c r="VZK24" s="86"/>
      <c r="VZL24" s="86"/>
      <c r="VZM24" s="87"/>
      <c r="VZN24" s="86"/>
      <c r="VZO24" s="87"/>
      <c r="VZP24" s="86"/>
      <c r="VZQ24" s="86"/>
      <c r="VZR24" s="10"/>
      <c r="VZS24" s="11"/>
      <c r="VZT24" s="87"/>
      <c r="VZU24" s="87"/>
      <c r="VZV24" s="86"/>
      <c r="VZW24" s="86"/>
      <c r="VZX24" s="87"/>
      <c r="VZY24" s="86"/>
      <c r="VZZ24" s="87"/>
      <c r="WAA24" s="86"/>
      <c r="WAB24" s="86"/>
      <c r="WAC24" s="10"/>
      <c r="WAD24" s="11"/>
      <c r="WAE24" s="87"/>
      <c r="WAF24" s="87"/>
      <c r="WAG24" s="86"/>
      <c r="WAH24" s="86"/>
      <c r="WAI24" s="87"/>
      <c r="WAJ24" s="86"/>
      <c r="WAK24" s="87"/>
      <c r="WAL24" s="86"/>
      <c r="WAM24" s="86"/>
      <c r="WAN24" s="10"/>
      <c r="WAO24" s="11"/>
      <c r="WAP24" s="87"/>
      <c r="WAQ24" s="87"/>
      <c r="WAR24" s="86"/>
      <c r="WAS24" s="86"/>
      <c r="WAT24" s="87"/>
      <c r="WAU24" s="86"/>
      <c r="WAV24" s="87"/>
      <c r="WAW24" s="86"/>
      <c r="WAX24" s="86"/>
      <c r="WAY24" s="10"/>
      <c r="WAZ24" s="11"/>
      <c r="WBA24" s="87"/>
      <c r="WBB24" s="87"/>
      <c r="WBC24" s="86"/>
      <c r="WBD24" s="86"/>
      <c r="WBE24" s="87"/>
      <c r="WBF24" s="86"/>
      <c r="WBG24" s="87"/>
      <c r="WBH24" s="86"/>
      <c r="WBI24" s="86"/>
      <c r="WBJ24" s="10"/>
      <c r="WBK24" s="11"/>
      <c r="WBL24" s="87"/>
      <c r="WBM24" s="87"/>
      <c r="WBN24" s="86"/>
      <c r="WBO24" s="86"/>
      <c r="WBP24" s="87"/>
      <c r="WBQ24" s="86"/>
      <c r="WBR24" s="87"/>
      <c r="WBS24" s="86"/>
      <c r="WBT24" s="86"/>
      <c r="WBU24" s="10"/>
      <c r="WBV24" s="11"/>
      <c r="WBW24" s="87"/>
      <c r="WBX24" s="87"/>
      <c r="WBY24" s="86"/>
      <c r="WBZ24" s="86"/>
      <c r="WCA24" s="87"/>
      <c r="WCB24" s="86"/>
      <c r="WCC24" s="87"/>
      <c r="WCD24" s="86"/>
      <c r="WCE24" s="86"/>
      <c r="WCF24" s="10"/>
      <c r="WCG24" s="11"/>
      <c r="WCH24" s="87"/>
      <c r="WCI24" s="87"/>
      <c r="WCJ24" s="86"/>
      <c r="WCK24" s="86"/>
      <c r="WCL24" s="87"/>
      <c r="WCM24" s="86"/>
      <c r="WCN24" s="87"/>
      <c r="WCO24" s="86"/>
      <c r="WCP24" s="86"/>
      <c r="WCQ24" s="10"/>
      <c r="WCR24" s="11"/>
      <c r="WCS24" s="87"/>
      <c r="WCT24" s="87"/>
      <c r="WCU24" s="86"/>
      <c r="WCV24" s="86"/>
      <c r="WCW24" s="87"/>
      <c r="WCX24" s="86"/>
      <c r="WCY24" s="87"/>
      <c r="WCZ24" s="86"/>
      <c r="WDA24" s="86"/>
      <c r="WDB24" s="10"/>
      <c r="WDC24" s="11"/>
      <c r="WDD24" s="87"/>
      <c r="WDE24" s="87"/>
      <c r="WDF24" s="86"/>
      <c r="WDG24" s="86"/>
      <c r="WDH24" s="87"/>
      <c r="WDI24" s="86"/>
      <c r="WDJ24" s="87"/>
      <c r="WDK24" s="86"/>
      <c r="WDL24" s="86"/>
      <c r="WDM24" s="10"/>
      <c r="WDN24" s="11"/>
      <c r="WDO24" s="87"/>
      <c r="WDP24" s="87"/>
      <c r="WDQ24" s="86"/>
      <c r="WDR24" s="86"/>
      <c r="WDS24" s="87"/>
      <c r="WDT24" s="86"/>
      <c r="WDU24" s="87"/>
      <c r="WDV24" s="86"/>
      <c r="WDW24" s="86"/>
      <c r="WDX24" s="10"/>
      <c r="WDY24" s="11"/>
      <c r="WDZ24" s="87"/>
      <c r="WEA24" s="87"/>
      <c r="WEB24" s="86"/>
      <c r="WEC24" s="86"/>
      <c r="WED24" s="87"/>
      <c r="WEE24" s="86"/>
      <c r="WEF24" s="87"/>
      <c r="WEG24" s="86"/>
      <c r="WEH24" s="86"/>
      <c r="WEI24" s="10"/>
      <c r="WEJ24" s="11"/>
      <c r="WEK24" s="87"/>
      <c r="WEL24" s="87"/>
      <c r="WEM24" s="86"/>
      <c r="WEN24" s="86"/>
      <c r="WEO24" s="87"/>
      <c r="WEP24" s="86"/>
      <c r="WEQ24" s="87"/>
      <c r="WER24" s="86"/>
      <c r="WES24" s="86"/>
      <c r="WET24" s="10"/>
      <c r="WEU24" s="11"/>
      <c r="WEV24" s="87"/>
      <c r="WEW24" s="87"/>
      <c r="WEX24" s="86"/>
      <c r="WEY24" s="86"/>
      <c r="WEZ24" s="87"/>
      <c r="WFA24" s="86"/>
      <c r="WFB24" s="87"/>
      <c r="WFC24" s="86"/>
      <c r="WFD24" s="86"/>
      <c r="WFE24" s="10"/>
      <c r="WFF24" s="11"/>
      <c r="WFG24" s="87"/>
      <c r="WFH24" s="87"/>
      <c r="WFI24" s="86"/>
      <c r="WFJ24" s="86"/>
      <c r="WFK24" s="87"/>
      <c r="WFL24" s="86"/>
      <c r="WFM24" s="87"/>
      <c r="WFN24" s="86"/>
      <c r="WFO24" s="86"/>
      <c r="WFP24" s="10"/>
      <c r="WFQ24" s="11"/>
      <c r="WFR24" s="87"/>
      <c r="WFS24" s="87"/>
      <c r="WFT24" s="86"/>
      <c r="WFU24" s="86"/>
      <c r="WFV24" s="87"/>
      <c r="WFW24" s="86"/>
      <c r="WFX24" s="87"/>
      <c r="WFY24" s="86"/>
      <c r="WFZ24" s="86"/>
      <c r="WGA24" s="10"/>
      <c r="WGB24" s="11"/>
      <c r="WGC24" s="87"/>
      <c r="WGD24" s="87"/>
      <c r="WGE24" s="86"/>
      <c r="WGF24" s="86"/>
      <c r="WGG24" s="87"/>
      <c r="WGH24" s="86"/>
      <c r="WGI24" s="87"/>
      <c r="WGJ24" s="86"/>
      <c r="WGK24" s="86"/>
      <c r="WGL24" s="10"/>
      <c r="WGM24" s="11"/>
      <c r="WGN24" s="87"/>
      <c r="WGO24" s="87"/>
      <c r="WGP24" s="86"/>
      <c r="WGQ24" s="86"/>
      <c r="WGR24" s="87"/>
      <c r="WGS24" s="86"/>
      <c r="WGT24" s="87"/>
      <c r="WGU24" s="86"/>
      <c r="WGV24" s="86"/>
      <c r="WGW24" s="10"/>
      <c r="WGX24" s="11"/>
      <c r="WGY24" s="87"/>
      <c r="WGZ24" s="87"/>
      <c r="WHA24" s="86"/>
      <c r="WHB24" s="86"/>
      <c r="WHC24" s="87"/>
      <c r="WHD24" s="86"/>
      <c r="WHE24" s="87"/>
      <c r="WHF24" s="86"/>
      <c r="WHG24" s="86"/>
      <c r="WHH24" s="10"/>
      <c r="WHI24" s="11"/>
      <c r="WHJ24" s="87"/>
      <c r="WHK24" s="87"/>
      <c r="WHL24" s="86"/>
      <c r="WHM24" s="86"/>
      <c r="WHN24" s="87"/>
      <c r="WHO24" s="86"/>
      <c r="WHP24" s="87"/>
      <c r="WHQ24" s="86"/>
      <c r="WHR24" s="86"/>
      <c r="WHS24" s="10"/>
      <c r="WHT24" s="11"/>
      <c r="WHU24" s="87"/>
      <c r="WHV24" s="87"/>
      <c r="WHW24" s="86"/>
      <c r="WHX24" s="86"/>
      <c r="WHY24" s="87"/>
      <c r="WHZ24" s="86"/>
      <c r="WIA24" s="87"/>
      <c r="WIB24" s="86"/>
      <c r="WIC24" s="86"/>
      <c r="WID24" s="10"/>
      <c r="WIE24" s="11"/>
      <c r="WIF24" s="87"/>
      <c r="WIG24" s="87"/>
      <c r="WIH24" s="86"/>
      <c r="WII24" s="86"/>
      <c r="WIJ24" s="87"/>
      <c r="WIK24" s="86"/>
      <c r="WIL24" s="87"/>
      <c r="WIM24" s="86"/>
      <c r="WIN24" s="86"/>
      <c r="WIO24" s="10"/>
      <c r="WIP24" s="11"/>
      <c r="WIQ24" s="87"/>
      <c r="WIR24" s="87"/>
      <c r="WIS24" s="86"/>
      <c r="WIT24" s="86"/>
      <c r="WIU24" s="87"/>
      <c r="WIV24" s="86"/>
      <c r="WIW24" s="87"/>
      <c r="WIX24" s="86"/>
      <c r="WIY24" s="86"/>
      <c r="WIZ24" s="10"/>
      <c r="WJA24" s="11"/>
      <c r="WJB24" s="87"/>
      <c r="WJC24" s="87"/>
      <c r="WJD24" s="86"/>
      <c r="WJE24" s="86"/>
      <c r="WJF24" s="87"/>
      <c r="WJG24" s="86"/>
      <c r="WJH24" s="87"/>
      <c r="WJI24" s="86"/>
      <c r="WJJ24" s="86"/>
      <c r="WJK24" s="10"/>
      <c r="WJL24" s="11"/>
      <c r="WJM24" s="87"/>
      <c r="WJN24" s="87"/>
      <c r="WJO24" s="86"/>
      <c r="WJP24" s="86"/>
      <c r="WJQ24" s="87"/>
      <c r="WJR24" s="86"/>
      <c r="WJS24" s="87"/>
      <c r="WJT24" s="86"/>
      <c r="WJU24" s="86"/>
      <c r="WJV24" s="10"/>
      <c r="WJW24" s="11"/>
      <c r="WJX24" s="87"/>
      <c r="WJY24" s="87"/>
      <c r="WJZ24" s="86"/>
      <c r="WKA24" s="86"/>
      <c r="WKB24" s="87"/>
      <c r="WKC24" s="86"/>
      <c r="WKD24" s="87"/>
      <c r="WKE24" s="86"/>
      <c r="WKF24" s="86"/>
      <c r="WKG24" s="10"/>
      <c r="WKH24" s="11"/>
      <c r="WKI24" s="87"/>
      <c r="WKJ24" s="87"/>
      <c r="WKK24" s="86"/>
      <c r="WKL24" s="86"/>
      <c r="WKM24" s="87"/>
      <c r="WKN24" s="86"/>
      <c r="WKO24" s="87"/>
      <c r="WKP24" s="86"/>
      <c r="WKQ24" s="86"/>
      <c r="WKR24" s="10"/>
      <c r="WKS24" s="11"/>
      <c r="WKT24" s="87"/>
      <c r="WKU24" s="87"/>
      <c r="WKV24" s="86"/>
      <c r="WKW24" s="86"/>
      <c r="WKX24" s="87"/>
      <c r="WKY24" s="86"/>
      <c r="WKZ24" s="87"/>
      <c r="WLA24" s="86"/>
      <c r="WLB24" s="86"/>
      <c r="WLC24" s="10"/>
      <c r="WLD24" s="11"/>
      <c r="WLE24" s="87"/>
      <c r="WLF24" s="87"/>
      <c r="WLG24" s="86"/>
      <c r="WLH24" s="86"/>
      <c r="WLI24" s="87"/>
      <c r="WLJ24" s="86"/>
      <c r="WLK24" s="87"/>
      <c r="WLL24" s="86"/>
      <c r="WLM24" s="86"/>
      <c r="WLN24" s="10"/>
      <c r="WLO24" s="11"/>
      <c r="WLP24" s="87"/>
      <c r="WLQ24" s="87"/>
      <c r="WLR24" s="86"/>
      <c r="WLS24" s="86"/>
      <c r="WLT24" s="87"/>
      <c r="WLU24" s="86"/>
      <c r="WLV24" s="87"/>
      <c r="WLW24" s="86"/>
      <c r="WLX24" s="86"/>
      <c r="WLY24" s="10"/>
      <c r="WLZ24" s="11"/>
      <c r="WMA24" s="87"/>
      <c r="WMB24" s="87"/>
      <c r="WMC24" s="86"/>
      <c r="WMD24" s="86"/>
      <c r="WME24" s="87"/>
      <c r="WMF24" s="86"/>
      <c r="WMG24" s="87"/>
      <c r="WMH24" s="86"/>
      <c r="WMI24" s="86"/>
      <c r="WMJ24" s="10"/>
      <c r="WMK24" s="11"/>
      <c r="WML24" s="87"/>
      <c r="WMM24" s="87"/>
      <c r="WMN24" s="86"/>
      <c r="WMO24" s="86"/>
      <c r="WMP24" s="87"/>
      <c r="WMQ24" s="86"/>
      <c r="WMR24" s="87"/>
      <c r="WMS24" s="86"/>
      <c r="WMT24" s="86"/>
      <c r="WMU24" s="10"/>
      <c r="WMV24" s="11"/>
      <c r="WMW24" s="87"/>
      <c r="WMX24" s="87"/>
      <c r="WMY24" s="86"/>
      <c r="WMZ24" s="86"/>
      <c r="WNA24" s="87"/>
      <c r="WNB24" s="86"/>
      <c r="WNC24" s="87"/>
      <c r="WND24" s="86"/>
      <c r="WNE24" s="86"/>
      <c r="WNF24" s="10"/>
      <c r="WNG24" s="11"/>
      <c r="WNH24" s="87"/>
      <c r="WNI24" s="87"/>
      <c r="WNJ24" s="86"/>
      <c r="WNK24" s="86"/>
      <c r="WNL24" s="87"/>
      <c r="WNM24" s="86"/>
      <c r="WNN24" s="87"/>
      <c r="WNO24" s="86"/>
      <c r="WNP24" s="86"/>
      <c r="WNQ24" s="10"/>
      <c r="WNR24" s="11"/>
      <c r="WNS24" s="87"/>
      <c r="WNT24" s="87"/>
      <c r="WNU24" s="86"/>
      <c r="WNV24" s="86"/>
      <c r="WNW24" s="87"/>
      <c r="WNX24" s="86"/>
      <c r="WNY24" s="87"/>
      <c r="WNZ24" s="86"/>
      <c r="WOA24" s="86"/>
      <c r="WOB24" s="10"/>
      <c r="WOC24" s="11"/>
      <c r="WOD24" s="87"/>
      <c r="WOE24" s="87"/>
      <c r="WOF24" s="86"/>
      <c r="WOG24" s="86"/>
      <c r="WOH24" s="87"/>
      <c r="WOI24" s="86"/>
      <c r="WOJ24" s="87"/>
      <c r="WOK24" s="86"/>
      <c r="WOL24" s="86"/>
      <c r="WOM24" s="10"/>
      <c r="WON24" s="11"/>
      <c r="WOO24" s="87"/>
      <c r="WOP24" s="87"/>
      <c r="WOQ24" s="86"/>
      <c r="WOR24" s="86"/>
      <c r="WOS24" s="87"/>
      <c r="WOT24" s="86"/>
      <c r="WOU24" s="87"/>
      <c r="WOV24" s="86"/>
      <c r="WOW24" s="86"/>
      <c r="WOX24" s="10"/>
      <c r="WOY24" s="11"/>
      <c r="WOZ24" s="87"/>
      <c r="WPA24" s="87"/>
      <c r="WPB24" s="86"/>
      <c r="WPC24" s="86"/>
      <c r="WPD24" s="87"/>
      <c r="WPE24" s="86"/>
      <c r="WPF24" s="87"/>
      <c r="WPG24" s="86"/>
      <c r="WPH24" s="86"/>
      <c r="WPI24" s="10"/>
      <c r="WPJ24" s="11"/>
      <c r="WPK24" s="87"/>
      <c r="WPL24" s="87"/>
      <c r="WPM24" s="86"/>
      <c r="WPN24" s="86"/>
      <c r="WPO24" s="87"/>
      <c r="WPP24" s="86"/>
      <c r="WPQ24" s="87"/>
      <c r="WPR24" s="86"/>
      <c r="WPS24" s="86"/>
      <c r="WPT24" s="10"/>
      <c r="WPU24" s="11"/>
      <c r="WPV24" s="87"/>
      <c r="WPW24" s="87"/>
      <c r="WPX24" s="86"/>
      <c r="WPY24" s="86"/>
      <c r="WPZ24" s="87"/>
      <c r="WQA24" s="86"/>
      <c r="WQB24" s="87"/>
      <c r="WQC24" s="86"/>
      <c r="WQD24" s="86"/>
      <c r="WQE24" s="10"/>
      <c r="WQF24" s="11"/>
      <c r="WQG24" s="87"/>
      <c r="WQH24" s="87"/>
      <c r="WQI24" s="86"/>
      <c r="WQJ24" s="86"/>
      <c r="WQK24" s="87"/>
      <c r="WQL24" s="86"/>
      <c r="WQM24" s="87"/>
      <c r="WQN24" s="86"/>
      <c r="WQO24" s="86"/>
      <c r="WQP24" s="10"/>
      <c r="WQQ24" s="11"/>
      <c r="WQR24" s="87"/>
      <c r="WQS24" s="87"/>
      <c r="WQT24" s="86"/>
      <c r="WQU24" s="86"/>
      <c r="WQV24" s="87"/>
      <c r="WQW24" s="86"/>
      <c r="WQX24" s="87"/>
      <c r="WQY24" s="86"/>
      <c r="WQZ24" s="86"/>
      <c r="WRA24" s="10"/>
      <c r="WRB24" s="11"/>
      <c r="WRC24" s="87"/>
      <c r="WRD24" s="87"/>
      <c r="WRE24" s="86"/>
      <c r="WRF24" s="86"/>
      <c r="WRG24" s="87"/>
      <c r="WRH24" s="86"/>
      <c r="WRI24" s="87"/>
      <c r="WRJ24" s="86"/>
      <c r="WRK24" s="86"/>
      <c r="WRL24" s="10"/>
      <c r="WRM24" s="11"/>
      <c r="WRN24" s="87"/>
      <c r="WRO24" s="87"/>
      <c r="WRP24" s="86"/>
      <c r="WRQ24" s="86"/>
      <c r="WRR24" s="87"/>
      <c r="WRS24" s="86"/>
      <c r="WRT24" s="87"/>
      <c r="WRU24" s="86"/>
      <c r="WRV24" s="86"/>
      <c r="WRW24" s="10"/>
      <c r="WRX24" s="11"/>
      <c r="WRY24" s="87"/>
      <c r="WRZ24" s="87"/>
      <c r="WSA24" s="86"/>
      <c r="WSB24" s="86"/>
      <c r="WSC24" s="87"/>
      <c r="WSD24" s="86"/>
      <c r="WSE24" s="87"/>
      <c r="WSF24" s="86"/>
      <c r="WSG24" s="86"/>
      <c r="WSH24" s="10"/>
      <c r="WSI24" s="11"/>
      <c r="WSJ24" s="87"/>
      <c r="WSK24" s="87"/>
      <c r="WSL24" s="86"/>
      <c r="WSM24" s="86"/>
      <c r="WSN24" s="87"/>
      <c r="WSO24" s="86"/>
      <c r="WSP24" s="87"/>
      <c r="WSQ24" s="86"/>
      <c r="WSR24" s="86"/>
      <c r="WSS24" s="10"/>
      <c r="WST24" s="11"/>
      <c r="WSU24" s="87"/>
      <c r="WSV24" s="87"/>
      <c r="WSW24" s="86"/>
      <c r="WSX24" s="86"/>
      <c r="WSY24" s="87"/>
      <c r="WSZ24" s="86"/>
      <c r="WTA24" s="87"/>
      <c r="WTB24" s="86"/>
      <c r="WTC24" s="86"/>
      <c r="WTD24" s="10"/>
      <c r="WTE24" s="11"/>
      <c r="WTF24" s="87"/>
      <c r="WTG24" s="87"/>
      <c r="WTH24" s="86"/>
      <c r="WTI24" s="86"/>
      <c r="WTJ24" s="87"/>
      <c r="WTK24" s="86"/>
      <c r="WTL24" s="87"/>
      <c r="WTM24" s="86"/>
      <c r="WTN24" s="86"/>
      <c r="WTO24" s="10"/>
      <c r="WTP24" s="11"/>
      <c r="WTQ24" s="87"/>
      <c r="WTR24" s="87"/>
      <c r="WTS24" s="86"/>
      <c r="WTT24" s="86"/>
      <c r="WTU24" s="87"/>
      <c r="WTV24" s="86"/>
      <c r="WTW24" s="87"/>
      <c r="WTX24" s="86"/>
      <c r="WTY24" s="86"/>
      <c r="WTZ24" s="10"/>
      <c r="WUA24" s="11"/>
      <c r="WUB24" s="87"/>
      <c r="WUC24" s="87"/>
      <c r="WUD24" s="86"/>
      <c r="WUE24" s="86"/>
      <c r="WUF24" s="87"/>
      <c r="WUG24" s="86"/>
      <c r="WUH24" s="87"/>
      <c r="WUI24" s="86"/>
      <c r="WUJ24" s="86"/>
      <c r="WUK24" s="10"/>
      <c r="WUL24" s="11"/>
      <c r="WUM24" s="87"/>
      <c r="WUN24" s="87"/>
      <c r="WUO24" s="86"/>
      <c r="WUP24" s="86"/>
      <c r="WUQ24" s="87"/>
      <c r="WUR24" s="86"/>
      <c r="WUS24" s="87"/>
      <c r="WUT24" s="86"/>
      <c r="WUU24" s="86"/>
      <c r="WUV24" s="10"/>
      <c r="WUW24" s="11"/>
      <c r="WUX24" s="87"/>
      <c r="WUY24" s="87"/>
      <c r="WUZ24" s="86"/>
      <c r="WVA24" s="86"/>
      <c r="WVB24" s="87"/>
      <c r="WVC24" s="86"/>
      <c r="WVD24" s="87"/>
      <c r="WVE24" s="86"/>
      <c r="WVF24" s="86"/>
      <c r="WVG24" s="10"/>
      <c r="WVH24" s="11"/>
      <c r="WVI24" s="87"/>
      <c r="WVJ24" s="87"/>
      <c r="WVK24" s="86"/>
      <c r="WVL24" s="86"/>
      <c r="WVM24" s="87"/>
      <c r="WVN24" s="86"/>
      <c r="WVO24" s="87"/>
      <c r="WVP24" s="86"/>
      <c r="WVQ24" s="86"/>
      <c r="WVR24" s="10"/>
      <c r="WVS24" s="11"/>
      <c r="WVT24" s="87"/>
      <c r="WVU24" s="87"/>
      <c r="WVV24" s="86"/>
      <c r="WVW24" s="86"/>
      <c r="WVX24" s="87"/>
      <c r="WVY24" s="86"/>
      <c r="WVZ24" s="87"/>
      <c r="WWA24" s="86"/>
      <c r="WWB24" s="86"/>
      <c r="WWC24" s="10"/>
      <c r="WWD24" s="11"/>
      <c r="WWE24" s="87"/>
      <c r="WWF24" s="87"/>
      <c r="WWG24" s="86"/>
      <c r="WWH24" s="86"/>
      <c r="WWI24" s="87"/>
      <c r="WWJ24" s="86"/>
      <c r="WWK24" s="87"/>
      <c r="WWL24" s="86"/>
      <c r="WWM24" s="86"/>
      <c r="WWN24" s="10"/>
      <c r="WWO24" s="11"/>
      <c r="WWP24" s="87"/>
      <c r="WWQ24" s="87"/>
      <c r="WWR24" s="86"/>
      <c r="WWS24" s="86"/>
      <c r="WWT24" s="87"/>
      <c r="WWU24" s="86"/>
      <c r="WWV24" s="87"/>
      <c r="WWW24" s="86"/>
      <c r="WWX24" s="86"/>
      <c r="WWY24" s="10"/>
      <c r="WWZ24" s="11"/>
      <c r="WXA24" s="87"/>
      <c r="WXB24" s="87"/>
      <c r="WXC24" s="86"/>
      <c r="WXD24" s="86"/>
      <c r="WXE24" s="87"/>
      <c r="WXF24" s="86"/>
      <c r="WXG24" s="87"/>
      <c r="WXH24" s="86"/>
      <c r="WXI24" s="86"/>
      <c r="WXJ24" s="10"/>
      <c r="WXK24" s="11"/>
      <c r="WXL24" s="87"/>
      <c r="WXM24" s="87"/>
      <c r="WXN24" s="86"/>
      <c r="WXO24" s="86"/>
      <c r="WXP24" s="87"/>
      <c r="WXQ24" s="86"/>
      <c r="WXR24" s="87"/>
      <c r="WXS24" s="86"/>
      <c r="WXT24" s="86"/>
      <c r="WXU24" s="10"/>
      <c r="WXV24" s="11"/>
      <c r="WXW24" s="87"/>
      <c r="WXX24" s="87"/>
      <c r="WXY24" s="86"/>
      <c r="WXZ24" s="86"/>
      <c r="WYA24" s="87"/>
      <c r="WYB24" s="86"/>
      <c r="WYC24" s="87"/>
      <c r="WYD24" s="86"/>
      <c r="WYE24" s="86"/>
      <c r="WYF24" s="10"/>
      <c r="WYG24" s="11"/>
      <c r="WYH24" s="87"/>
      <c r="WYI24" s="87"/>
      <c r="WYJ24" s="86"/>
      <c r="WYK24" s="86"/>
      <c r="WYL24" s="87"/>
      <c r="WYM24" s="86"/>
      <c r="WYN24" s="87"/>
      <c r="WYO24" s="86"/>
      <c r="WYP24" s="86"/>
      <c r="WYQ24" s="10"/>
      <c r="WYR24" s="11"/>
      <c r="WYS24" s="87"/>
      <c r="WYT24" s="87"/>
      <c r="WYU24" s="86"/>
      <c r="WYV24" s="86"/>
      <c r="WYW24" s="87"/>
      <c r="WYX24" s="86"/>
      <c r="WYY24" s="87"/>
      <c r="WYZ24" s="86"/>
      <c r="WZA24" s="86"/>
      <c r="WZB24" s="10"/>
      <c r="WZC24" s="11"/>
      <c r="WZD24" s="87"/>
      <c r="WZE24" s="87"/>
      <c r="WZF24" s="86"/>
      <c r="WZG24" s="86"/>
      <c r="WZH24" s="87"/>
      <c r="WZI24" s="86"/>
      <c r="WZJ24" s="87"/>
      <c r="WZK24" s="86"/>
      <c r="WZL24" s="86"/>
      <c r="WZM24" s="10"/>
      <c r="WZN24" s="11"/>
      <c r="WZO24" s="87"/>
      <c r="WZP24" s="87"/>
      <c r="WZQ24" s="86"/>
      <c r="WZR24" s="86"/>
      <c r="WZS24" s="87"/>
      <c r="WZT24" s="86"/>
      <c r="WZU24" s="87"/>
      <c r="WZV24" s="86"/>
      <c r="WZW24" s="86"/>
      <c r="WZX24" s="10"/>
      <c r="WZY24" s="11"/>
      <c r="WZZ24" s="87"/>
      <c r="XAA24" s="87"/>
      <c r="XAB24" s="86"/>
      <c r="XAC24" s="86"/>
      <c r="XAD24" s="87"/>
      <c r="XAE24" s="86"/>
      <c r="XAF24" s="87"/>
      <c r="XAG24" s="86"/>
      <c r="XAH24" s="86"/>
      <c r="XAI24" s="10"/>
      <c r="XAJ24" s="11"/>
      <c r="XAK24" s="87"/>
      <c r="XAL24" s="87"/>
      <c r="XAM24" s="86"/>
      <c r="XAN24" s="86"/>
      <c r="XAO24" s="87"/>
      <c r="XAP24" s="86"/>
      <c r="XAQ24" s="87"/>
      <c r="XAR24" s="86"/>
      <c r="XAS24" s="86"/>
      <c r="XAT24" s="10"/>
      <c r="XAU24" s="11"/>
      <c r="XAV24" s="87"/>
      <c r="XAW24" s="87"/>
      <c r="XAX24" s="86"/>
      <c r="XAY24" s="86"/>
      <c r="XAZ24" s="87"/>
      <c r="XBA24" s="86"/>
      <c r="XBB24" s="87"/>
      <c r="XBC24" s="86"/>
      <c r="XBD24" s="86"/>
      <c r="XBE24" s="10"/>
      <c r="XBF24" s="11"/>
      <c r="XBG24" s="87"/>
      <c r="XBH24" s="87"/>
      <c r="XBI24" s="86"/>
      <c r="XBJ24" s="86"/>
      <c r="XBK24" s="87"/>
      <c r="XBL24" s="86"/>
      <c r="XBM24" s="87"/>
      <c r="XBN24" s="86"/>
      <c r="XBO24" s="86"/>
      <c r="XBP24" s="10"/>
      <c r="XBQ24" s="11"/>
      <c r="XBR24" s="87"/>
      <c r="XBS24" s="87"/>
      <c r="XBT24" s="86"/>
      <c r="XBU24" s="86"/>
      <c r="XBV24" s="87"/>
      <c r="XBW24" s="86"/>
      <c r="XBX24" s="87"/>
      <c r="XBY24" s="86"/>
      <c r="XBZ24" s="86"/>
      <c r="XCA24" s="10"/>
      <c r="XCB24" s="11"/>
      <c r="XCC24" s="87"/>
      <c r="XCD24" s="87"/>
      <c r="XCE24" s="86"/>
      <c r="XCF24" s="86"/>
      <c r="XCG24" s="87"/>
      <c r="XCH24" s="86"/>
      <c r="XCI24" s="87"/>
      <c r="XCJ24" s="86"/>
      <c r="XCK24" s="86"/>
      <c r="XCL24" s="10"/>
      <c r="XCM24" s="11"/>
      <c r="XCN24" s="87"/>
      <c r="XCO24" s="87"/>
      <c r="XCP24" s="86"/>
      <c r="XCQ24" s="86"/>
      <c r="XCR24" s="87"/>
      <c r="XCS24" s="86"/>
      <c r="XCT24" s="87"/>
      <c r="XCU24" s="86"/>
      <c r="XCV24" s="86"/>
      <c r="XCW24" s="10"/>
      <c r="XCX24" s="11"/>
      <c r="XCY24" s="87"/>
      <c r="XCZ24" s="87"/>
      <c r="XDA24" s="86"/>
      <c r="XDB24" s="86"/>
      <c r="XDC24" s="87"/>
      <c r="XDD24" s="86"/>
      <c r="XDE24" s="87"/>
      <c r="XDF24" s="86"/>
      <c r="XDG24" s="86"/>
      <c r="XDH24" s="10"/>
      <c r="XDI24" s="11"/>
      <c r="XDJ24" s="87"/>
      <c r="XDK24" s="87"/>
      <c r="XDL24" s="86"/>
      <c r="XDM24" s="86"/>
      <c r="XDN24" s="87"/>
      <c r="XDO24" s="86"/>
      <c r="XDP24" s="87"/>
      <c r="XDQ24" s="86"/>
      <c r="XDR24" s="86"/>
      <c r="XDS24" s="10"/>
      <c r="XDT24" s="11"/>
      <c r="XDU24" s="87"/>
      <c r="XDV24" s="87"/>
      <c r="XDW24" s="86"/>
      <c r="XDX24" s="86"/>
      <c r="XDY24" s="87"/>
      <c r="XDZ24" s="86"/>
      <c r="XEA24" s="87"/>
      <c r="XEB24" s="86"/>
      <c r="XEC24" s="86"/>
      <c r="XED24" s="10"/>
      <c r="XEE24" s="11"/>
      <c r="XEF24" s="87"/>
      <c r="XEG24" s="87"/>
      <c r="XEH24" s="86"/>
      <c r="XEI24" s="86"/>
      <c r="XEJ24" s="87"/>
      <c r="XEK24" s="86"/>
      <c r="XEL24" s="87"/>
      <c r="XEM24" s="86"/>
      <c r="XEN24" s="86"/>
      <c r="XEO24" s="10"/>
      <c r="XEP24" s="11"/>
      <c r="XEQ24" s="87"/>
      <c r="XER24" s="87"/>
      <c r="XES24" s="86"/>
      <c r="XET24" s="86"/>
      <c r="XEU24" s="87"/>
      <c r="XEV24" s="86"/>
      <c r="XEW24" s="87"/>
      <c r="XEX24" s="86"/>
      <c r="XEY24" s="86"/>
      <c r="XEZ24" s="10"/>
      <c r="XFA24" s="11"/>
      <c r="XFB24" s="87"/>
      <c r="XFC24" s="87"/>
      <c r="XFD24" s="86"/>
    </row>
    <row r="25" spans="1:16384" s="96" customFormat="1" x14ac:dyDescent="0.2">
      <c r="B25" s="113" t="s">
        <v>479</v>
      </c>
      <c r="C25" s="95" t="s">
        <v>171</v>
      </c>
      <c r="D25" s="95" t="s">
        <v>195</v>
      </c>
      <c r="E25" s="95" t="s">
        <v>18</v>
      </c>
      <c r="F25" s="95" t="s">
        <v>22</v>
      </c>
      <c r="G25" s="8">
        <v>90000</v>
      </c>
      <c r="H25" s="8">
        <v>9753.19</v>
      </c>
      <c r="I25" s="8">
        <v>25</v>
      </c>
      <c r="J25" s="8">
        <f>IF(G25&lt;=$AF$384*$AG$384,G25*$AC$391,($AF$384*$AG$384)*$AC$391)</f>
        <v>2583</v>
      </c>
      <c r="K25" s="9">
        <f>IF(G25&lt;=$AF$385*$AG$385,G25*$AC$392,($AF$385*$AG$385)*$AC$392)</f>
        <v>2736</v>
      </c>
      <c r="L25" s="9">
        <f t="shared" si="0"/>
        <v>6381</v>
      </c>
      <c r="M25" s="8">
        <f t="shared" si="1"/>
        <v>6389.9999999999991</v>
      </c>
      <c r="N25" s="9">
        <v>860.29</v>
      </c>
      <c r="O25" s="9">
        <v>16078.75</v>
      </c>
      <c r="P25" s="9">
        <f t="shared" si="3"/>
        <v>31175.940000000002</v>
      </c>
      <c r="Q25" s="9">
        <f>G25-P25</f>
        <v>58824.06</v>
      </c>
      <c r="R25" s="112">
        <v>4395.8</v>
      </c>
      <c r="S25" s="112">
        <v>4402</v>
      </c>
    </row>
    <row r="26" spans="1:16384" s="96" customFormat="1" x14ac:dyDescent="0.2">
      <c r="B26" s="95" t="s">
        <v>338</v>
      </c>
      <c r="C26" s="95" t="s">
        <v>171</v>
      </c>
      <c r="D26" s="95" t="s">
        <v>34</v>
      </c>
      <c r="E26" s="95" t="s">
        <v>18</v>
      </c>
      <c r="F26" s="95" t="s">
        <v>19</v>
      </c>
      <c r="G26" s="8">
        <v>42000</v>
      </c>
      <c r="H26" s="8">
        <v>486.81</v>
      </c>
      <c r="I26" s="8">
        <v>25</v>
      </c>
      <c r="J26" s="8">
        <f>IF(G26&lt;=$AF$384*$AG$384,G26*$AC$391,($AF$384*$AG$384)*$AC$391)</f>
        <v>1205.4000000000001</v>
      </c>
      <c r="K26" s="9">
        <f>IF(G26&lt;=$AF$385*$AG$385,G26*$AC$392,($AF$385*$AG$385)*$AC$392)</f>
        <v>1276.8</v>
      </c>
      <c r="L26" s="9">
        <f t="shared" si="0"/>
        <v>2977.8</v>
      </c>
      <c r="M26" s="8">
        <f t="shared" si="1"/>
        <v>2981.9999999999995</v>
      </c>
      <c r="N26" s="9">
        <f t="shared" si="6"/>
        <v>483</v>
      </c>
      <c r="O26" s="9">
        <v>4187.38</v>
      </c>
      <c r="P26" s="9">
        <f t="shared" si="3"/>
        <v>7181.39</v>
      </c>
      <c r="Q26" s="9">
        <f>G26-P26</f>
        <v>34818.61</v>
      </c>
      <c r="R26" s="112">
        <v>2361.31</v>
      </c>
      <c r="S26" s="112">
        <v>2364.64</v>
      </c>
    </row>
    <row r="27" spans="1:16384" s="96" customFormat="1" x14ac:dyDescent="0.2">
      <c r="B27" s="98"/>
      <c r="C27" s="98"/>
      <c r="D27" s="98"/>
      <c r="E27" s="98"/>
      <c r="F27" s="98"/>
      <c r="G27" s="10"/>
      <c r="H27" s="11"/>
      <c r="I27" s="11"/>
      <c r="J27" s="11"/>
      <c r="K27" s="11"/>
      <c r="L27" s="11"/>
      <c r="M27" s="11"/>
      <c r="N27" s="11"/>
      <c r="O27" s="11"/>
      <c r="P27" s="11"/>
      <c r="Q27" s="11"/>
      <c r="R27" s="97"/>
      <c r="S27" s="97"/>
    </row>
    <row r="28" spans="1:16384" s="96" customFormat="1" ht="11.25" customHeight="1" x14ac:dyDescent="0.2">
      <c r="B28" s="94" t="s">
        <v>337</v>
      </c>
      <c r="C28" s="95" t="s">
        <v>28</v>
      </c>
      <c r="D28" s="95" t="s">
        <v>296</v>
      </c>
      <c r="E28" s="95" t="s">
        <v>18</v>
      </c>
      <c r="F28" s="95" t="s">
        <v>19</v>
      </c>
      <c r="G28" s="8">
        <v>100000</v>
      </c>
      <c r="H28" s="8">
        <v>11311.75</v>
      </c>
      <c r="I28" s="8">
        <v>25</v>
      </c>
      <c r="J28" s="8">
        <f t="shared" ref="J28:J35" si="8">IF(G28&lt;=$AF$384*$AG$384,G28*$AC$391,($AF$384*$AG$384)*$AC$391)</f>
        <v>2870</v>
      </c>
      <c r="K28" s="9">
        <f t="shared" ref="K28:K35" si="9">IF(G28&lt;=$AF$385*$AG$385,G28*$AC$392,($AF$385*$AG$385)*$AC$392)</f>
        <v>3040</v>
      </c>
      <c r="L28" s="9">
        <f t="shared" si="0"/>
        <v>7090.0000000000009</v>
      </c>
      <c r="M28" s="8">
        <f t="shared" si="1"/>
        <v>7099.9999999999991</v>
      </c>
      <c r="N28" s="9">
        <v>860.29</v>
      </c>
      <c r="O28" s="8">
        <v>3274.76</v>
      </c>
      <c r="P28" s="9">
        <f t="shared" si="3"/>
        <v>20521.510000000002</v>
      </c>
      <c r="Q28" s="9">
        <f t="shared" ref="Q28:Q36" si="10">G28-P28</f>
        <v>79478.489999999991</v>
      </c>
      <c r="R28" s="112">
        <v>4963</v>
      </c>
      <c r="S28" s="112">
        <v>4970</v>
      </c>
    </row>
    <row r="29" spans="1:16384" s="96" customFormat="1" x14ac:dyDescent="0.2">
      <c r="B29" s="99" t="s">
        <v>480</v>
      </c>
      <c r="C29" s="99" t="s">
        <v>280</v>
      </c>
      <c r="D29" s="99" t="s">
        <v>220</v>
      </c>
      <c r="E29" s="95" t="s">
        <v>18</v>
      </c>
      <c r="F29" s="95" t="s">
        <v>19</v>
      </c>
      <c r="G29" s="9">
        <v>20000</v>
      </c>
      <c r="H29" s="9">
        <v>0</v>
      </c>
      <c r="I29" s="9">
        <v>25</v>
      </c>
      <c r="J29" s="8">
        <f t="shared" si="8"/>
        <v>574</v>
      </c>
      <c r="K29" s="9">
        <f t="shared" si="9"/>
        <v>608</v>
      </c>
      <c r="L29" s="9">
        <f t="shared" si="0"/>
        <v>1418</v>
      </c>
      <c r="M29" s="8">
        <f t="shared" si="1"/>
        <v>1419.9999999999998</v>
      </c>
      <c r="N29" s="9">
        <f t="shared" si="6"/>
        <v>230</v>
      </c>
      <c r="O29" s="9">
        <v>4052.23</v>
      </c>
      <c r="P29" s="9">
        <f t="shared" si="3"/>
        <v>5259.23</v>
      </c>
      <c r="Q29" s="9">
        <f t="shared" si="10"/>
        <v>14740.77</v>
      </c>
      <c r="R29" s="111">
        <v>1205.3</v>
      </c>
      <c r="S29" s="111">
        <v>1207</v>
      </c>
    </row>
    <row r="30" spans="1:16384" s="96" customFormat="1" x14ac:dyDescent="0.2">
      <c r="B30" s="99" t="s">
        <v>276</v>
      </c>
      <c r="C30" s="99" t="s">
        <v>280</v>
      </c>
      <c r="D30" s="99" t="s">
        <v>170</v>
      </c>
      <c r="E30" s="95" t="s">
        <v>18</v>
      </c>
      <c r="F30" s="95" t="s">
        <v>22</v>
      </c>
      <c r="G30" s="9">
        <v>50000</v>
      </c>
      <c r="H30" s="9">
        <v>1854</v>
      </c>
      <c r="I30" s="9">
        <v>25</v>
      </c>
      <c r="J30" s="8">
        <f t="shared" si="8"/>
        <v>1435</v>
      </c>
      <c r="K30" s="9">
        <f t="shared" si="9"/>
        <v>1520</v>
      </c>
      <c r="L30" s="9">
        <f t="shared" si="0"/>
        <v>3545.0000000000005</v>
      </c>
      <c r="M30" s="8">
        <f t="shared" si="1"/>
        <v>3549.9999999999995</v>
      </c>
      <c r="N30" s="9">
        <f t="shared" si="6"/>
        <v>575</v>
      </c>
      <c r="O30" s="9">
        <v>100</v>
      </c>
      <c r="P30" s="9">
        <f t="shared" si="3"/>
        <v>4934</v>
      </c>
      <c r="Q30" s="9">
        <f t="shared" si="10"/>
        <v>45066</v>
      </c>
      <c r="R30" s="111">
        <v>3190.5</v>
      </c>
      <c r="S30" s="111">
        <v>3195</v>
      </c>
    </row>
    <row r="31" spans="1:16384" s="96" customFormat="1" x14ac:dyDescent="0.2">
      <c r="B31" s="95" t="s">
        <v>342</v>
      </c>
      <c r="C31" s="95" t="s">
        <v>28</v>
      </c>
      <c r="D31" s="95" t="s">
        <v>58</v>
      </c>
      <c r="E31" s="95" t="s">
        <v>18</v>
      </c>
      <c r="F31" s="95" t="s">
        <v>19</v>
      </c>
      <c r="G31" s="8">
        <v>26000</v>
      </c>
      <c r="H31" s="8">
        <v>0</v>
      </c>
      <c r="I31" s="8">
        <v>25</v>
      </c>
      <c r="J31" s="8">
        <f t="shared" si="8"/>
        <v>746.2</v>
      </c>
      <c r="K31" s="9">
        <f t="shared" si="9"/>
        <v>790.4</v>
      </c>
      <c r="L31" s="9">
        <f t="shared" si="0"/>
        <v>1843.4</v>
      </c>
      <c r="M31" s="8">
        <f t="shared" si="1"/>
        <v>1845.9999999999998</v>
      </c>
      <c r="N31" s="9">
        <f t="shared" si="6"/>
        <v>299</v>
      </c>
      <c r="O31" s="9">
        <v>10779.38</v>
      </c>
      <c r="P31" s="9">
        <f t="shared" si="3"/>
        <v>12340.98</v>
      </c>
      <c r="Q31" s="9">
        <f t="shared" si="10"/>
        <v>13659.02</v>
      </c>
      <c r="R31" s="112">
        <v>1418</v>
      </c>
      <c r="S31" s="112">
        <v>1420</v>
      </c>
    </row>
    <row r="32" spans="1:16384" s="96" customFormat="1" ht="14.25" customHeight="1" x14ac:dyDescent="0.2">
      <c r="B32" s="95" t="s">
        <v>222</v>
      </c>
      <c r="C32" s="95" t="s">
        <v>28</v>
      </c>
      <c r="D32" s="95" t="s">
        <v>58</v>
      </c>
      <c r="E32" s="95" t="s">
        <v>18</v>
      </c>
      <c r="F32" s="95" t="s">
        <v>19</v>
      </c>
      <c r="G32" s="8">
        <v>26000</v>
      </c>
      <c r="H32" s="8">
        <v>0</v>
      </c>
      <c r="I32" s="8">
        <v>25</v>
      </c>
      <c r="J32" s="8">
        <f t="shared" si="8"/>
        <v>746.2</v>
      </c>
      <c r="K32" s="9">
        <f t="shared" si="9"/>
        <v>790.4</v>
      </c>
      <c r="L32" s="9">
        <f t="shared" si="0"/>
        <v>1843.4</v>
      </c>
      <c r="M32" s="8">
        <f t="shared" si="1"/>
        <v>1845.9999999999998</v>
      </c>
      <c r="N32" s="9">
        <f t="shared" si="6"/>
        <v>299</v>
      </c>
      <c r="O32" s="9">
        <v>3174.76</v>
      </c>
      <c r="P32" s="9">
        <f t="shared" si="3"/>
        <v>4736.3600000000006</v>
      </c>
      <c r="Q32" s="9">
        <f t="shared" si="10"/>
        <v>21263.64</v>
      </c>
      <c r="R32" s="112">
        <v>1418</v>
      </c>
      <c r="S32" s="112">
        <v>1420</v>
      </c>
    </row>
    <row r="33" spans="2:19" s="96" customFormat="1" x14ac:dyDescent="0.2">
      <c r="B33" s="95" t="s">
        <v>339</v>
      </c>
      <c r="C33" s="95" t="s">
        <v>28</v>
      </c>
      <c r="D33" s="95" t="s">
        <v>170</v>
      </c>
      <c r="E33" s="95" t="s">
        <v>18</v>
      </c>
      <c r="F33" s="95" t="s">
        <v>19</v>
      </c>
      <c r="G33" s="8">
        <v>40000</v>
      </c>
      <c r="H33" s="8">
        <v>442.65</v>
      </c>
      <c r="I33" s="8">
        <v>25</v>
      </c>
      <c r="J33" s="8">
        <f t="shared" si="8"/>
        <v>1148</v>
      </c>
      <c r="K33" s="9">
        <f t="shared" si="9"/>
        <v>1216</v>
      </c>
      <c r="L33" s="9">
        <f t="shared" si="0"/>
        <v>2836</v>
      </c>
      <c r="M33" s="8">
        <f t="shared" si="1"/>
        <v>2839.9999999999995</v>
      </c>
      <c r="N33" s="9">
        <f t="shared" si="6"/>
        <v>460</v>
      </c>
      <c r="O33" s="8">
        <v>100</v>
      </c>
      <c r="P33" s="9">
        <f t="shared" si="3"/>
        <v>2931.65</v>
      </c>
      <c r="Q33" s="9">
        <f t="shared" si="10"/>
        <v>37068.35</v>
      </c>
      <c r="R33" s="112">
        <v>2836</v>
      </c>
      <c r="S33" s="112">
        <v>2840</v>
      </c>
    </row>
    <row r="34" spans="2:19" s="96" customFormat="1" x14ac:dyDescent="0.2">
      <c r="B34" s="95" t="s">
        <v>526</v>
      </c>
      <c r="C34" s="95" t="s">
        <v>28</v>
      </c>
      <c r="D34" s="95" t="s">
        <v>58</v>
      </c>
      <c r="E34" s="95" t="s">
        <v>18</v>
      </c>
      <c r="F34" s="95" t="s">
        <v>19</v>
      </c>
      <c r="G34" s="8">
        <v>23000</v>
      </c>
      <c r="H34" s="8">
        <v>0</v>
      </c>
      <c r="I34" s="8">
        <v>25</v>
      </c>
      <c r="J34" s="8">
        <f t="shared" si="8"/>
        <v>660.1</v>
      </c>
      <c r="K34" s="9">
        <f t="shared" si="9"/>
        <v>699.2</v>
      </c>
      <c r="L34" s="9">
        <f t="shared" si="0"/>
        <v>1630.7</v>
      </c>
      <c r="M34" s="8">
        <f t="shared" si="1"/>
        <v>1632.9999999999998</v>
      </c>
      <c r="N34" s="9">
        <f t="shared" si="6"/>
        <v>264.5</v>
      </c>
      <c r="O34" s="8">
        <v>0</v>
      </c>
      <c r="P34" s="9">
        <f t="shared" si="3"/>
        <v>1384.3000000000002</v>
      </c>
      <c r="Q34" s="9">
        <f t="shared" si="10"/>
        <v>21615.7</v>
      </c>
      <c r="R34" s="112"/>
      <c r="S34" s="112"/>
    </row>
    <row r="35" spans="2:19" s="96" customFormat="1" x14ac:dyDescent="0.2">
      <c r="B35" s="94" t="s">
        <v>449</v>
      </c>
      <c r="C35" s="95" t="s">
        <v>77</v>
      </c>
      <c r="D35" s="95" t="s">
        <v>78</v>
      </c>
      <c r="E35" s="95" t="s">
        <v>18</v>
      </c>
      <c r="F35" s="95" t="s">
        <v>19</v>
      </c>
      <c r="G35" s="8">
        <v>60000</v>
      </c>
      <c r="H35" s="8">
        <v>3486.65</v>
      </c>
      <c r="I35" s="8">
        <v>25</v>
      </c>
      <c r="J35" s="8">
        <f t="shared" si="8"/>
        <v>1722</v>
      </c>
      <c r="K35" s="9">
        <f t="shared" si="9"/>
        <v>1824</v>
      </c>
      <c r="L35" s="9">
        <f t="shared" si="0"/>
        <v>4254</v>
      </c>
      <c r="M35" s="8">
        <f t="shared" si="1"/>
        <v>4260</v>
      </c>
      <c r="N35" s="9">
        <f t="shared" si="6"/>
        <v>690</v>
      </c>
      <c r="O35" s="8">
        <v>100</v>
      </c>
      <c r="P35" s="9">
        <f t="shared" si="3"/>
        <v>7157.65</v>
      </c>
      <c r="Q35" s="9">
        <f t="shared" si="10"/>
        <v>52842.35</v>
      </c>
      <c r="R35" s="112">
        <v>3190.5</v>
      </c>
      <c r="S35" s="112">
        <v>3195</v>
      </c>
    </row>
    <row r="36" spans="2:19" s="96" customFormat="1" x14ac:dyDescent="0.2">
      <c r="B36" s="95" t="s">
        <v>452</v>
      </c>
      <c r="C36" s="95" t="s">
        <v>77</v>
      </c>
      <c r="D36" s="95" t="s">
        <v>53</v>
      </c>
      <c r="E36" s="95" t="s">
        <v>18</v>
      </c>
      <c r="F36" s="95" t="s">
        <v>22</v>
      </c>
      <c r="G36" s="8">
        <v>24000</v>
      </c>
      <c r="H36" s="8">
        <v>0</v>
      </c>
      <c r="I36" s="8">
        <v>25</v>
      </c>
      <c r="J36" s="13">
        <v>688.85</v>
      </c>
      <c r="K36" s="13">
        <v>729.6</v>
      </c>
      <c r="L36" s="13">
        <v>1701.64</v>
      </c>
      <c r="M36" s="13">
        <v>1704.01</v>
      </c>
      <c r="N36" s="13">
        <v>276.06</v>
      </c>
      <c r="O36" s="9">
        <v>3174.76</v>
      </c>
      <c r="P36" s="9">
        <f t="shared" si="3"/>
        <v>4618.21</v>
      </c>
      <c r="Q36" s="9">
        <f t="shared" si="10"/>
        <v>19381.79</v>
      </c>
      <c r="R36" s="114"/>
      <c r="S36" s="114"/>
    </row>
    <row r="37" spans="2:19" s="96" customFormat="1" x14ac:dyDescent="0.2">
      <c r="B37" s="98"/>
      <c r="C37" s="98"/>
      <c r="D37" s="98"/>
      <c r="E37" s="98"/>
      <c r="F37" s="98"/>
      <c r="G37" s="10"/>
      <c r="H37" s="11"/>
      <c r="I37" s="11"/>
      <c r="J37" s="11"/>
      <c r="K37" s="11"/>
      <c r="L37" s="11"/>
      <c r="M37" s="11"/>
      <c r="N37" s="11"/>
      <c r="O37" s="11"/>
      <c r="P37" s="11"/>
      <c r="Q37" s="11"/>
      <c r="R37" s="115">
        <v>4963</v>
      </c>
      <c r="S37" s="112">
        <v>4970</v>
      </c>
    </row>
    <row r="38" spans="2:19" s="96" customFormat="1" x14ac:dyDescent="0.2">
      <c r="B38" s="95" t="s">
        <v>450</v>
      </c>
      <c r="C38" s="95" t="s">
        <v>27</v>
      </c>
      <c r="D38" s="95" t="s">
        <v>287</v>
      </c>
      <c r="E38" s="95" t="s">
        <v>18</v>
      </c>
      <c r="F38" s="95" t="s">
        <v>19</v>
      </c>
      <c r="G38" s="8">
        <v>100000</v>
      </c>
      <c r="H38" s="8">
        <v>10914.9</v>
      </c>
      <c r="I38" s="8">
        <v>25</v>
      </c>
      <c r="J38" s="8">
        <f>IF(G38&lt;=$AF$384*$AG$384,G38*$AC$391,($AF$384*$AG$384)*$AC$391)</f>
        <v>2870</v>
      </c>
      <c r="K38" s="9">
        <f>IF(G38&lt;=$AF$385*$AG$385,G38*$AC$392,($AF$385*$AG$385)*$AC$392)</f>
        <v>3040</v>
      </c>
      <c r="L38" s="9">
        <f t="shared" si="0"/>
        <v>7090.0000000000009</v>
      </c>
      <c r="M38" s="8">
        <f t="shared" si="1"/>
        <v>7099.9999999999991</v>
      </c>
      <c r="N38" s="9">
        <v>860.29</v>
      </c>
      <c r="O38" s="8">
        <v>19862.14</v>
      </c>
      <c r="P38" s="9">
        <f t="shared" si="3"/>
        <v>36712.04</v>
      </c>
      <c r="Q38" s="9">
        <f>G38-P38</f>
        <v>63287.96</v>
      </c>
      <c r="R38" s="112">
        <v>2127</v>
      </c>
      <c r="S38" s="112">
        <v>2130</v>
      </c>
    </row>
    <row r="39" spans="2:19" s="96" customFormat="1" x14ac:dyDescent="0.2">
      <c r="B39" s="99" t="s">
        <v>268</v>
      </c>
      <c r="C39" s="95" t="s">
        <v>27</v>
      </c>
      <c r="D39" s="95" t="s">
        <v>53</v>
      </c>
      <c r="E39" s="95" t="s">
        <v>18</v>
      </c>
      <c r="F39" s="95" t="s">
        <v>22</v>
      </c>
      <c r="G39" s="8">
        <v>35000</v>
      </c>
      <c r="H39" s="8">
        <v>0</v>
      </c>
      <c r="I39" s="8">
        <v>25</v>
      </c>
      <c r="J39" s="8">
        <f>IF(G39&lt;=$AF$384*$AG$384,G39*$AC$391,($AF$384*$AG$384)*$AC$391)</f>
        <v>1004.5</v>
      </c>
      <c r="K39" s="9">
        <f>IF(G39&lt;=$AF$385*$AG$385,G39*$AC$392,($AF$385*$AG$385)*$AC$392)</f>
        <v>1064</v>
      </c>
      <c r="L39" s="9">
        <f t="shared" si="0"/>
        <v>2481.5</v>
      </c>
      <c r="M39" s="8">
        <f t="shared" si="1"/>
        <v>2485</v>
      </c>
      <c r="N39" s="9">
        <f t="shared" si="6"/>
        <v>402.5</v>
      </c>
      <c r="O39" s="8">
        <v>500</v>
      </c>
      <c r="P39" s="9">
        <f t="shared" si="3"/>
        <v>2593.5</v>
      </c>
      <c r="Q39" s="9">
        <f>G39-P39</f>
        <v>32406.5</v>
      </c>
      <c r="R39" s="112">
        <v>1481.81</v>
      </c>
      <c r="S39" s="112">
        <v>1483.9</v>
      </c>
    </row>
    <row r="40" spans="2:19" s="96" customFormat="1" x14ac:dyDescent="0.2">
      <c r="B40" s="95" t="s">
        <v>343</v>
      </c>
      <c r="C40" s="95" t="s">
        <v>27</v>
      </c>
      <c r="D40" s="95" t="s">
        <v>300</v>
      </c>
      <c r="E40" s="95" t="s">
        <v>18</v>
      </c>
      <c r="F40" s="95" t="s">
        <v>19</v>
      </c>
      <c r="G40" s="8">
        <v>48000</v>
      </c>
      <c r="H40" s="8">
        <v>1571.73</v>
      </c>
      <c r="I40" s="8">
        <v>25</v>
      </c>
      <c r="J40" s="8">
        <f>IF(G40&lt;=$AF$384*$AG$384,G40*$AC$391,($AF$384*$AG$384)*$AC$391)</f>
        <v>1377.6</v>
      </c>
      <c r="K40" s="9">
        <f>IF(G40&lt;=$AF$385*$AG$385,G40*$AC$392,($AF$385*$AG$385)*$AC$392)</f>
        <v>1459.2</v>
      </c>
      <c r="L40" s="9">
        <f t="shared" si="0"/>
        <v>3403.2000000000003</v>
      </c>
      <c r="M40" s="8">
        <f t="shared" si="1"/>
        <v>3407.9999999999995</v>
      </c>
      <c r="N40" s="9">
        <f t="shared" si="6"/>
        <v>552</v>
      </c>
      <c r="O40" s="8">
        <v>0</v>
      </c>
      <c r="P40" s="9">
        <f t="shared" si="3"/>
        <v>4433.53</v>
      </c>
      <c r="Q40" s="9">
        <f>G40-P40</f>
        <v>43566.47</v>
      </c>
      <c r="R40" s="112">
        <v>1789.68</v>
      </c>
      <c r="S40" s="112">
        <v>1789.2</v>
      </c>
    </row>
    <row r="41" spans="2:19" s="96" customFormat="1" x14ac:dyDescent="0.2">
      <c r="B41" s="95" t="s">
        <v>340</v>
      </c>
      <c r="C41" s="95" t="s">
        <v>27</v>
      </c>
      <c r="D41" s="95" t="s">
        <v>114</v>
      </c>
      <c r="E41" s="95" t="s">
        <v>18</v>
      </c>
      <c r="F41" s="95" t="s">
        <v>19</v>
      </c>
      <c r="G41" s="8">
        <v>33000</v>
      </c>
      <c r="H41" s="8">
        <v>0</v>
      </c>
      <c r="I41" s="8">
        <v>25</v>
      </c>
      <c r="J41" s="8">
        <f>IF(G41&lt;=$AF$384*$AG$384,G41*$AC$391,($AF$384*$AG$384)*$AC$391)</f>
        <v>947.1</v>
      </c>
      <c r="K41" s="9">
        <f>IF(G41&lt;=$AF$385*$AG$385,G41*$AC$392,($AF$385*$AG$385)*$AC$392)</f>
        <v>1003.2</v>
      </c>
      <c r="L41" s="9">
        <f t="shared" si="0"/>
        <v>2339.7000000000003</v>
      </c>
      <c r="M41" s="8">
        <f t="shared" si="1"/>
        <v>2343</v>
      </c>
      <c r="N41" s="9">
        <f t="shared" si="6"/>
        <v>379.5</v>
      </c>
      <c r="O41" s="9">
        <v>11659.46</v>
      </c>
      <c r="P41" s="9">
        <f t="shared" si="3"/>
        <v>13634.759999999998</v>
      </c>
      <c r="Q41" s="9">
        <f>G41-P41</f>
        <v>19365.240000000002</v>
      </c>
      <c r="R41" s="114"/>
      <c r="S41" s="114"/>
    </row>
    <row r="42" spans="2:19" s="96" customFormat="1" x14ac:dyDescent="0.2">
      <c r="B42" s="95" t="s">
        <v>538</v>
      </c>
      <c r="C42" s="95" t="s">
        <v>27</v>
      </c>
      <c r="D42" s="95" t="s">
        <v>58</v>
      </c>
      <c r="E42" s="95" t="s">
        <v>18</v>
      </c>
      <c r="F42" s="95" t="s">
        <v>19</v>
      </c>
      <c r="G42" s="8">
        <v>20000</v>
      </c>
      <c r="H42" s="8">
        <v>0</v>
      </c>
      <c r="I42" s="8">
        <v>25</v>
      </c>
      <c r="J42" s="8">
        <f>IF(G42&lt;=$AF$384*$AG$384,G42*$AC$391,($AF$384*$AG$384)*$AC$391)</f>
        <v>574</v>
      </c>
      <c r="K42" s="9">
        <f>IF(G42&lt;=$AF$385*$AG$385,G42*$AC$392,($AF$385*$AG$385)*$AC$392)</f>
        <v>608</v>
      </c>
      <c r="L42" s="9">
        <f t="shared" si="0"/>
        <v>1418</v>
      </c>
      <c r="M42" s="8">
        <f t="shared" si="1"/>
        <v>1419.9999999999998</v>
      </c>
      <c r="N42" s="9">
        <f t="shared" si="6"/>
        <v>230</v>
      </c>
      <c r="O42" s="9">
        <v>3300</v>
      </c>
      <c r="P42" s="9">
        <f t="shared" si="3"/>
        <v>4507</v>
      </c>
      <c r="Q42" s="9">
        <f>G42-P42</f>
        <v>15493</v>
      </c>
      <c r="R42" s="97"/>
      <c r="S42" s="97"/>
    </row>
    <row r="43" spans="2:19" s="96" customFormat="1" x14ac:dyDescent="0.2">
      <c r="G43" s="6"/>
      <c r="H43" s="6"/>
      <c r="I43" s="6"/>
      <c r="J43" s="11"/>
      <c r="K43" s="11"/>
      <c r="L43" s="11"/>
      <c r="M43" s="11"/>
      <c r="N43" s="11"/>
      <c r="O43" s="11"/>
      <c r="P43" s="11"/>
      <c r="Q43" s="11"/>
      <c r="R43" s="112">
        <v>4395.8</v>
      </c>
      <c r="S43" s="112">
        <v>4402</v>
      </c>
    </row>
    <row r="44" spans="2:19" s="96" customFormat="1" x14ac:dyDescent="0.2">
      <c r="B44" s="95" t="s">
        <v>91</v>
      </c>
      <c r="C44" s="95" t="s">
        <v>92</v>
      </c>
      <c r="D44" s="100" t="s">
        <v>293</v>
      </c>
      <c r="E44" s="95" t="s">
        <v>18</v>
      </c>
      <c r="F44" s="95" t="s">
        <v>22</v>
      </c>
      <c r="G44" s="8">
        <v>80000</v>
      </c>
      <c r="H44" s="8">
        <v>7400.94</v>
      </c>
      <c r="I44" s="8">
        <v>25</v>
      </c>
      <c r="J44" s="8">
        <f>IF(G44&lt;=$AF$384*$AG$384,G44*$AC$391,($AF$384*$AG$384)*$AC$391)</f>
        <v>2296</v>
      </c>
      <c r="K44" s="9">
        <f>IF(G44&lt;=$AF$385*$AG$385,G44*$AC$392,($AF$385*$AG$385)*$AC$392)</f>
        <v>2432</v>
      </c>
      <c r="L44" s="9">
        <f t="shared" si="0"/>
        <v>5672</v>
      </c>
      <c r="M44" s="8">
        <f t="shared" si="1"/>
        <v>5679.9999999999991</v>
      </c>
      <c r="N44" s="9">
        <v>860.29</v>
      </c>
      <c r="O44" s="8">
        <v>100</v>
      </c>
      <c r="P44" s="9">
        <f t="shared" si="3"/>
        <v>12253.939999999999</v>
      </c>
      <c r="Q44" s="9">
        <f>G44-P44</f>
        <v>67746.06</v>
      </c>
      <c r="R44" s="116">
        <v>1134.4000000000001</v>
      </c>
      <c r="S44" s="116">
        <v>1136</v>
      </c>
    </row>
    <row r="45" spans="2:19" s="96" customFormat="1" x14ac:dyDescent="0.2">
      <c r="B45" s="95" t="s">
        <v>368</v>
      </c>
      <c r="C45" s="95" t="s">
        <v>92</v>
      </c>
      <c r="D45" s="95" t="s">
        <v>58</v>
      </c>
      <c r="E45" s="95" t="s">
        <v>18</v>
      </c>
      <c r="F45" s="95" t="s">
        <v>19</v>
      </c>
      <c r="G45" s="8">
        <v>26000</v>
      </c>
      <c r="H45" s="8">
        <v>0</v>
      </c>
      <c r="I45" s="8">
        <v>25</v>
      </c>
      <c r="J45" s="8">
        <f>IF(G45&lt;=$AF$384*$AG$384,G45*$AC$391,($AF$384*$AG$384)*$AC$391)</f>
        <v>746.2</v>
      </c>
      <c r="K45" s="9">
        <f>IF(G45&lt;=$AF$385*$AG$385,G45*$AC$392,($AF$385*$AG$385)*$AC$392)</f>
        <v>790.4</v>
      </c>
      <c r="L45" s="9">
        <f t="shared" si="0"/>
        <v>1843.4</v>
      </c>
      <c r="M45" s="8">
        <f t="shared" si="1"/>
        <v>1845.9999999999998</v>
      </c>
      <c r="N45" s="9">
        <f t="shared" si="6"/>
        <v>299</v>
      </c>
      <c r="O45" s="8">
        <v>7975</v>
      </c>
      <c r="P45" s="9">
        <f t="shared" si="3"/>
        <v>9536.6</v>
      </c>
      <c r="Q45" s="9">
        <f>G45-P45</f>
        <v>16463.400000000001</v>
      </c>
      <c r="R45" s="97"/>
      <c r="S45" s="97"/>
    </row>
    <row r="46" spans="2:19" s="96" customFormat="1" x14ac:dyDescent="0.2">
      <c r="C46" s="98"/>
      <c r="D46" s="98"/>
      <c r="G46" s="6"/>
      <c r="H46" s="11"/>
      <c r="I46" s="11"/>
      <c r="J46" s="11"/>
      <c r="K46" s="11"/>
      <c r="L46" s="11"/>
      <c r="M46" s="11"/>
      <c r="N46" s="11"/>
      <c r="O46" s="11"/>
      <c r="P46" s="11"/>
      <c r="Q46" s="11"/>
      <c r="R46" s="112">
        <v>6381</v>
      </c>
      <c r="S46" s="112">
        <v>6390</v>
      </c>
    </row>
    <row r="47" spans="2:19" s="96" customFormat="1" x14ac:dyDescent="0.2">
      <c r="B47" s="95" t="s">
        <v>182</v>
      </c>
      <c r="C47" s="95" t="s">
        <v>36</v>
      </c>
      <c r="D47" s="95" t="s">
        <v>183</v>
      </c>
      <c r="E47" s="95" t="s">
        <v>18</v>
      </c>
      <c r="F47" s="95" t="s">
        <v>22</v>
      </c>
      <c r="G47" s="8">
        <v>117000</v>
      </c>
      <c r="H47" s="9">
        <v>15707.42</v>
      </c>
      <c r="I47" s="8">
        <v>25</v>
      </c>
      <c r="J47" s="8">
        <f t="shared" ref="J47:J57" si="11">IF(G47&lt;=$AF$384*$AG$384,G47*$AC$391,($AF$384*$AG$384)*$AC$391)</f>
        <v>3357.9</v>
      </c>
      <c r="K47" s="9">
        <f t="shared" ref="K47:K57" si="12">IF(G47&lt;=$AF$385*$AG$385,G47*$AC$392,($AF$385*$AG$385)*$AC$392)</f>
        <v>3556.8</v>
      </c>
      <c r="L47" s="9">
        <f t="shared" si="0"/>
        <v>8295.3000000000011</v>
      </c>
      <c r="M47" s="8">
        <f t="shared" si="1"/>
        <v>8307</v>
      </c>
      <c r="N47" s="9">
        <v>860.29</v>
      </c>
      <c r="O47" s="9">
        <v>32605.16</v>
      </c>
      <c r="P47" s="9">
        <f t="shared" si="3"/>
        <v>55252.28</v>
      </c>
      <c r="Q47" s="9">
        <f t="shared" ref="Q47:Q57" si="13">G47-P47</f>
        <v>61747.72</v>
      </c>
      <c r="R47" s="112">
        <v>2694.2</v>
      </c>
      <c r="S47" s="112">
        <v>2698</v>
      </c>
    </row>
    <row r="48" spans="2:19" s="96" customFormat="1" x14ac:dyDescent="0.2">
      <c r="B48" s="94" t="s">
        <v>405</v>
      </c>
      <c r="C48" s="95" t="s">
        <v>36</v>
      </c>
      <c r="D48" s="95" t="s">
        <v>34</v>
      </c>
      <c r="E48" s="95" t="s">
        <v>18</v>
      </c>
      <c r="F48" s="95" t="s">
        <v>19</v>
      </c>
      <c r="G48" s="8">
        <v>43000</v>
      </c>
      <c r="H48" s="8">
        <v>627.95000000000005</v>
      </c>
      <c r="I48" s="8">
        <v>25</v>
      </c>
      <c r="J48" s="8">
        <f t="shared" si="11"/>
        <v>1234.0999999999999</v>
      </c>
      <c r="K48" s="9">
        <f t="shared" si="12"/>
        <v>1307.2</v>
      </c>
      <c r="L48" s="9">
        <f t="shared" si="0"/>
        <v>3048.7000000000003</v>
      </c>
      <c r="M48" s="8">
        <f t="shared" si="1"/>
        <v>3052.9999999999995</v>
      </c>
      <c r="N48" s="9">
        <f t="shared" si="6"/>
        <v>494.5</v>
      </c>
      <c r="O48" s="9">
        <v>14533.1</v>
      </c>
      <c r="P48" s="9">
        <f t="shared" si="3"/>
        <v>17727.349999999999</v>
      </c>
      <c r="Q48" s="9">
        <f t="shared" si="13"/>
        <v>25272.65</v>
      </c>
      <c r="R48" s="112">
        <v>2836</v>
      </c>
      <c r="S48" s="112">
        <v>2840</v>
      </c>
    </row>
    <row r="49" spans="2:19" s="96" customFormat="1" x14ac:dyDescent="0.2">
      <c r="B49" s="94" t="s">
        <v>80</v>
      </c>
      <c r="C49" s="95" t="s">
        <v>36</v>
      </c>
      <c r="D49" s="95" t="s">
        <v>81</v>
      </c>
      <c r="E49" s="95" t="s">
        <v>18</v>
      </c>
      <c r="F49" s="95" t="s">
        <v>19</v>
      </c>
      <c r="G49" s="8">
        <v>45000</v>
      </c>
      <c r="H49" s="9">
        <v>910.22</v>
      </c>
      <c r="I49" s="8">
        <v>25</v>
      </c>
      <c r="J49" s="8">
        <f t="shared" si="11"/>
        <v>1291.5</v>
      </c>
      <c r="K49" s="9">
        <f t="shared" si="12"/>
        <v>1368</v>
      </c>
      <c r="L49" s="9">
        <f t="shared" si="0"/>
        <v>3190.5</v>
      </c>
      <c r="M49" s="8">
        <f t="shared" si="1"/>
        <v>3194.9999999999995</v>
      </c>
      <c r="N49" s="9">
        <f t="shared" si="6"/>
        <v>517.5</v>
      </c>
      <c r="O49" s="9">
        <v>21476</v>
      </c>
      <c r="P49" s="9">
        <f t="shared" si="3"/>
        <v>25070.720000000001</v>
      </c>
      <c r="Q49" s="9">
        <f t="shared" si="13"/>
        <v>19929.28</v>
      </c>
      <c r="R49" s="112">
        <v>1579.56</v>
      </c>
      <c r="S49" s="112">
        <v>1581.79</v>
      </c>
    </row>
    <row r="50" spans="2:19" s="96" customFormat="1" x14ac:dyDescent="0.2">
      <c r="B50" s="95" t="s">
        <v>158</v>
      </c>
      <c r="C50" s="95" t="s">
        <v>36</v>
      </c>
      <c r="D50" s="95" t="s">
        <v>159</v>
      </c>
      <c r="E50" s="95" t="s">
        <v>18</v>
      </c>
      <c r="F50" s="95" t="s">
        <v>22</v>
      </c>
      <c r="G50" s="8">
        <v>27278.77</v>
      </c>
      <c r="H50" s="8">
        <v>0</v>
      </c>
      <c r="I50" s="8">
        <v>25</v>
      </c>
      <c r="J50" s="8">
        <f t="shared" si="11"/>
        <v>782.90069900000003</v>
      </c>
      <c r="K50" s="9">
        <f t="shared" si="12"/>
        <v>829.27460800000006</v>
      </c>
      <c r="L50" s="9">
        <f t="shared" si="0"/>
        <v>1934.0647930000002</v>
      </c>
      <c r="M50" s="8">
        <f t="shared" si="1"/>
        <v>1936.7926699999998</v>
      </c>
      <c r="N50" s="9">
        <f t="shared" si="6"/>
        <v>313.70585499999999</v>
      </c>
      <c r="O50" s="8">
        <v>8598.6200000000008</v>
      </c>
      <c r="P50" s="9">
        <f t="shared" si="3"/>
        <v>10235.795307</v>
      </c>
      <c r="Q50" s="9">
        <f t="shared" si="13"/>
        <v>17042.974693</v>
      </c>
      <c r="R50" s="112">
        <v>1772.5</v>
      </c>
      <c r="S50" s="112">
        <v>1775</v>
      </c>
    </row>
    <row r="51" spans="2:19" s="96" customFormat="1" x14ac:dyDescent="0.2">
      <c r="B51" s="94" t="s">
        <v>344</v>
      </c>
      <c r="C51" s="95" t="s">
        <v>36</v>
      </c>
      <c r="D51" s="95" t="s">
        <v>59</v>
      </c>
      <c r="E51" s="95" t="s">
        <v>18</v>
      </c>
      <c r="F51" s="95" t="s">
        <v>22</v>
      </c>
      <c r="G51" s="8">
        <v>30000</v>
      </c>
      <c r="H51" s="8">
        <v>0</v>
      </c>
      <c r="I51" s="8">
        <v>25</v>
      </c>
      <c r="J51" s="8">
        <f t="shared" si="11"/>
        <v>861</v>
      </c>
      <c r="K51" s="9">
        <f t="shared" si="12"/>
        <v>912</v>
      </c>
      <c r="L51" s="9">
        <f t="shared" si="0"/>
        <v>2127</v>
      </c>
      <c r="M51" s="8">
        <f t="shared" si="1"/>
        <v>2130</v>
      </c>
      <c r="N51" s="9">
        <f t="shared" si="6"/>
        <v>345</v>
      </c>
      <c r="O51" s="8">
        <v>11833.14</v>
      </c>
      <c r="P51" s="9">
        <f t="shared" si="3"/>
        <v>13631.14</v>
      </c>
      <c r="Q51" s="9">
        <f t="shared" si="13"/>
        <v>16368.86</v>
      </c>
      <c r="R51" s="112">
        <v>2127</v>
      </c>
      <c r="S51" s="112">
        <v>2130</v>
      </c>
    </row>
    <row r="52" spans="2:19" s="96" customFormat="1" x14ac:dyDescent="0.2">
      <c r="B52" s="95" t="s">
        <v>345</v>
      </c>
      <c r="C52" s="95" t="s">
        <v>36</v>
      </c>
      <c r="D52" s="95" t="s">
        <v>226</v>
      </c>
      <c r="E52" s="95" t="s">
        <v>18</v>
      </c>
      <c r="F52" s="95" t="s">
        <v>22</v>
      </c>
      <c r="G52" s="8">
        <v>33000</v>
      </c>
      <c r="H52" s="8">
        <v>0</v>
      </c>
      <c r="I52" s="8">
        <v>25</v>
      </c>
      <c r="J52" s="8">
        <f t="shared" si="11"/>
        <v>947.1</v>
      </c>
      <c r="K52" s="9">
        <f t="shared" si="12"/>
        <v>1003.2</v>
      </c>
      <c r="L52" s="9">
        <f t="shared" si="0"/>
        <v>2339.7000000000003</v>
      </c>
      <c r="M52" s="8">
        <f t="shared" si="1"/>
        <v>2343</v>
      </c>
      <c r="N52" s="9">
        <f t="shared" si="6"/>
        <v>379.5</v>
      </c>
      <c r="O52" s="9">
        <v>8059.66</v>
      </c>
      <c r="P52" s="9">
        <f t="shared" si="3"/>
        <v>10034.959999999999</v>
      </c>
      <c r="Q52" s="9">
        <f t="shared" si="13"/>
        <v>22965.040000000001</v>
      </c>
      <c r="R52" s="112">
        <v>1861.13</v>
      </c>
      <c r="S52" s="112">
        <v>1863.75</v>
      </c>
    </row>
    <row r="53" spans="2:19" s="96" customFormat="1" x14ac:dyDescent="0.2">
      <c r="B53" s="95" t="s">
        <v>346</v>
      </c>
      <c r="C53" s="95" t="s">
        <v>36</v>
      </c>
      <c r="D53" s="95" t="s">
        <v>34</v>
      </c>
      <c r="E53" s="95" t="s">
        <v>18</v>
      </c>
      <c r="F53" s="95" t="s">
        <v>19</v>
      </c>
      <c r="G53" s="8">
        <v>38000</v>
      </c>
      <c r="H53" s="8">
        <v>0</v>
      </c>
      <c r="I53" s="8">
        <v>25</v>
      </c>
      <c r="J53" s="8">
        <f t="shared" si="11"/>
        <v>1090.5999999999999</v>
      </c>
      <c r="K53" s="9">
        <f t="shared" si="12"/>
        <v>1155.2</v>
      </c>
      <c r="L53" s="9">
        <f t="shared" si="0"/>
        <v>2694.2000000000003</v>
      </c>
      <c r="M53" s="8">
        <f t="shared" si="1"/>
        <v>2697.9999999999995</v>
      </c>
      <c r="N53" s="9">
        <f t="shared" si="6"/>
        <v>437</v>
      </c>
      <c r="O53" s="8">
        <v>20526.849999999999</v>
      </c>
      <c r="P53" s="9">
        <f t="shared" si="3"/>
        <v>22797.649999999998</v>
      </c>
      <c r="Q53" s="9">
        <f t="shared" si="13"/>
        <v>15202.350000000002</v>
      </c>
      <c r="R53" s="112">
        <v>1325.83</v>
      </c>
      <c r="S53" s="112">
        <v>1327.7</v>
      </c>
    </row>
    <row r="54" spans="2:19" s="96" customFormat="1" ht="13.5" customHeight="1" x14ac:dyDescent="0.2">
      <c r="B54" s="94" t="s">
        <v>535</v>
      </c>
      <c r="C54" s="95" t="s">
        <v>36</v>
      </c>
      <c r="D54" s="95" t="s">
        <v>65</v>
      </c>
      <c r="E54" s="95" t="s">
        <v>18</v>
      </c>
      <c r="F54" s="95" t="s">
        <v>19</v>
      </c>
      <c r="G54" s="8">
        <v>21000</v>
      </c>
      <c r="H54" s="8">
        <v>0</v>
      </c>
      <c r="I54" s="8">
        <v>25</v>
      </c>
      <c r="J54" s="8">
        <f t="shared" si="11"/>
        <v>602.70000000000005</v>
      </c>
      <c r="K54" s="9">
        <f t="shared" si="12"/>
        <v>638.4</v>
      </c>
      <c r="L54" s="9">
        <f t="shared" si="0"/>
        <v>1488.9</v>
      </c>
      <c r="M54" s="8">
        <f t="shared" si="1"/>
        <v>1490.9999999999998</v>
      </c>
      <c r="N54" s="9">
        <f t="shared" si="6"/>
        <v>241.5</v>
      </c>
      <c r="O54" s="8">
        <v>4060</v>
      </c>
      <c r="P54" s="9">
        <f t="shared" si="3"/>
        <v>5326.1</v>
      </c>
      <c r="Q54" s="9">
        <f t="shared" si="13"/>
        <v>15673.9</v>
      </c>
      <c r="R54" s="114"/>
      <c r="S54" s="114"/>
    </row>
    <row r="55" spans="2:19" s="96" customFormat="1" ht="11.25" customHeight="1" x14ac:dyDescent="0.2">
      <c r="B55" s="94" t="s">
        <v>347</v>
      </c>
      <c r="C55" s="95" t="s">
        <v>36</v>
      </c>
      <c r="D55" s="95" t="s">
        <v>37</v>
      </c>
      <c r="E55" s="95" t="s">
        <v>18</v>
      </c>
      <c r="F55" s="95" t="s">
        <v>22</v>
      </c>
      <c r="G55" s="8">
        <v>21700</v>
      </c>
      <c r="H55" s="8">
        <v>0</v>
      </c>
      <c r="I55" s="8">
        <v>25</v>
      </c>
      <c r="J55" s="8">
        <f t="shared" si="11"/>
        <v>622.79</v>
      </c>
      <c r="K55" s="9">
        <f t="shared" si="12"/>
        <v>659.68</v>
      </c>
      <c r="L55" s="9">
        <f t="shared" si="0"/>
        <v>1538.5300000000002</v>
      </c>
      <c r="M55" s="8">
        <f t="shared" si="1"/>
        <v>1540.6999999999998</v>
      </c>
      <c r="N55" s="9">
        <f t="shared" si="6"/>
        <v>249.54999999999998</v>
      </c>
      <c r="O55" s="8">
        <v>1100</v>
      </c>
      <c r="P55" s="9">
        <f t="shared" si="3"/>
        <v>2407.4699999999998</v>
      </c>
      <c r="Q55" s="9">
        <f t="shared" si="13"/>
        <v>19292.53</v>
      </c>
      <c r="R55" s="112">
        <v>1772.5</v>
      </c>
      <c r="S55" s="112">
        <v>1775</v>
      </c>
    </row>
    <row r="56" spans="2:19" s="96" customFormat="1" x14ac:dyDescent="0.2">
      <c r="B56" s="95" t="s">
        <v>164</v>
      </c>
      <c r="C56" s="95" t="s">
        <v>165</v>
      </c>
      <c r="D56" s="95" t="s">
        <v>510</v>
      </c>
      <c r="E56" s="95" t="s">
        <v>18</v>
      </c>
      <c r="F56" s="95" t="s">
        <v>19</v>
      </c>
      <c r="G56" s="8">
        <v>70000</v>
      </c>
      <c r="H56" s="8">
        <v>5368.45</v>
      </c>
      <c r="I56" s="8">
        <v>25</v>
      </c>
      <c r="J56" s="8">
        <f t="shared" si="11"/>
        <v>2009</v>
      </c>
      <c r="K56" s="9">
        <f t="shared" si="12"/>
        <v>2128</v>
      </c>
      <c r="L56" s="9">
        <f t="shared" si="0"/>
        <v>4963</v>
      </c>
      <c r="M56" s="8">
        <f t="shared" si="1"/>
        <v>4970</v>
      </c>
      <c r="N56" s="9">
        <f t="shared" si="6"/>
        <v>805</v>
      </c>
      <c r="O56" s="8">
        <v>17681.25</v>
      </c>
      <c r="P56" s="9">
        <f t="shared" si="3"/>
        <v>27211.7</v>
      </c>
      <c r="Q56" s="9">
        <f t="shared" si="13"/>
        <v>42788.3</v>
      </c>
      <c r="R56" s="112">
        <v>1563.35</v>
      </c>
      <c r="S56" s="112">
        <v>1565.55</v>
      </c>
    </row>
    <row r="57" spans="2:19" s="96" customFormat="1" x14ac:dyDescent="0.2">
      <c r="B57" s="95" t="s">
        <v>341</v>
      </c>
      <c r="C57" s="95" t="s">
        <v>36</v>
      </c>
      <c r="D57" s="95" t="s">
        <v>34</v>
      </c>
      <c r="E57" s="95" t="s">
        <v>18</v>
      </c>
      <c r="F57" s="95" t="s">
        <v>19</v>
      </c>
      <c r="G57" s="8">
        <v>26050</v>
      </c>
      <c r="H57" s="8">
        <v>0</v>
      </c>
      <c r="I57" s="8">
        <v>25</v>
      </c>
      <c r="J57" s="15">
        <f t="shared" si="11"/>
        <v>747.63499999999999</v>
      </c>
      <c r="K57" s="16">
        <f t="shared" si="12"/>
        <v>791.92</v>
      </c>
      <c r="L57" s="16">
        <f t="shared" si="0"/>
        <v>1846.9450000000002</v>
      </c>
      <c r="M57" s="15">
        <f t="shared" si="1"/>
        <v>1849.5499999999997</v>
      </c>
      <c r="N57" s="16">
        <f t="shared" si="6"/>
        <v>299.57499999999999</v>
      </c>
      <c r="O57" s="16">
        <v>12138.1</v>
      </c>
      <c r="P57" s="16">
        <f t="shared" si="3"/>
        <v>13702.655000000001</v>
      </c>
      <c r="Q57" s="16">
        <f t="shared" si="13"/>
        <v>12347.344999999999</v>
      </c>
      <c r="R57" s="114"/>
      <c r="S57" s="114"/>
    </row>
    <row r="58" spans="2:19" s="96" customFormat="1" x14ac:dyDescent="0.2">
      <c r="B58" s="98"/>
      <c r="C58" s="98"/>
      <c r="D58" s="98"/>
      <c r="E58" s="98"/>
      <c r="F58" s="98"/>
      <c r="G58" s="10"/>
      <c r="H58" s="11"/>
      <c r="I58" s="11"/>
      <c r="J58" s="87"/>
      <c r="K58" s="86"/>
      <c r="L58" s="86"/>
      <c r="M58" s="87"/>
      <c r="N58" s="86"/>
      <c r="O58" s="86"/>
      <c r="P58" s="86"/>
      <c r="Q58" s="86"/>
      <c r="R58" s="115">
        <v>3190.5</v>
      </c>
      <c r="S58" s="112">
        <v>3195</v>
      </c>
    </row>
    <row r="59" spans="2:19" s="96" customFormat="1" x14ac:dyDescent="0.2">
      <c r="B59" s="94" t="s">
        <v>49</v>
      </c>
      <c r="C59" s="95" t="s">
        <v>50</v>
      </c>
      <c r="D59" s="95" t="s">
        <v>51</v>
      </c>
      <c r="E59" s="95" t="s">
        <v>18</v>
      </c>
      <c r="F59" s="95" t="s">
        <v>19</v>
      </c>
      <c r="G59" s="8">
        <v>70000</v>
      </c>
      <c r="H59" s="8">
        <v>4733.5</v>
      </c>
      <c r="I59" s="8">
        <v>25</v>
      </c>
      <c r="J59" s="85">
        <f>IF(G59&lt;=$AF$384*$AG$384,G59*$AC$391,($AF$384*$AG$384)*$AC$391)</f>
        <v>2009</v>
      </c>
      <c r="K59" s="14">
        <f>IF(G59&lt;=$AF$385*$AG$385,G59*$AC$392,($AF$385*$AG$385)*$AC$392)</f>
        <v>2128</v>
      </c>
      <c r="L59" s="14">
        <f t="shared" si="0"/>
        <v>4963</v>
      </c>
      <c r="M59" s="85">
        <f t="shared" si="1"/>
        <v>4970</v>
      </c>
      <c r="N59" s="14">
        <f t="shared" si="6"/>
        <v>805</v>
      </c>
      <c r="O59" s="85">
        <v>3274.76</v>
      </c>
      <c r="P59" s="14">
        <f t="shared" si="3"/>
        <v>12170.26</v>
      </c>
      <c r="Q59" s="14">
        <f>G59-P59</f>
        <v>57829.74</v>
      </c>
      <c r="R59" s="112">
        <v>2410.6</v>
      </c>
      <c r="S59" s="112">
        <v>2414</v>
      </c>
    </row>
    <row r="60" spans="2:19" s="96" customFormat="1" ht="13.5" customHeight="1" x14ac:dyDescent="0.2">
      <c r="B60" s="95" t="s">
        <v>348</v>
      </c>
      <c r="C60" s="95" t="s">
        <v>50</v>
      </c>
      <c r="D60" s="95" t="s">
        <v>498</v>
      </c>
      <c r="E60" s="95" t="s">
        <v>18</v>
      </c>
      <c r="F60" s="95" t="s">
        <v>22</v>
      </c>
      <c r="G60" s="8">
        <v>45000</v>
      </c>
      <c r="H60" s="8">
        <v>1148.33</v>
      </c>
      <c r="I60" s="8">
        <v>25</v>
      </c>
      <c r="J60" s="8">
        <f>IF(G60&lt;=$AF$384*$AG$384,G60*$AC$391,($AF$384*$AG$384)*$AC$391)</f>
        <v>1291.5</v>
      </c>
      <c r="K60" s="9">
        <f>IF(G60&lt;=$AF$385*$AG$385,G60*$AC$392,($AF$385*$AG$385)*$AC$392)</f>
        <v>1368</v>
      </c>
      <c r="L60" s="9">
        <f t="shared" si="0"/>
        <v>3190.5</v>
      </c>
      <c r="M60" s="8">
        <f t="shared" si="1"/>
        <v>3194.9999999999995</v>
      </c>
      <c r="N60" s="9">
        <f t="shared" si="6"/>
        <v>517.5</v>
      </c>
      <c r="O60" s="8">
        <v>100</v>
      </c>
      <c r="P60" s="9">
        <f t="shared" si="3"/>
        <v>3932.83</v>
      </c>
      <c r="Q60" s="9">
        <f>G60-P60</f>
        <v>41067.17</v>
      </c>
      <c r="R60" s="112">
        <v>2268.8000000000002</v>
      </c>
      <c r="S60" s="112">
        <v>2272</v>
      </c>
    </row>
    <row r="61" spans="2:19" s="96" customFormat="1" ht="13.5" customHeight="1" x14ac:dyDescent="0.2">
      <c r="B61" s="94" t="s">
        <v>70</v>
      </c>
      <c r="C61" s="95" t="s">
        <v>50</v>
      </c>
      <c r="D61" s="95" t="s">
        <v>71</v>
      </c>
      <c r="E61" s="95" t="s">
        <v>18</v>
      </c>
      <c r="F61" s="95" t="s">
        <v>19</v>
      </c>
      <c r="G61" s="8">
        <v>45000</v>
      </c>
      <c r="H61" s="8">
        <v>1148.33</v>
      </c>
      <c r="I61" s="8">
        <v>25</v>
      </c>
      <c r="J61" s="8">
        <f>IF(G61&lt;=$AF$384*$AG$384,G61*$AC$391,($AF$384*$AG$384)*$AC$391)</f>
        <v>1291.5</v>
      </c>
      <c r="K61" s="9">
        <f>IF(G61&lt;=$AF$385*$AG$385,G61*$AC$392,($AF$385*$AG$385)*$AC$392)</f>
        <v>1368</v>
      </c>
      <c r="L61" s="9">
        <f t="shared" si="0"/>
        <v>3190.5</v>
      </c>
      <c r="M61" s="8">
        <f t="shared" si="1"/>
        <v>3194.9999999999995</v>
      </c>
      <c r="N61" s="9">
        <f t="shared" si="6"/>
        <v>517.5</v>
      </c>
      <c r="O61" s="8">
        <v>100</v>
      </c>
      <c r="P61" s="9">
        <f t="shared" si="3"/>
        <v>3932.83</v>
      </c>
      <c r="Q61" s="9">
        <f>G61-P61</f>
        <v>41067.17</v>
      </c>
      <c r="R61" s="114"/>
      <c r="S61" s="114"/>
    </row>
    <row r="62" spans="2:19" s="96" customFormat="1" x14ac:dyDescent="0.2">
      <c r="B62" s="94" t="s">
        <v>547</v>
      </c>
      <c r="C62" s="95" t="s">
        <v>50</v>
      </c>
      <c r="D62" s="95" t="s">
        <v>548</v>
      </c>
      <c r="E62" s="95" t="s">
        <v>18</v>
      </c>
      <c r="F62" s="95" t="s">
        <v>19</v>
      </c>
      <c r="G62" s="8">
        <v>30000</v>
      </c>
      <c r="H62" s="8">
        <v>0</v>
      </c>
      <c r="I62" s="8">
        <v>25</v>
      </c>
      <c r="J62" s="15">
        <f>IF(G62&lt;=$AF$384*$AG$384,G62*$AC$391,($AF$384*$AG$384)*$AC$391)</f>
        <v>861</v>
      </c>
      <c r="K62" s="16">
        <f>IF(G62&lt;=$AF$385*$AG$385,G62*$AC$392,($AF$385*$AG$385)*$AC$392)</f>
        <v>912</v>
      </c>
      <c r="L62" s="16">
        <f t="shared" si="0"/>
        <v>2127</v>
      </c>
      <c r="M62" s="15">
        <f t="shared" si="1"/>
        <v>2130</v>
      </c>
      <c r="N62" s="16">
        <f t="shared" si="6"/>
        <v>345</v>
      </c>
      <c r="O62" s="15">
        <v>0</v>
      </c>
      <c r="P62" s="16">
        <f t="shared" si="3"/>
        <v>1798</v>
      </c>
      <c r="Q62" s="16">
        <f>G62-P62</f>
        <v>28202</v>
      </c>
      <c r="R62" s="97"/>
      <c r="S62" s="97"/>
    </row>
    <row r="63" spans="2:19" s="96" customFormat="1" x14ac:dyDescent="0.2">
      <c r="G63" s="6"/>
      <c r="H63" s="6"/>
      <c r="I63" s="6"/>
      <c r="J63" s="87"/>
      <c r="K63" s="86"/>
      <c r="L63" s="86"/>
      <c r="M63" s="87"/>
      <c r="N63" s="86"/>
      <c r="O63" s="88"/>
      <c r="P63" s="86"/>
      <c r="Q63" s="88"/>
      <c r="R63" s="115">
        <v>4407.37</v>
      </c>
      <c r="S63" s="112">
        <v>4413.59</v>
      </c>
    </row>
    <row r="64" spans="2:19" s="96" customFormat="1" x14ac:dyDescent="0.2">
      <c r="B64" s="94" t="s">
        <v>135</v>
      </c>
      <c r="C64" s="95" t="s">
        <v>64</v>
      </c>
      <c r="D64" s="95" t="s">
        <v>136</v>
      </c>
      <c r="E64" s="95" t="s">
        <v>18</v>
      </c>
      <c r="F64" s="95" t="s">
        <v>19</v>
      </c>
      <c r="G64" s="8">
        <v>70163.22</v>
      </c>
      <c r="H64" s="9">
        <v>5081.6899999999996</v>
      </c>
      <c r="I64" s="8">
        <v>25</v>
      </c>
      <c r="J64" s="85">
        <f t="shared" ref="J64:J69" si="14">IF(G64&lt;=$AF$384*$AG$384,G64*$AC$391,($AF$384*$AG$384)*$AC$391)</f>
        <v>2013.6844140000001</v>
      </c>
      <c r="K64" s="14">
        <f t="shared" ref="K64:K69" si="15">IF(G64&lt;=$AF$385*$AG$385,G64*$AC$392,($AF$385*$AG$385)*$AC$392)</f>
        <v>2132.9618879999998</v>
      </c>
      <c r="L64" s="14">
        <f t="shared" si="0"/>
        <v>4974.572298</v>
      </c>
      <c r="M64" s="85">
        <f t="shared" si="1"/>
        <v>4981.5886199999995</v>
      </c>
      <c r="N64" s="14">
        <f t="shared" si="6"/>
        <v>806.87702999999999</v>
      </c>
      <c r="O64" s="14">
        <v>2687.38</v>
      </c>
      <c r="P64" s="14">
        <f t="shared" si="3"/>
        <v>11940.716302000001</v>
      </c>
      <c r="Q64" s="14">
        <f t="shared" ref="Q64:Q69" si="16">G64-P64</f>
        <v>58222.503698</v>
      </c>
      <c r="R64" s="112">
        <v>1786.68</v>
      </c>
      <c r="S64" s="112">
        <v>1789.2</v>
      </c>
    </row>
    <row r="65" spans="2:19" s="96" customFormat="1" x14ac:dyDescent="0.2">
      <c r="B65" s="94" t="s">
        <v>349</v>
      </c>
      <c r="C65" s="95" t="s">
        <v>64</v>
      </c>
      <c r="D65" s="95" t="s">
        <v>47</v>
      </c>
      <c r="E65" s="95" t="s">
        <v>18</v>
      </c>
      <c r="F65" s="95" t="s">
        <v>19</v>
      </c>
      <c r="G65" s="8">
        <v>30200</v>
      </c>
      <c r="H65" s="8">
        <v>0</v>
      </c>
      <c r="I65" s="8">
        <v>25</v>
      </c>
      <c r="J65" s="8">
        <f t="shared" si="14"/>
        <v>866.74</v>
      </c>
      <c r="K65" s="9">
        <f t="shared" si="15"/>
        <v>918.08</v>
      </c>
      <c r="L65" s="9">
        <f t="shared" si="0"/>
        <v>2141.1800000000003</v>
      </c>
      <c r="M65" s="8">
        <f t="shared" si="1"/>
        <v>2144.1999999999998</v>
      </c>
      <c r="N65" s="9">
        <f t="shared" si="6"/>
        <v>347.3</v>
      </c>
      <c r="O65" s="8">
        <v>600</v>
      </c>
      <c r="P65" s="9">
        <f t="shared" si="3"/>
        <v>2409.8200000000002</v>
      </c>
      <c r="Q65" s="9">
        <f t="shared" si="16"/>
        <v>27790.18</v>
      </c>
      <c r="R65" s="112">
        <v>1637.79</v>
      </c>
      <c r="S65" s="112">
        <v>1640.1</v>
      </c>
    </row>
    <row r="66" spans="2:19" s="96" customFormat="1" x14ac:dyDescent="0.2">
      <c r="B66" s="94" t="s">
        <v>83</v>
      </c>
      <c r="C66" s="95" t="s">
        <v>64</v>
      </c>
      <c r="D66" s="95" t="s">
        <v>47</v>
      </c>
      <c r="E66" s="95" t="s">
        <v>18</v>
      </c>
      <c r="F66" s="95" t="s">
        <v>19</v>
      </c>
      <c r="G66" s="8">
        <v>28000</v>
      </c>
      <c r="H66" s="8">
        <v>0</v>
      </c>
      <c r="I66" s="8">
        <v>25</v>
      </c>
      <c r="J66" s="8">
        <f t="shared" si="14"/>
        <v>803.6</v>
      </c>
      <c r="K66" s="9">
        <f t="shared" si="15"/>
        <v>851.2</v>
      </c>
      <c r="L66" s="9">
        <f t="shared" si="0"/>
        <v>1985.2</v>
      </c>
      <c r="M66" s="8">
        <f t="shared" si="1"/>
        <v>1987.9999999999998</v>
      </c>
      <c r="N66" s="9">
        <f t="shared" si="6"/>
        <v>322</v>
      </c>
      <c r="O66" s="9">
        <v>5862.14</v>
      </c>
      <c r="P66" s="9">
        <f t="shared" si="3"/>
        <v>7541.9400000000005</v>
      </c>
      <c r="Q66" s="9">
        <f t="shared" si="16"/>
        <v>20458.059999999998</v>
      </c>
      <c r="R66" s="112">
        <v>1861.13</v>
      </c>
      <c r="S66" s="112">
        <v>1863.75</v>
      </c>
    </row>
    <row r="67" spans="2:19" s="96" customFormat="1" x14ac:dyDescent="0.2">
      <c r="B67" s="94" t="s">
        <v>350</v>
      </c>
      <c r="C67" s="95" t="s">
        <v>64</v>
      </c>
      <c r="D67" s="95" t="s">
        <v>34</v>
      </c>
      <c r="E67" s="95" t="s">
        <v>18</v>
      </c>
      <c r="F67" s="95" t="s">
        <v>19</v>
      </c>
      <c r="G67" s="8">
        <v>35000</v>
      </c>
      <c r="H67" s="8">
        <v>0</v>
      </c>
      <c r="I67" s="8">
        <v>25</v>
      </c>
      <c r="J67" s="8">
        <f t="shared" si="14"/>
        <v>1004.5</v>
      </c>
      <c r="K67" s="9">
        <f t="shared" si="15"/>
        <v>1064</v>
      </c>
      <c r="L67" s="9">
        <f t="shared" si="0"/>
        <v>2481.5</v>
      </c>
      <c r="M67" s="8">
        <f t="shared" si="1"/>
        <v>2485</v>
      </c>
      <c r="N67" s="9">
        <f t="shared" si="6"/>
        <v>402.5</v>
      </c>
      <c r="O67" s="8">
        <v>8683.59</v>
      </c>
      <c r="P67" s="9">
        <f t="shared" si="3"/>
        <v>10777.09</v>
      </c>
      <c r="Q67" s="9">
        <f t="shared" si="16"/>
        <v>24222.91</v>
      </c>
      <c r="R67" s="111">
        <v>3190.5</v>
      </c>
      <c r="S67" s="111">
        <v>3195</v>
      </c>
    </row>
    <row r="68" spans="2:19" s="96" customFormat="1" x14ac:dyDescent="0.2">
      <c r="B68" s="99" t="s">
        <v>539</v>
      </c>
      <c r="C68" s="99" t="s">
        <v>281</v>
      </c>
      <c r="D68" s="95" t="s">
        <v>540</v>
      </c>
      <c r="E68" s="95" t="s">
        <v>18</v>
      </c>
      <c r="F68" s="95" t="s">
        <v>19</v>
      </c>
      <c r="G68" s="9">
        <v>28100</v>
      </c>
      <c r="H68" s="9">
        <v>0</v>
      </c>
      <c r="I68" s="9">
        <v>25</v>
      </c>
      <c r="J68" s="8">
        <f t="shared" si="14"/>
        <v>806.47</v>
      </c>
      <c r="K68" s="9">
        <f t="shared" si="15"/>
        <v>854.24</v>
      </c>
      <c r="L68" s="9">
        <f t="shared" si="0"/>
        <v>1992.2900000000002</v>
      </c>
      <c r="M68" s="8">
        <f t="shared" si="1"/>
        <v>1995.1</v>
      </c>
      <c r="N68" s="9">
        <f t="shared" si="6"/>
        <v>323.14999999999998</v>
      </c>
      <c r="O68" s="9">
        <v>0</v>
      </c>
      <c r="P68" s="9">
        <f t="shared" si="3"/>
        <v>1685.71</v>
      </c>
      <c r="Q68" s="9">
        <f t="shared" si="16"/>
        <v>26414.29</v>
      </c>
      <c r="R68" s="97"/>
      <c r="S68" s="97"/>
    </row>
    <row r="69" spans="2:19" s="96" customFormat="1" x14ac:dyDescent="0.2">
      <c r="B69" s="95" t="s">
        <v>228</v>
      </c>
      <c r="C69" s="99" t="s">
        <v>281</v>
      </c>
      <c r="D69" s="95" t="s">
        <v>58</v>
      </c>
      <c r="E69" s="95" t="s">
        <v>18</v>
      </c>
      <c r="F69" s="95" t="s">
        <v>19</v>
      </c>
      <c r="G69" s="8">
        <v>32000</v>
      </c>
      <c r="H69" s="8">
        <v>0</v>
      </c>
      <c r="I69" s="8">
        <v>25</v>
      </c>
      <c r="J69" s="15">
        <f t="shared" si="14"/>
        <v>918.4</v>
      </c>
      <c r="K69" s="16">
        <f t="shared" si="15"/>
        <v>972.8</v>
      </c>
      <c r="L69" s="16">
        <f t="shared" si="0"/>
        <v>2268.8000000000002</v>
      </c>
      <c r="M69" s="15">
        <f t="shared" si="1"/>
        <v>2272</v>
      </c>
      <c r="N69" s="16">
        <f t="shared" si="6"/>
        <v>368</v>
      </c>
      <c r="O69" s="16">
        <v>10643.75</v>
      </c>
      <c r="P69" s="16">
        <f t="shared" si="3"/>
        <v>12559.95</v>
      </c>
      <c r="Q69" s="16">
        <f t="shared" si="16"/>
        <v>19440.05</v>
      </c>
      <c r="R69" s="112">
        <v>3190.5</v>
      </c>
      <c r="S69" s="112">
        <v>3195</v>
      </c>
    </row>
    <row r="70" spans="2:19" s="96" customFormat="1" x14ac:dyDescent="0.2">
      <c r="B70" s="98"/>
      <c r="C70" s="98"/>
      <c r="D70" s="98"/>
      <c r="E70" s="98"/>
      <c r="F70" s="98"/>
      <c r="G70" s="10"/>
      <c r="H70" s="11"/>
      <c r="I70" s="11"/>
      <c r="J70" s="87"/>
      <c r="K70" s="86"/>
      <c r="L70" s="86"/>
      <c r="M70" s="87"/>
      <c r="N70" s="86"/>
      <c r="O70" s="87"/>
      <c r="P70" s="86"/>
      <c r="Q70" s="86"/>
      <c r="R70" s="115">
        <v>2552.4</v>
      </c>
      <c r="S70" s="112">
        <v>2556</v>
      </c>
    </row>
    <row r="71" spans="2:19" s="96" customFormat="1" x14ac:dyDescent="0.2">
      <c r="B71" s="95" t="s">
        <v>351</v>
      </c>
      <c r="C71" s="95" t="s">
        <v>30</v>
      </c>
      <c r="D71" s="95" t="s">
        <v>160</v>
      </c>
      <c r="E71" s="95" t="s">
        <v>18</v>
      </c>
      <c r="F71" s="95" t="s">
        <v>22</v>
      </c>
      <c r="G71" s="8">
        <v>50000</v>
      </c>
      <c r="H71" s="8">
        <v>1854</v>
      </c>
      <c r="I71" s="8">
        <v>25</v>
      </c>
      <c r="J71" s="85">
        <f t="shared" ref="J71:J103" si="17">IF(G71&lt;=$AF$384*$AG$384,G71*$AC$391,($AF$384*$AG$384)*$AC$391)</f>
        <v>1435</v>
      </c>
      <c r="K71" s="14">
        <f t="shared" ref="K71:K103" si="18">IF(G71&lt;=$AF$385*$AG$385,G71*$AC$392,($AF$385*$AG$385)*$AC$392)</f>
        <v>1520</v>
      </c>
      <c r="L71" s="14">
        <f t="shared" si="0"/>
        <v>3545.0000000000005</v>
      </c>
      <c r="M71" s="85">
        <f t="shared" si="1"/>
        <v>3549.9999999999995</v>
      </c>
      <c r="N71" s="14">
        <f t="shared" si="6"/>
        <v>575</v>
      </c>
      <c r="O71" s="85">
        <v>13257.37</v>
      </c>
      <c r="P71" s="14">
        <f t="shared" si="3"/>
        <v>18091.370000000003</v>
      </c>
      <c r="Q71" s="14">
        <f t="shared" ref="Q71:Q103" si="19">G71-P71</f>
        <v>31908.629999999997</v>
      </c>
      <c r="R71" s="112"/>
      <c r="S71" s="112"/>
    </row>
    <row r="72" spans="2:19" s="96" customFormat="1" x14ac:dyDescent="0.2">
      <c r="B72" s="95" t="s">
        <v>227</v>
      </c>
      <c r="C72" s="95" t="s">
        <v>30</v>
      </c>
      <c r="D72" s="95" t="s">
        <v>223</v>
      </c>
      <c r="E72" s="95" t="s">
        <v>18</v>
      </c>
      <c r="F72" s="95" t="s">
        <v>22</v>
      </c>
      <c r="G72" s="8">
        <v>23000</v>
      </c>
      <c r="H72" s="8">
        <v>0</v>
      </c>
      <c r="I72" s="8">
        <v>25</v>
      </c>
      <c r="J72" s="8">
        <f t="shared" si="17"/>
        <v>660.1</v>
      </c>
      <c r="K72" s="9">
        <f t="shared" si="18"/>
        <v>699.2</v>
      </c>
      <c r="L72" s="9">
        <f t="shared" si="0"/>
        <v>1630.7</v>
      </c>
      <c r="M72" s="8">
        <f t="shared" si="1"/>
        <v>1632.9999999999998</v>
      </c>
      <c r="N72" s="9">
        <f t="shared" si="6"/>
        <v>264.5</v>
      </c>
      <c r="O72" s="8">
        <v>7095.97</v>
      </c>
      <c r="P72" s="9">
        <f t="shared" si="3"/>
        <v>8480.27</v>
      </c>
      <c r="Q72" s="9">
        <f t="shared" si="19"/>
        <v>14519.73</v>
      </c>
      <c r="R72" s="112">
        <v>1205.3</v>
      </c>
      <c r="S72" s="112">
        <v>1207</v>
      </c>
    </row>
    <row r="73" spans="2:19" s="96" customFormat="1" x14ac:dyDescent="0.2">
      <c r="B73" s="99" t="s">
        <v>352</v>
      </c>
      <c r="C73" s="95" t="s">
        <v>30</v>
      </c>
      <c r="D73" s="95" t="s">
        <v>223</v>
      </c>
      <c r="E73" s="95" t="s">
        <v>18</v>
      </c>
      <c r="F73" s="95" t="s">
        <v>22</v>
      </c>
      <c r="G73" s="8">
        <v>19000</v>
      </c>
      <c r="H73" s="8">
        <v>0</v>
      </c>
      <c r="I73" s="8">
        <v>25</v>
      </c>
      <c r="J73" s="8">
        <f t="shared" si="17"/>
        <v>545.29999999999995</v>
      </c>
      <c r="K73" s="9">
        <f t="shared" si="18"/>
        <v>577.6</v>
      </c>
      <c r="L73" s="9">
        <f t="shared" si="0"/>
        <v>1347.1000000000001</v>
      </c>
      <c r="M73" s="8">
        <f t="shared" si="1"/>
        <v>1348.9999999999998</v>
      </c>
      <c r="N73" s="9">
        <f t="shared" si="6"/>
        <v>218.5</v>
      </c>
      <c r="O73" s="8">
        <v>7122.2</v>
      </c>
      <c r="P73" s="9">
        <f t="shared" si="3"/>
        <v>8270.1</v>
      </c>
      <c r="Q73" s="9">
        <f t="shared" si="19"/>
        <v>10729.9</v>
      </c>
      <c r="R73" s="112">
        <v>1134.4000000000001</v>
      </c>
      <c r="S73" s="112">
        <v>1136</v>
      </c>
    </row>
    <row r="74" spans="2:19" s="96" customFormat="1" x14ac:dyDescent="0.2">
      <c r="B74" s="95" t="s">
        <v>406</v>
      </c>
      <c r="C74" s="95" t="s">
        <v>30</v>
      </c>
      <c r="D74" s="95" t="s">
        <v>103</v>
      </c>
      <c r="E74" s="95" t="s">
        <v>18</v>
      </c>
      <c r="F74" s="95" t="s">
        <v>19</v>
      </c>
      <c r="G74" s="8">
        <v>20000</v>
      </c>
      <c r="H74" s="8">
        <v>0</v>
      </c>
      <c r="I74" s="8">
        <v>25</v>
      </c>
      <c r="J74" s="8">
        <f t="shared" si="17"/>
        <v>574</v>
      </c>
      <c r="K74" s="9">
        <f t="shared" si="18"/>
        <v>608</v>
      </c>
      <c r="L74" s="9">
        <f t="shared" si="0"/>
        <v>1418</v>
      </c>
      <c r="M74" s="8">
        <f t="shared" si="1"/>
        <v>1419.9999999999998</v>
      </c>
      <c r="N74" s="9">
        <f t="shared" si="6"/>
        <v>230</v>
      </c>
      <c r="O74" s="8">
        <v>100</v>
      </c>
      <c r="P74" s="9">
        <f t="shared" si="3"/>
        <v>1307</v>
      </c>
      <c r="Q74" s="9">
        <f t="shared" si="19"/>
        <v>18693</v>
      </c>
      <c r="R74" s="112">
        <v>1052.8699999999999</v>
      </c>
      <c r="S74" s="112">
        <v>1054.3499999999999</v>
      </c>
    </row>
    <row r="75" spans="2:19" s="96" customFormat="1" x14ac:dyDescent="0.2">
      <c r="B75" s="99" t="s">
        <v>512</v>
      </c>
      <c r="C75" s="95" t="s">
        <v>30</v>
      </c>
      <c r="D75" s="99" t="s">
        <v>103</v>
      </c>
      <c r="E75" s="99" t="s">
        <v>18</v>
      </c>
      <c r="F75" s="99" t="s">
        <v>19</v>
      </c>
      <c r="G75" s="13">
        <v>17000</v>
      </c>
      <c r="H75" s="13">
        <v>0</v>
      </c>
      <c r="I75" s="13">
        <v>25</v>
      </c>
      <c r="J75" s="8">
        <f t="shared" si="17"/>
        <v>487.9</v>
      </c>
      <c r="K75" s="9">
        <f t="shared" si="18"/>
        <v>516.79999999999995</v>
      </c>
      <c r="L75" s="9">
        <f t="shared" si="0"/>
        <v>1205.3000000000002</v>
      </c>
      <c r="M75" s="8">
        <f t="shared" si="1"/>
        <v>1207</v>
      </c>
      <c r="N75" s="9">
        <f t="shared" si="6"/>
        <v>195.5</v>
      </c>
      <c r="O75" s="13">
        <v>5100</v>
      </c>
      <c r="P75" s="9">
        <f t="shared" si="3"/>
        <v>6129.7</v>
      </c>
      <c r="Q75" s="13">
        <f t="shared" si="19"/>
        <v>10870.3</v>
      </c>
      <c r="R75" s="111">
        <v>983.1</v>
      </c>
      <c r="S75" s="111">
        <v>984.49</v>
      </c>
    </row>
    <row r="76" spans="2:19" s="96" customFormat="1" x14ac:dyDescent="0.2">
      <c r="B76" s="99" t="s">
        <v>353</v>
      </c>
      <c r="C76" s="95" t="s">
        <v>30</v>
      </c>
      <c r="D76" s="99" t="s">
        <v>103</v>
      </c>
      <c r="E76" s="99" t="s">
        <v>18</v>
      </c>
      <c r="F76" s="99" t="s">
        <v>19</v>
      </c>
      <c r="G76" s="9">
        <v>17066</v>
      </c>
      <c r="H76" s="9">
        <v>0</v>
      </c>
      <c r="I76" s="9">
        <v>25</v>
      </c>
      <c r="J76" s="8">
        <f t="shared" si="17"/>
        <v>489.79419999999999</v>
      </c>
      <c r="K76" s="9">
        <f t="shared" si="18"/>
        <v>518.80640000000005</v>
      </c>
      <c r="L76" s="9">
        <f t="shared" ref="L76:L139" si="20">G76*7.09%</f>
        <v>1209.9794000000002</v>
      </c>
      <c r="M76" s="8">
        <f t="shared" ref="M76:M139" si="21">G76*7.1%</f>
        <v>1211.6859999999999</v>
      </c>
      <c r="N76" s="9">
        <f t="shared" si="6"/>
        <v>196.25899999999999</v>
      </c>
      <c r="O76" s="9">
        <v>8766.4</v>
      </c>
      <c r="P76" s="9">
        <f t="shared" ref="P76:P139" si="22">H76+I76+J76+K76+O76</f>
        <v>9800.0005999999994</v>
      </c>
      <c r="Q76" s="9">
        <f t="shared" si="19"/>
        <v>7265.9994000000006</v>
      </c>
      <c r="R76" s="112">
        <v>992.6</v>
      </c>
      <c r="S76" s="112">
        <v>994</v>
      </c>
    </row>
    <row r="77" spans="2:19" s="96" customFormat="1" x14ac:dyDescent="0.2">
      <c r="B77" s="95" t="s">
        <v>168</v>
      </c>
      <c r="C77" s="95" t="s">
        <v>36</v>
      </c>
      <c r="D77" s="95" t="s">
        <v>103</v>
      </c>
      <c r="E77" s="95" t="s">
        <v>18</v>
      </c>
      <c r="F77" s="95" t="s">
        <v>19</v>
      </c>
      <c r="G77" s="8">
        <v>19000</v>
      </c>
      <c r="H77" s="8">
        <v>0</v>
      </c>
      <c r="I77" s="8">
        <v>25</v>
      </c>
      <c r="J77" s="8">
        <f t="shared" si="17"/>
        <v>545.29999999999995</v>
      </c>
      <c r="K77" s="9">
        <f t="shared" si="18"/>
        <v>577.6</v>
      </c>
      <c r="L77" s="9">
        <f t="shared" si="20"/>
        <v>1347.1000000000001</v>
      </c>
      <c r="M77" s="8">
        <f t="shared" si="21"/>
        <v>1348.9999999999998</v>
      </c>
      <c r="N77" s="9">
        <f t="shared" si="6"/>
        <v>218.5</v>
      </c>
      <c r="O77" s="8">
        <v>4694.1499999999996</v>
      </c>
      <c r="P77" s="9">
        <f t="shared" si="22"/>
        <v>5842.0499999999993</v>
      </c>
      <c r="Q77" s="9">
        <f t="shared" si="19"/>
        <v>13157.95</v>
      </c>
      <c r="R77" s="112">
        <v>1063.5</v>
      </c>
      <c r="S77" s="112">
        <v>1065</v>
      </c>
    </row>
    <row r="78" spans="2:19" s="96" customFormat="1" x14ac:dyDescent="0.2">
      <c r="B78" s="95" t="s">
        <v>354</v>
      </c>
      <c r="C78" s="95" t="s">
        <v>30</v>
      </c>
      <c r="D78" s="95" t="s">
        <v>103</v>
      </c>
      <c r="E78" s="95" t="s">
        <v>18</v>
      </c>
      <c r="F78" s="95" t="s">
        <v>19</v>
      </c>
      <c r="G78" s="8">
        <v>17000</v>
      </c>
      <c r="H78" s="8">
        <v>0</v>
      </c>
      <c r="I78" s="8">
        <v>25</v>
      </c>
      <c r="J78" s="8">
        <f t="shared" si="17"/>
        <v>487.9</v>
      </c>
      <c r="K78" s="9">
        <f t="shared" si="18"/>
        <v>516.79999999999995</v>
      </c>
      <c r="L78" s="9">
        <f t="shared" si="20"/>
        <v>1205.3000000000002</v>
      </c>
      <c r="M78" s="8">
        <f t="shared" si="21"/>
        <v>1207</v>
      </c>
      <c r="N78" s="9">
        <f t="shared" si="6"/>
        <v>195.5</v>
      </c>
      <c r="O78" s="8">
        <v>7776.76</v>
      </c>
      <c r="P78" s="9">
        <f t="shared" si="22"/>
        <v>8806.4599999999991</v>
      </c>
      <c r="Q78" s="9">
        <f t="shared" si="19"/>
        <v>8193.5400000000009</v>
      </c>
      <c r="R78" s="112">
        <v>992.6</v>
      </c>
      <c r="S78" s="112">
        <v>994</v>
      </c>
    </row>
    <row r="79" spans="2:19" s="96" customFormat="1" x14ac:dyDescent="0.2">
      <c r="B79" s="99" t="s">
        <v>301</v>
      </c>
      <c r="C79" s="95" t="s">
        <v>30</v>
      </c>
      <c r="D79" s="99" t="s">
        <v>103</v>
      </c>
      <c r="E79" s="99" t="s">
        <v>18</v>
      </c>
      <c r="F79" s="99" t="s">
        <v>19</v>
      </c>
      <c r="G79" s="13">
        <v>17000</v>
      </c>
      <c r="H79" s="13">
        <v>0</v>
      </c>
      <c r="I79" s="13">
        <v>25</v>
      </c>
      <c r="J79" s="8">
        <f t="shared" si="17"/>
        <v>487.9</v>
      </c>
      <c r="K79" s="9">
        <f t="shared" si="18"/>
        <v>516.79999999999995</v>
      </c>
      <c r="L79" s="9">
        <f t="shared" si="20"/>
        <v>1205.3000000000002</v>
      </c>
      <c r="M79" s="8">
        <f t="shared" si="21"/>
        <v>1207</v>
      </c>
      <c r="N79" s="9">
        <f t="shared" si="6"/>
        <v>195.5</v>
      </c>
      <c r="O79" s="13">
        <v>5871.26</v>
      </c>
      <c r="P79" s="9">
        <f t="shared" si="22"/>
        <v>6900.96</v>
      </c>
      <c r="Q79" s="13">
        <f t="shared" si="19"/>
        <v>10099.040000000001</v>
      </c>
      <c r="R79" s="112">
        <v>1063.5</v>
      </c>
      <c r="S79" s="112">
        <v>1065</v>
      </c>
    </row>
    <row r="80" spans="2:19" s="96" customFormat="1" x14ac:dyDescent="0.2">
      <c r="B80" s="95" t="s">
        <v>356</v>
      </c>
      <c r="C80" s="95" t="s">
        <v>30</v>
      </c>
      <c r="D80" s="95" t="s">
        <v>223</v>
      </c>
      <c r="E80" s="95" t="s">
        <v>18</v>
      </c>
      <c r="F80" s="95" t="s">
        <v>22</v>
      </c>
      <c r="G80" s="8">
        <v>21000</v>
      </c>
      <c r="H80" s="8">
        <v>0</v>
      </c>
      <c r="I80" s="8">
        <v>25</v>
      </c>
      <c r="J80" s="8">
        <f t="shared" si="17"/>
        <v>602.70000000000005</v>
      </c>
      <c r="K80" s="9">
        <f t="shared" si="18"/>
        <v>638.4</v>
      </c>
      <c r="L80" s="9">
        <f t="shared" si="20"/>
        <v>1488.9</v>
      </c>
      <c r="M80" s="8">
        <f t="shared" si="21"/>
        <v>1490.9999999999998</v>
      </c>
      <c r="N80" s="9">
        <f t="shared" ref="N80:N143" si="23">G80*1.15%</f>
        <v>241.5</v>
      </c>
      <c r="O80" s="8">
        <v>5533.2</v>
      </c>
      <c r="P80" s="9">
        <f t="shared" si="22"/>
        <v>6799.2999999999993</v>
      </c>
      <c r="Q80" s="9">
        <f t="shared" si="19"/>
        <v>14200.7</v>
      </c>
      <c r="R80" s="112">
        <v>1052.8699999999999</v>
      </c>
      <c r="S80" s="112">
        <v>1054.3499999999999</v>
      </c>
    </row>
    <row r="81" spans="2:19" s="96" customFormat="1" x14ac:dyDescent="0.2">
      <c r="B81" s="95" t="s">
        <v>430</v>
      </c>
      <c r="C81" s="95" t="s">
        <v>36</v>
      </c>
      <c r="D81" s="95" t="s">
        <v>229</v>
      </c>
      <c r="E81" s="95" t="s">
        <v>18</v>
      </c>
      <c r="F81" s="95" t="s">
        <v>22</v>
      </c>
      <c r="G81" s="8">
        <v>21750</v>
      </c>
      <c r="H81" s="8">
        <v>0</v>
      </c>
      <c r="I81" s="8">
        <v>25</v>
      </c>
      <c r="J81" s="8">
        <f t="shared" si="17"/>
        <v>624.22500000000002</v>
      </c>
      <c r="K81" s="9">
        <f t="shared" si="18"/>
        <v>661.2</v>
      </c>
      <c r="L81" s="9">
        <f t="shared" si="20"/>
        <v>1542.075</v>
      </c>
      <c r="M81" s="8">
        <f t="shared" si="21"/>
        <v>1544.2499999999998</v>
      </c>
      <c r="N81" s="9">
        <f t="shared" si="23"/>
        <v>250.125</v>
      </c>
      <c r="O81" s="8">
        <v>4669.3999999999996</v>
      </c>
      <c r="P81" s="9">
        <f t="shared" si="22"/>
        <v>5979.8249999999998</v>
      </c>
      <c r="Q81" s="9">
        <f t="shared" si="19"/>
        <v>15770.174999999999</v>
      </c>
      <c r="R81" s="112">
        <v>992.6</v>
      </c>
      <c r="S81" s="112">
        <v>994</v>
      </c>
    </row>
    <row r="82" spans="2:19" s="96" customFormat="1" x14ac:dyDescent="0.2">
      <c r="B82" s="95" t="s">
        <v>231</v>
      </c>
      <c r="C82" s="95" t="s">
        <v>36</v>
      </c>
      <c r="D82" s="95" t="s">
        <v>232</v>
      </c>
      <c r="E82" s="95" t="s">
        <v>18</v>
      </c>
      <c r="F82" s="95" t="s">
        <v>22</v>
      </c>
      <c r="G82" s="8">
        <v>24000</v>
      </c>
      <c r="H82" s="8">
        <v>0</v>
      </c>
      <c r="I82" s="8">
        <v>25</v>
      </c>
      <c r="J82" s="8">
        <f t="shared" si="17"/>
        <v>688.8</v>
      </c>
      <c r="K82" s="9">
        <f t="shared" si="18"/>
        <v>729.6</v>
      </c>
      <c r="L82" s="9">
        <f t="shared" si="20"/>
        <v>1701.6000000000001</v>
      </c>
      <c r="M82" s="8">
        <f t="shared" si="21"/>
        <v>1703.9999999999998</v>
      </c>
      <c r="N82" s="9">
        <f t="shared" si="23"/>
        <v>276</v>
      </c>
      <c r="O82" s="9">
        <v>10539.11</v>
      </c>
      <c r="P82" s="9">
        <f t="shared" si="22"/>
        <v>11982.51</v>
      </c>
      <c r="Q82" s="9">
        <f t="shared" si="19"/>
        <v>12017.49</v>
      </c>
      <c r="R82" s="112">
        <v>1169.8499999999999</v>
      </c>
      <c r="S82" s="112">
        <v>1171.5</v>
      </c>
    </row>
    <row r="83" spans="2:19" s="101" customFormat="1" x14ac:dyDescent="0.2">
      <c r="B83" s="95" t="s">
        <v>355</v>
      </c>
      <c r="C83" s="95" t="s">
        <v>30</v>
      </c>
      <c r="D83" s="95" t="s">
        <v>223</v>
      </c>
      <c r="E83" s="95" t="s">
        <v>18</v>
      </c>
      <c r="F83" s="95" t="s">
        <v>22</v>
      </c>
      <c r="G83" s="8">
        <v>19000</v>
      </c>
      <c r="H83" s="8">
        <v>0</v>
      </c>
      <c r="I83" s="8">
        <v>25</v>
      </c>
      <c r="J83" s="8">
        <f t="shared" si="17"/>
        <v>545.29999999999995</v>
      </c>
      <c r="K83" s="9">
        <f t="shared" si="18"/>
        <v>577.6</v>
      </c>
      <c r="L83" s="9">
        <f t="shared" si="20"/>
        <v>1347.1000000000001</v>
      </c>
      <c r="M83" s="8">
        <f t="shared" si="21"/>
        <v>1348.9999999999998</v>
      </c>
      <c r="N83" s="9">
        <f t="shared" si="23"/>
        <v>218.5</v>
      </c>
      <c r="O83" s="8">
        <v>1100</v>
      </c>
      <c r="P83" s="9">
        <f t="shared" si="22"/>
        <v>2247.9</v>
      </c>
      <c r="Q83" s="9">
        <f t="shared" si="19"/>
        <v>16752.099999999999</v>
      </c>
      <c r="R83" s="112">
        <v>1134.4000000000001</v>
      </c>
      <c r="S83" s="112">
        <v>1136</v>
      </c>
    </row>
    <row r="84" spans="2:19" s="96" customFormat="1" x14ac:dyDescent="0.2">
      <c r="B84" s="117" t="s">
        <v>514</v>
      </c>
      <c r="C84" s="102" t="s">
        <v>30</v>
      </c>
      <c r="D84" s="117" t="s">
        <v>223</v>
      </c>
      <c r="E84" s="117" t="s">
        <v>18</v>
      </c>
      <c r="F84" s="118" t="s">
        <v>22</v>
      </c>
      <c r="G84" s="8">
        <v>18300</v>
      </c>
      <c r="H84" s="8">
        <v>0</v>
      </c>
      <c r="I84" s="8">
        <v>25</v>
      </c>
      <c r="J84" s="8">
        <f t="shared" si="17"/>
        <v>525.21</v>
      </c>
      <c r="K84" s="9">
        <f t="shared" si="18"/>
        <v>556.32000000000005</v>
      </c>
      <c r="L84" s="9">
        <f t="shared" si="20"/>
        <v>1297.47</v>
      </c>
      <c r="M84" s="8">
        <f t="shared" si="21"/>
        <v>1299.3</v>
      </c>
      <c r="N84" s="9">
        <f t="shared" si="23"/>
        <v>210.45</v>
      </c>
      <c r="O84" s="8">
        <v>9166.06</v>
      </c>
      <c r="P84" s="9">
        <f t="shared" si="22"/>
        <v>10272.59</v>
      </c>
      <c r="Q84" s="8">
        <f t="shared" si="19"/>
        <v>8027.41</v>
      </c>
      <c r="R84" s="112">
        <v>1031.76</v>
      </c>
      <c r="S84" s="112">
        <v>1033.21</v>
      </c>
    </row>
    <row r="85" spans="2:19" s="96" customFormat="1" x14ac:dyDescent="0.2">
      <c r="B85" s="95" t="s">
        <v>362</v>
      </c>
      <c r="C85" s="95" t="s">
        <v>30</v>
      </c>
      <c r="D85" s="95" t="s">
        <v>223</v>
      </c>
      <c r="E85" s="95" t="s">
        <v>18</v>
      </c>
      <c r="F85" s="95" t="s">
        <v>22</v>
      </c>
      <c r="G85" s="8">
        <v>23000</v>
      </c>
      <c r="H85" s="8">
        <v>0</v>
      </c>
      <c r="I85" s="8">
        <v>25</v>
      </c>
      <c r="J85" s="8">
        <f t="shared" si="17"/>
        <v>660.1</v>
      </c>
      <c r="K85" s="9">
        <f t="shared" si="18"/>
        <v>699.2</v>
      </c>
      <c r="L85" s="9">
        <f t="shared" si="20"/>
        <v>1630.7</v>
      </c>
      <c r="M85" s="8">
        <f t="shared" si="21"/>
        <v>1632.9999999999998</v>
      </c>
      <c r="N85" s="9">
        <f t="shared" si="23"/>
        <v>264.5</v>
      </c>
      <c r="O85" s="8">
        <v>4815.5600000000004</v>
      </c>
      <c r="P85" s="9">
        <f t="shared" si="22"/>
        <v>6199.8600000000006</v>
      </c>
      <c r="Q85" s="13">
        <f t="shared" si="19"/>
        <v>16800.14</v>
      </c>
      <c r="R85" s="112">
        <v>1068.2</v>
      </c>
      <c r="S85" s="112">
        <v>1069.71</v>
      </c>
    </row>
    <row r="86" spans="2:19" s="96" customFormat="1" x14ac:dyDescent="0.2">
      <c r="B86" s="95" t="s">
        <v>358</v>
      </c>
      <c r="C86" s="95" t="s">
        <v>30</v>
      </c>
      <c r="D86" s="95" t="s">
        <v>220</v>
      </c>
      <c r="E86" s="95" t="s">
        <v>18</v>
      </c>
      <c r="F86" s="95" t="s">
        <v>19</v>
      </c>
      <c r="G86" s="8">
        <v>23000</v>
      </c>
      <c r="H86" s="8">
        <v>0</v>
      </c>
      <c r="I86" s="8">
        <v>25</v>
      </c>
      <c r="J86" s="8">
        <f t="shared" si="17"/>
        <v>660.1</v>
      </c>
      <c r="K86" s="9">
        <f t="shared" si="18"/>
        <v>699.2</v>
      </c>
      <c r="L86" s="9">
        <f t="shared" si="20"/>
        <v>1630.7</v>
      </c>
      <c r="M86" s="8">
        <f t="shared" si="21"/>
        <v>1632.9999999999998</v>
      </c>
      <c r="N86" s="9">
        <f t="shared" si="23"/>
        <v>264.5</v>
      </c>
      <c r="O86" s="8">
        <v>6684</v>
      </c>
      <c r="P86" s="9">
        <f t="shared" si="22"/>
        <v>8068.3</v>
      </c>
      <c r="Q86" s="9">
        <f t="shared" si="19"/>
        <v>14931.7</v>
      </c>
      <c r="R86" s="112">
        <v>992.6</v>
      </c>
      <c r="S86" s="112">
        <v>994</v>
      </c>
    </row>
    <row r="87" spans="2:19" s="96" customFormat="1" x14ac:dyDescent="0.2">
      <c r="B87" s="103" t="s">
        <v>357</v>
      </c>
      <c r="C87" s="95" t="s">
        <v>30</v>
      </c>
      <c r="D87" s="95" t="s">
        <v>103</v>
      </c>
      <c r="E87" s="95" t="s">
        <v>18</v>
      </c>
      <c r="F87" s="95" t="s">
        <v>19</v>
      </c>
      <c r="G87" s="8">
        <v>17850</v>
      </c>
      <c r="H87" s="8">
        <v>0</v>
      </c>
      <c r="I87" s="8">
        <v>25</v>
      </c>
      <c r="J87" s="8">
        <f t="shared" si="17"/>
        <v>512.29499999999996</v>
      </c>
      <c r="K87" s="9">
        <f t="shared" si="18"/>
        <v>542.64</v>
      </c>
      <c r="L87" s="9">
        <f t="shared" si="20"/>
        <v>1265.5650000000001</v>
      </c>
      <c r="M87" s="8">
        <f t="shared" si="21"/>
        <v>1267.3499999999999</v>
      </c>
      <c r="N87" s="9">
        <f t="shared" si="23"/>
        <v>205.27500000000001</v>
      </c>
      <c r="O87" s="8">
        <v>7855</v>
      </c>
      <c r="P87" s="9">
        <f t="shared" si="22"/>
        <v>8934.9349999999995</v>
      </c>
      <c r="Q87" s="9">
        <f t="shared" si="19"/>
        <v>8915.0650000000005</v>
      </c>
      <c r="R87" s="112">
        <v>1063.5</v>
      </c>
      <c r="S87" s="112">
        <v>1065</v>
      </c>
    </row>
    <row r="88" spans="2:19" s="96" customFormat="1" x14ac:dyDescent="0.2">
      <c r="B88" s="94" t="s">
        <v>359</v>
      </c>
      <c r="C88" s="95" t="s">
        <v>30</v>
      </c>
      <c r="D88" s="95" t="s">
        <v>126</v>
      </c>
      <c r="E88" s="95" t="s">
        <v>18</v>
      </c>
      <c r="F88" s="95" t="s">
        <v>22</v>
      </c>
      <c r="G88" s="8">
        <v>23000</v>
      </c>
      <c r="H88" s="8">
        <v>0</v>
      </c>
      <c r="I88" s="8">
        <v>25</v>
      </c>
      <c r="J88" s="8">
        <f t="shared" si="17"/>
        <v>660.1</v>
      </c>
      <c r="K88" s="9">
        <f t="shared" si="18"/>
        <v>699.2</v>
      </c>
      <c r="L88" s="9">
        <f t="shared" si="20"/>
        <v>1630.7</v>
      </c>
      <c r="M88" s="8">
        <f t="shared" si="21"/>
        <v>1632.9999999999998</v>
      </c>
      <c r="N88" s="9">
        <f t="shared" si="23"/>
        <v>264.5</v>
      </c>
      <c r="O88" s="8">
        <v>8231.65</v>
      </c>
      <c r="P88" s="9">
        <f t="shared" si="22"/>
        <v>9615.9500000000007</v>
      </c>
      <c r="Q88" s="9">
        <f t="shared" si="19"/>
        <v>13384.05</v>
      </c>
      <c r="R88" s="112">
        <v>992.6</v>
      </c>
      <c r="S88" s="112">
        <v>994</v>
      </c>
    </row>
    <row r="89" spans="2:19" s="96" customFormat="1" x14ac:dyDescent="0.2">
      <c r="B89" s="99" t="s">
        <v>302</v>
      </c>
      <c r="C89" s="95" t="s">
        <v>30</v>
      </c>
      <c r="D89" s="99" t="s">
        <v>103</v>
      </c>
      <c r="E89" s="99" t="s">
        <v>18</v>
      </c>
      <c r="F89" s="99" t="s">
        <v>19</v>
      </c>
      <c r="G89" s="13">
        <v>17000</v>
      </c>
      <c r="H89" s="13">
        <v>0</v>
      </c>
      <c r="I89" s="13">
        <v>25</v>
      </c>
      <c r="J89" s="8">
        <f t="shared" si="17"/>
        <v>487.9</v>
      </c>
      <c r="K89" s="9">
        <f t="shared" si="18"/>
        <v>516.79999999999995</v>
      </c>
      <c r="L89" s="9">
        <f t="shared" si="20"/>
        <v>1205.3000000000002</v>
      </c>
      <c r="M89" s="8">
        <f t="shared" si="21"/>
        <v>1207</v>
      </c>
      <c r="N89" s="9">
        <f t="shared" si="23"/>
        <v>195.5</v>
      </c>
      <c r="O89" s="13">
        <v>8426.01</v>
      </c>
      <c r="P89" s="9">
        <f t="shared" si="22"/>
        <v>9455.7099999999991</v>
      </c>
      <c r="Q89" s="13">
        <f t="shared" si="19"/>
        <v>7544.2900000000009</v>
      </c>
      <c r="R89" s="112">
        <v>1013.87</v>
      </c>
      <c r="S89" s="112">
        <v>1015.3</v>
      </c>
    </row>
    <row r="90" spans="2:19" s="96" customFormat="1" x14ac:dyDescent="0.2">
      <c r="B90" s="99" t="s">
        <v>360</v>
      </c>
      <c r="C90" s="95" t="s">
        <v>30</v>
      </c>
      <c r="D90" s="95" t="s">
        <v>223</v>
      </c>
      <c r="E90" s="95" t="s">
        <v>18</v>
      </c>
      <c r="F90" s="95" t="s">
        <v>22</v>
      </c>
      <c r="G90" s="8">
        <v>19000</v>
      </c>
      <c r="H90" s="8">
        <v>0</v>
      </c>
      <c r="I90" s="8">
        <v>25</v>
      </c>
      <c r="J90" s="8">
        <f t="shared" si="17"/>
        <v>545.29999999999995</v>
      </c>
      <c r="K90" s="9">
        <f t="shared" si="18"/>
        <v>577.6</v>
      </c>
      <c r="L90" s="9">
        <f t="shared" si="20"/>
        <v>1347.1000000000001</v>
      </c>
      <c r="M90" s="8">
        <f t="shared" si="21"/>
        <v>1348.9999999999998</v>
      </c>
      <c r="N90" s="9">
        <f t="shared" si="23"/>
        <v>218.5</v>
      </c>
      <c r="O90" s="8">
        <v>4450</v>
      </c>
      <c r="P90" s="9">
        <f t="shared" si="22"/>
        <v>5597.9</v>
      </c>
      <c r="Q90" s="9">
        <f t="shared" si="19"/>
        <v>13402.1</v>
      </c>
      <c r="R90" s="112">
        <v>992.6</v>
      </c>
      <c r="S90" s="112">
        <v>994</v>
      </c>
    </row>
    <row r="91" spans="2:19" s="96" customFormat="1" x14ac:dyDescent="0.2">
      <c r="B91" s="94" t="s">
        <v>141</v>
      </c>
      <c r="C91" s="95" t="s">
        <v>30</v>
      </c>
      <c r="D91" s="95" t="s">
        <v>126</v>
      </c>
      <c r="E91" s="95" t="s">
        <v>18</v>
      </c>
      <c r="F91" s="95" t="s">
        <v>22</v>
      </c>
      <c r="G91" s="8">
        <v>14552.31</v>
      </c>
      <c r="H91" s="8">
        <v>0</v>
      </c>
      <c r="I91" s="8">
        <v>25</v>
      </c>
      <c r="J91" s="8">
        <f t="shared" si="17"/>
        <v>417.651297</v>
      </c>
      <c r="K91" s="9">
        <f t="shared" si="18"/>
        <v>442.39022399999999</v>
      </c>
      <c r="L91" s="9">
        <f t="shared" si="20"/>
        <v>1031.758779</v>
      </c>
      <c r="M91" s="8">
        <f t="shared" si="21"/>
        <v>1033.2140099999999</v>
      </c>
      <c r="N91" s="9">
        <f t="shared" si="23"/>
        <v>167.35156499999999</v>
      </c>
      <c r="O91" s="8">
        <v>600</v>
      </c>
      <c r="P91" s="9">
        <f t="shared" si="22"/>
        <v>1485.0415210000001</v>
      </c>
      <c r="Q91" s="9">
        <f t="shared" si="19"/>
        <v>13067.268478999998</v>
      </c>
      <c r="R91" s="112">
        <v>992.6</v>
      </c>
      <c r="S91" s="112">
        <v>994</v>
      </c>
    </row>
    <row r="92" spans="2:19" s="96" customFormat="1" x14ac:dyDescent="0.2">
      <c r="B92" s="95" t="s">
        <v>509</v>
      </c>
      <c r="C92" s="95" t="s">
        <v>30</v>
      </c>
      <c r="D92" s="95" t="s">
        <v>31</v>
      </c>
      <c r="E92" s="95" t="s">
        <v>18</v>
      </c>
      <c r="F92" s="95" t="s">
        <v>22</v>
      </c>
      <c r="G92" s="8">
        <v>15066.29</v>
      </c>
      <c r="H92" s="8">
        <v>0</v>
      </c>
      <c r="I92" s="8">
        <v>25</v>
      </c>
      <c r="J92" s="8">
        <f t="shared" si="17"/>
        <v>432.40252300000003</v>
      </c>
      <c r="K92" s="9">
        <f t="shared" si="18"/>
        <v>458.01521600000001</v>
      </c>
      <c r="L92" s="9">
        <f t="shared" si="20"/>
        <v>1068.199961</v>
      </c>
      <c r="M92" s="8">
        <f t="shared" si="21"/>
        <v>1069.70659</v>
      </c>
      <c r="N92" s="9">
        <f t="shared" si="23"/>
        <v>173.26233500000001</v>
      </c>
      <c r="O92" s="8">
        <v>6106.99</v>
      </c>
      <c r="P92" s="9">
        <f t="shared" si="22"/>
        <v>7022.4077390000002</v>
      </c>
      <c r="Q92" s="9">
        <f t="shared" si="19"/>
        <v>8043.8822610000007</v>
      </c>
      <c r="R92" s="112">
        <v>1329.38</v>
      </c>
      <c r="S92" s="112">
        <v>1331.25</v>
      </c>
    </row>
    <row r="93" spans="2:19" s="96" customFormat="1" x14ac:dyDescent="0.2">
      <c r="B93" s="95" t="s">
        <v>441</v>
      </c>
      <c r="C93" s="95" t="s">
        <v>30</v>
      </c>
      <c r="D93" s="95" t="s">
        <v>223</v>
      </c>
      <c r="E93" s="95" t="s">
        <v>18</v>
      </c>
      <c r="F93" s="95" t="s">
        <v>22</v>
      </c>
      <c r="G93" s="8">
        <v>18000</v>
      </c>
      <c r="H93" s="8">
        <v>0</v>
      </c>
      <c r="I93" s="8">
        <v>25</v>
      </c>
      <c r="J93" s="8">
        <f t="shared" si="17"/>
        <v>516.6</v>
      </c>
      <c r="K93" s="9">
        <f t="shared" si="18"/>
        <v>547.20000000000005</v>
      </c>
      <c r="L93" s="9">
        <f t="shared" si="20"/>
        <v>1276.2</v>
      </c>
      <c r="M93" s="8">
        <f t="shared" si="21"/>
        <v>1277.9999999999998</v>
      </c>
      <c r="N93" s="9">
        <f t="shared" si="23"/>
        <v>207</v>
      </c>
      <c r="O93" s="8">
        <v>7880.31</v>
      </c>
      <c r="P93" s="9">
        <f t="shared" si="22"/>
        <v>8969.11</v>
      </c>
      <c r="Q93" s="9">
        <f t="shared" si="19"/>
        <v>9030.89</v>
      </c>
      <c r="R93" s="112">
        <v>1052.8699999999999</v>
      </c>
      <c r="S93" s="112">
        <v>1054.3499999999999</v>
      </c>
    </row>
    <row r="94" spans="2:19" s="96" customFormat="1" ht="11.25" customHeight="1" x14ac:dyDescent="0.2">
      <c r="B94" s="95" t="s">
        <v>283</v>
      </c>
      <c r="C94" s="95" t="s">
        <v>30</v>
      </c>
      <c r="D94" s="95" t="s">
        <v>103</v>
      </c>
      <c r="E94" s="95" t="s">
        <v>18</v>
      </c>
      <c r="F94" s="95" t="s">
        <v>19</v>
      </c>
      <c r="G94" s="8">
        <v>17000</v>
      </c>
      <c r="H94" s="8">
        <v>0</v>
      </c>
      <c r="I94" s="8">
        <v>25</v>
      </c>
      <c r="J94" s="8">
        <f t="shared" si="17"/>
        <v>487.9</v>
      </c>
      <c r="K94" s="9">
        <f t="shared" si="18"/>
        <v>516.79999999999995</v>
      </c>
      <c r="L94" s="9">
        <f t="shared" si="20"/>
        <v>1205.3000000000002</v>
      </c>
      <c r="M94" s="8">
        <f t="shared" si="21"/>
        <v>1207</v>
      </c>
      <c r="N94" s="9">
        <f t="shared" si="23"/>
        <v>195.5</v>
      </c>
      <c r="O94" s="8">
        <v>6312.29</v>
      </c>
      <c r="P94" s="9">
        <f t="shared" si="22"/>
        <v>7341.99</v>
      </c>
      <c r="Q94" s="9">
        <f t="shared" si="19"/>
        <v>9658.01</v>
      </c>
      <c r="R94" s="97"/>
      <c r="S94" s="97"/>
    </row>
    <row r="95" spans="2:19" s="96" customFormat="1" x14ac:dyDescent="0.2">
      <c r="B95" s="99" t="s">
        <v>241</v>
      </c>
      <c r="C95" s="95" t="s">
        <v>30</v>
      </c>
      <c r="D95" s="95" t="s">
        <v>103</v>
      </c>
      <c r="E95" s="95" t="s">
        <v>18</v>
      </c>
      <c r="F95" s="95" t="s">
        <v>19</v>
      </c>
      <c r="G95" s="8">
        <v>18000</v>
      </c>
      <c r="H95" s="8">
        <v>0</v>
      </c>
      <c r="I95" s="8">
        <v>25</v>
      </c>
      <c r="J95" s="8">
        <f t="shared" si="17"/>
        <v>516.6</v>
      </c>
      <c r="K95" s="9">
        <f t="shared" si="18"/>
        <v>547.20000000000005</v>
      </c>
      <c r="L95" s="9">
        <f t="shared" si="20"/>
        <v>1276.2</v>
      </c>
      <c r="M95" s="8">
        <f t="shared" si="21"/>
        <v>1277.9999999999998</v>
      </c>
      <c r="N95" s="9">
        <f t="shared" si="23"/>
        <v>207</v>
      </c>
      <c r="O95" s="8">
        <v>7684</v>
      </c>
      <c r="P95" s="9">
        <f t="shared" si="22"/>
        <v>8772.7999999999993</v>
      </c>
      <c r="Q95" s="9">
        <f t="shared" si="19"/>
        <v>9227.2000000000007</v>
      </c>
      <c r="R95" s="97"/>
      <c r="S95" s="97"/>
    </row>
    <row r="96" spans="2:19" s="96" customFormat="1" x14ac:dyDescent="0.2">
      <c r="B96" s="95" t="s">
        <v>361</v>
      </c>
      <c r="C96" s="95" t="s">
        <v>30</v>
      </c>
      <c r="D96" s="95" t="s">
        <v>103</v>
      </c>
      <c r="E96" s="95" t="s">
        <v>18</v>
      </c>
      <c r="F96" s="95" t="s">
        <v>19</v>
      </c>
      <c r="G96" s="8">
        <v>17000</v>
      </c>
      <c r="H96" s="8">
        <v>0</v>
      </c>
      <c r="I96" s="8">
        <v>25</v>
      </c>
      <c r="J96" s="8">
        <f t="shared" si="17"/>
        <v>487.9</v>
      </c>
      <c r="K96" s="9">
        <f t="shared" si="18"/>
        <v>516.79999999999995</v>
      </c>
      <c r="L96" s="9">
        <f t="shared" si="20"/>
        <v>1205.3000000000002</v>
      </c>
      <c r="M96" s="8">
        <f t="shared" si="21"/>
        <v>1207</v>
      </c>
      <c r="N96" s="9">
        <f t="shared" si="23"/>
        <v>195.5</v>
      </c>
      <c r="O96" s="8">
        <v>7122.2</v>
      </c>
      <c r="P96" s="9">
        <f t="shared" si="22"/>
        <v>8151.9</v>
      </c>
      <c r="Q96" s="9">
        <f t="shared" si="19"/>
        <v>8848.1</v>
      </c>
      <c r="R96" s="112">
        <v>1418</v>
      </c>
      <c r="S96" s="112">
        <v>1420</v>
      </c>
    </row>
    <row r="97" spans="1:1897" s="5" customFormat="1" ht="12.75" x14ac:dyDescent="0.2">
      <c r="A97" s="119"/>
      <c r="B97" s="95" t="s">
        <v>212</v>
      </c>
      <c r="C97" s="95" t="s">
        <v>30</v>
      </c>
      <c r="D97" s="95" t="s">
        <v>103</v>
      </c>
      <c r="E97" s="95" t="s">
        <v>18</v>
      </c>
      <c r="F97" s="95" t="s">
        <v>19</v>
      </c>
      <c r="G97" s="8">
        <v>17300</v>
      </c>
      <c r="H97" s="8">
        <v>0</v>
      </c>
      <c r="I97" s="8">
        <v>25</v>
      </c>
      <c r="J97" s="8">
        <f t="shared" si="17"/>
        <v>496.51</v>
      </c>
      <c r="K97" s="9">
        <f t="shared" si="18"/>
        <v>525.91999999999996</v>
      </c>
      <c r="L97" s="9">
        <f t="shared" si="20"/>
        <v>1226.5700000000002</v>
      </c>
      <c r="M97" s="8">
        <f t="shared" si="21"/>
        <v>1228.3</v>
      </c>
      <c r="N97" s="9">
        <f t="shared" si="23"/>
        <v>198.95</v>
      </c>
      <c r="O97" s="8">
        <v>2100</v>
      </c>
      <c r="P97" s="9">
        <f t="shared" si="22"/>
        <v>3147.43</v>
      </c>
      <c r="Q97" s="9">
        <f t="shared" si="19"/>
        <v>14152.57</v>
      </c>
      <c r="R97" s="119"/>
      <c r="S97" s="119"/>
      <c r="T97" s="119"/>
      <c r="U97" s="119"/>
      <c r="V97" s="119"/>
      <c r="W97" s="119"/>
      <c r="X97" s="119"/>
      <c r="Y97" s="119"/>
      <c r="Z97" s="119"/>
      <c r="AA97" s="119"/>
      <c r="AB97" s="119"/>
      <c r="AC97" s="119"/>
      <c r="AD97" s="119"/>
      <c r="AE97" s="119"/>
      <c r="AF97" s="119"/>
      <c r="AG97" s="119"/>
      <c r="AH97" s="119"/>
      <c r="AI97" s="119"/>
      <c r="AJ97" s="119"/>
      <c r="AK97" s="119"/>
      <c r="AL97" s="119"/>
      <c r="AM97" s="119"/>
      <c r="AN97" s="119"/>
      <c r="AO97" s="119"/>
      <c r="AP97" s="119"/>
      <c r="AQ97" s="119"/>
      <c r="AR97" s="119"/>
      <c r="AS97" s="119"/>
      <c r="AT97" s="119"/>
      <c r="AU97" s="119"/>
      <c r="AV97" s="119"/>
      <c r="AW97" s="119"/>
      <c r="AX97" s="119"/>
      <c r="AY97" s="119"/>
      <c r="AZ97" s="119"/>
      <c r="BA97" s="119"/>
      <c r="BB97" s="119"/>
      <c r="BC97" s="119"/>
      <c r="BD97" s="119"/>
      <c r="BE97" s="119"/>
      <c r="BF97" s="119"/>
      <c r="BG97" s="119"/>
      <c r="BH97" s="119"/>
      <c r="BI97" s="119"/>
      <c r="BJ97" s="119"/>
      <c r="BK97" s="119"/>
      <c r="BL97" s="119"/>
      <c r="BM97" s="119"/>
      <c r="BN97" s="119"/>
      <c r="BO97" s="119"/>
      <c r="BP97" s="119"/>
      <c r="BQ97" s="119"/>
      <c r="BR97" s="119"/>
      <c r="BS97" s="119"/>
      <c r="BT97" s="119"/>
      <c r="BU97" s="119"/>
      <c r="BV97" s="119"/>
      <c r="BW97" s="119"/>
      <c r="BX97" s="119"/>
      <c r="BY97" s="119"/>
      <c r="BZ97" s="119"/>
      <c r="CA97" s="119"/>
      <c r="CB97" s="119"/>
      <c r="CC97" s="119"/>
      <c r="CD97" s="119"/>
      <c r="CE97" s="119"/>
      <c r="CF97" s="119"/>
      <c r="CG97" s="119"/>
      <c r="CH97" s="119"/>
      <c r="CI97" s="119"/>
      <c r="CJ97" s="119"/>
      <c r="CK97" s="119"/>
      <c r="CL97" s="119"/>
      <c r="CM97" s="119"/>
      <c r="CN97" s="119"/>
      <c r="CO97" s="119"/>
      <c r="CP97" s="119"/>
      <c r="CQ97" s="119"/>
      <c r="CR97" s="119"/>
      <c r="CS97" s="119"/>
      <c r="CT97" s="119"/>
      <c r="CU97" s="119"/>
      <c r="CV97" s="119"/>
      <c r="CW97" s="119"/>
      <c r="CX97" s="119"/>
      <c r="CY97" s="119"/>
      <c r="CZ97" s="119"/>
      <c r="DA97" s="119"/>
      <c r="DB97" s="119"/>
      <c r="DC97" s="119"/>
      <c r="DD97" s="119"/>
      <c r="DE97" s="119"/>
      <c r="DF97" s="119"/>
      <c r="DG97" s="119"/>
      <c r="DH97" s="119"/>
      <c r="DI97" s="119"/>
      <c r="DJ97" s="119"/>
      <c r="DK97" s="119"/>
      <c r="DL97" s="119"/>
      <c r="DM97" s="119"/>
      <c r="DN97" s="119"/>
      <c r="DO97" s="119"/>
      <c r="DP97" s="119"/>
      <c r="DQ97" s="119"/>
      <c r="DR97" s="119"/>
      <c r="DS97" s="119"/>
      <c r="DT97" s="119"/>
      <c r="DU97" s="119"/>
      <c r="DV97" s="119"/>
      <c r="DW97" s="119"/>
      <c r="DX97" s="119"/>
      <c r="DY97" s="119"/>
      <c r="DZ97" s="119"/>
      <c r="EA97" s="119"/>
      <c r="EB97" s="119"/>
      <c r="EC97" s="119"/>
      <c r="ED97" s="119"/>
      <c r="EE97" s="119"/>
      <c r="EF97" s="119"/>
      <c r="EG97" s="119"/>
      <c r="EH97" s="119"/>
      <c r="EI97" s="119"/>
      <c r="EJ97" s="119"/>
      <c r="EK97" s="119"/>
      <c r="EL97" s="119"/>
      <c r="EM97" s="119"/>
      <c r="EN97" s="119"/>
      <c r="EO97" s="119"/>
      <c r="EP97" s="119"/>
      <c r="EQ97" s="119"/>
      <c r="ER97" s="119"/>
      <c r="ES97" s="119"/>
      <c r="ET97" s="119"/>
      <c r="EU97" s="119"/>
      <c r="EV97" s="119"/>
      <c r="EW97" s="119"/>
      <c r="EX97" s="119"/>
      <c r="EY97" s="119"/>
      <c r="EZ97" s="119"/>
      <c r="FA97" s="119"/>
      <c r="FB97" s="119"/>
      <c r="FC97" s="119"/>
      <c r="FD97" s="119"/>
      <c r="FE97" s="119"/>
      <c r="FF97" s="119"/>
      <c r="FG97" s="119"/>
      <c r="FH97" s="119"/>
      <c r="FI97" s="119"/>
      <c r="FJ97" s="119"/>
      <c r="FK97" s="119"/>
      <c r="FL97" s="119"/>
      <c r="FM97" s="119"/>
      <c r="FN97" s="119"/>
      <c r="FO97" s="119"/>
      <c r="FP97" s="119"/>
      <c r="FQ97" s="119"/>
      <c r="FR97" s="119"/>
      <c r="FS97" s="119"/>
      <c r="FT97" s="119"/>
      <c r="FU97" s="119"/>
      <c r="FV97" s="119"/>
      <c r="FW97" s="119"/>
      <c r="FX97" s="119"/>
      <c r="FY97" s="119"/>
      <c r="FZ97" s="119"/>
      <c r="GA97" s="119"/>
      <c r="GB97" s="119"/>
      <c r="GC97" s="119"/>
      <c r="GD97" s="119"/>
      <c r="GE97" s="119"/>
      <c r="GF97" s="119"/>
      <c r="GG97" s="119"/>
      <c r="GH97" s="119"/>
      <c r="GI97" s="119"/>
      <c r="GJ97" s="119"/>
      <c r="GK97" s="119"/>
      <c r="GL97" s="119"/>
      <c r="GM97" s="119"/>
      <c r="GN97" s="119"/>
      <c r="GO97" s="119"/>
      <c r="GP97" s="119"/>
      <c r="GQ97" s="119"/>
      <c r="GR97" s="119"/>
      <c r="GS97" s="119"/>
      <c r="GT97" s="119"/>
      <c r="GU97" s="119"/>
      <c r="GV97" s="119"/>
      <c r="GW97" s="119"/>
      <c r="GX97" s="119"/>
      <c r="GY97" s="119"/>
      <c r="GZ97" s="119"/>
      <c r="HA97" s="119"/>
      <c r="HB97" s="119"/>
      <c r="HC97" s="119"/>
      <c r="HD97" s="119"/>
      <c r="HE97" s="119"/>
      <c r="HF97" s="119"/>
      <c r="HG97" s="119"/>
      <c r="HH97" s="119"/>
      <c r="HI97" s="119"/>
      <c r="HJ97" s="119"/>
      <c r="HK97" s="119"/>
      <c r="HL97" s="119"/>
      <c r="HM97" s="119"/>
      <c r="HN97" s="119"/>
      <c r="HO97" s="119"/>
      <c r="HP97" s="119"/>
      <c r="HQ97" s="119"/>
      <c r="HR97" s="119"/>
      <c r="HS97" s="119"/>
      <c r="HT97" s="119"/>
      <c r="HU97" s="119"/>
      <c r="HV97" s="119"/>
      <c r="HW97" s="119"/>
      <c r="HX97" s="119"/>
      <c r="HY97" s="119"/>
      <c r="HZ97" s="119"/>
      <c r="IA97" s="119"/>
      <c r="IB97" s="119"/>
      <c r="IC97" s="119"/>
      <c r="ID97" s="119"/>
      <c r="IE97" s="119"/>
      <c r="IF97" s="119"/>
      <c r="IG97" s="119"/>
      <c r="IH97" s="119"/>
      <c r="II97" s="119"/>
      <c r="IJ97" s="119"/>
      <c r="IK97" s="119"/>
      <c r="IL97" s="119"/>
      <c r="IM97" s="119"/>
      <c r="IN97" s="119"/>
      <c r="IO97" s="119"/>
      <c r="IP97" s="119"/>
      <c r="IQ97" s="119"/>
      <c r="IR97" s="119"/>
      <c r="IS97" s="119"/>
      <c r="IT97" s="119"/>
      <c r="IU97" s="119"/>
      <c r="IV97" s="119"/>
      <c r="IW97" s="119"/>
      <c r="IX97" s="119"/>
      <c r="IY97" s="119"/>
      <c r="IZ97" s="119"/>
      <c r="JA97" s="119"/>
      <c r="JB97" s="119"/>
      <c r="JC97" s="119"/>
      <c r="JD97" s="119"/>
      <c r="JE97" s="119"/>
      <c r="JF97" s="119"/>
      <c r="JG97" s="119"/>
      <c r="JH97" s="119"/>
      <c r="JI97" s="119"/>
      <c r="JJ97" s="119"/>
      <c r="JK97" s="119"/>
      <c r="JL97" s="119"/>
      <c r="JM97" s="119"/>
      <c r="JN97" s="119"/>
      <c r="JO97" s="119"/>
      <c r="JP97" s="119"/>
      <c r="JQ97" s="119"/>
      <c r="JR97" s="119"/>
      <c r="JS97" s="119"/>
      <c r="JT97" s="119"/>
      <c r="JU97" s="119"/>
      <c r="JV97" s="119"/>
      <c r="JW97" s="119"/>
      <c r="JX97" s="119"/>
      <c r="JY97" s="119"/>
      <c r="JZ97" s="119"/>
      <c r="KA97" s="119"/>
      <c r="KB97" s="119"/>
      <c r="KC97" s="119"/>
      <c r="KD97" s="119"/>
      <c r="KE97" s="119"/>
      <c r="KF97" s="119"/>
      <c r="KG97" s="119"/>
      <c r="KH97" s="119"/>
      <c r="KI97" s="119"/>
      <c r="KJ97" s="119"/>
      <c r="KK97" s="119"/>
      <c r="KL97" s="119"/>
      <c r="KM97" s="119"/>
      <c r="KN97" s="119"/>
      <c r="KO97" s="119"/>
      <c r="KP97" s="119"/>
      <c r="KQ97" s="119"/>
      <c r="KR97" s="119"/>
      <c r="KS97" s="119"/>
      <c r="KT97" s="119"/>
      <c r="KU97" s="119"/>
      <c r="KV97" s="119"/>
      <c r="KW97" s="119"/>
      <c r="KX97" s="119"/>
      <c r="KY97" s="119"/>
      <c r="KZ97" s="119"/>
      <c r="LA97" s="119"/>
      <c r="LB97" s="119"/>
      <c r="LC97" s="119"/>
      <c r="LD97" s="119"/>
      <c r="LE97" s="119"/>
      <c r="LF97" s="119"/>
      <c r="LG97" s="119"/>
      <c r="LH97" s="119"/>
      <c r="LI97" s="119"/>
      <c r="LJ97" s="119"/>
      <c r="LK97" s="119"/>
      <c r="LL97" s="119"/>
      <c r="LM97" s="119"/>
      <c r="LN97" s="119"/>
      <c r="LO97" s="119"/>
      <c r="LP97" s="119"/>
      <c r="LQ97" s="119"/>
      <c r="LR97" s="119"/>
      <c r="LS97" s="119"/>
      <c r="LT97" s="119"/>
      <c r="LU97" s="119"/>
      <c r="LV97" s="119"/>
      <c r="LW97" s="119"/>
      <c r="LX97" s="119"/>
      <c r="LY97" s="119"/>
      <c r="LZ97" s="119"/>
      <c r="MA97" s="119"/>
      <c r="MB97" s="119"/>
      <c r="MC97" s="119"/>
      <c r="MD97" s="119"/>
      <c r="ME97" s="119"/>
      <c r="MF97" s="119"/>
      <c r="MG97" s="119"/>
      <c r="MH97" s="119"/>
      <c r="MI97" s="119"/>
      <c r="MJ97" s="119"/>
      <c r="MK97" s="119"/>
      <c r="ML97" s="119"/>
      <c r="MM97" s="119"/>
      <c r="MN97" s="119"/>
      <c r="MO97" s="119"/>
      <c r="MP97" s="119"/>
      <c r="MQ97" s="119"/>
      <c r="MR97" s="119"/>
      <c r="MS97" s="119"/>
      <c r="MT97" s="119"/>
      <c r="MU97" s="119"/>
      <c r="MV97" s="119"/>
      <c r="MW97" s="119"/>
      <c r="MX97" s="119"/>
      <c r="MY97" s="119"/>
      <c r="MZ97" s="119"/>
      <c r="NA97" s="119"/>
      <c r="NB97" s="119"/>
      <c r="NC97" s="119"/>
      <c r="ND97" s="119"/>
      <c r="NE97" s="119"/>
      <c r="NF97" s="119"/>
      <c r="NG97" s="119"/>
      <c r="NH97" s="119"/>
      <c r="NI97" s="119"/>
      <c r="NJ97" s="119"/>
      <c r="NK97" s="119"/>
      <c r="NL97" s="119"/>
      <c r="NM97" s="119"/>
      <c r="NN97" s="119"/>
      <c r="NO97" s="119"/>
      <c r="NP97" s="119"/>
      <c r="NQ97" s="119"/>
      <c r="NR97" s="119"/>
      <c r="NS97" s="119"/>
      <c r="NT97" s="119"/>
      <c r="NU97" s="119"/>
      <c r="NV97" s="119"/>
      <c r="NW97" s="119"/>
      <c r="NX97" s="119"/>
      <c r="NY97" s="119"/>
      <c r="NZ97" s="119"/>
      <c r="OA97" s="119"/>
      <c r="OB97" s="119"/>
      <c r="OC97" s="119"/>
      <c r="OD97" s="119"/>
      <c r="OE97" s="119"/>
      <c r="OF97" s="119"/>
      <c r="OG97" s="119"/>
      <c r="OH97" s="119"/>
      <c r="OI97" s="119"/>
      <c r="OJ97" s="119"/>
      <c r="OK97" s="119"/>
      <c r="OL97" s="119"/>
      <c r="OM97" s="119"/>
      <c r="ON97" s="119"/>
      <c r="OO97" s="119"/>
      <c r="OP97" s="119"/>
      <c r="OQ97" s="119"/>
      <c r="OR97" s="119"/>
      <c r="OS97" s="119"/>
      <c r="OT97" s="119"/>
      <c r="OU97" s="119"/>
      <c r="OV97" s="119"/>
      <c r="OW97" s="119"/>
      <c r="OX97" s="119"/>
      <c r="OY97" s="119"/>
      <c r="OZ97" s="119"/>
      <c r="PA97" s="119"/>
      <c r="PB97" s="119"/>
      <c r="PC97" s="119"/>
      <c r="PD97" s="119"/>
      <c r="PE97" s="119"/>
      <c r="PF97" s="119"/>
      <c r="PG97" s="119"/>
      <c r="PH97" s="119"/>
      <c r="PI97" s="119"/>
      <c r="PJ97" s="119"/>
      <c r="PK97" s="119"/>
      <c r="PL97" s="119"/>
      <c r="PM97" s="119"/>
      <c r="PN97" s="119"/>
      <c r="PO97" s="119"/>
      <c r="PP97" s="119"/>
      <c r="PQ97" s="119"/>
      <c r="PR97" s="119"/>
      <c r="PS97" s="119"/>
      <c r="PT97" s="119"/>
      <c r="PU97" s="119"/>
      <c r="PV97" s="119"/>
      <c r="PW97" s="119"/>
      <c r="PX97" s="119"/>
      <c r="PY97" s="119"/>
      <c r="PZ97" s="119"/>
      <c r="QA97" s="119"/>
      <c r="QB97" s="119"/>
      <c r="QC97" s="119"/>
      <c r="QD97" s="119"/>
      <c r="QE97" s="119"/>
      <c r="QF97" s="119"/>
      <c r="QG97" s="119"/>
      <c r="QH97" s="119"/>
      <c r="QI97" s="119"/>
      <c r="QJ97" s="119"/>
      <c r="QK97" s="119"/>
      <c r="QL97" s="119"/>
      <c r="QM97" s="119"/>
      <c r="QN97" s="119"/>
      <c r="QO97" s="119"/>
      <c r="QP97" s="119"/>
      <c r="QQ97" s="119"/>
      <c r="QR97" s="119"/>
      <c r="QS97" s="119"/>
      <c r="QT97" s="119"/>
      <c r="QU97" s="119"/>
      <c r="QV97" s="119"/>
      <c r="QW97" s="119"/>
      <c r="QX97" s="119"/>
      <c r="QY97" s="119"/>
      <c r="QZ97" s="119"/>
      <c r="RA97" s="119"/>
      <c r="RB97" s="119"/>
      <c r="RC97" s="119"/>
      <c r="RD97" s="119"/>
      <c r="RE97" s="119"/>
      <c r="RF97" s="119"/>
      <c r="RG97" s="119"/>
      <c r="RH97" s="119"/>
      <c r="RI97" s="119"/>
      <c r="RJ97" s="119"/>
      <c r="RK97" s="119"/>
      <c r="RL97" s="119"/>
      <c r="RM97" s="119"/>
      <c r="RN97" s="119"/>
      <c r="RO97" s="119"/>
      <c r="RP97" s="119"/>
      <c r="RQ97" s="119"/>
      <c r="RR97" s="119"/>
      <c r="RS97" s="119"/>
      <c r="RT97" s="119"/>
      <c r="RU97" s="119"/>
      <c r="RV97" s="119"/>
      <c r="RW97" s="119"/>
      <c r="RX97" s="119"/>
      <c r="RY97" s="119"/>
      <c r="RZ97" s="119"/>
      <c r="SA97" s="119"/>
      <c r="SB97" s="119"/>
      <c r="SC97" s="119"/>
      <c r="SD97" s="119"/>
      <c r="SE97" s="119"/>
      <c r="SF97" s="119"/>
      <c r="SG97" s="119"/>
      <c r="SH97" s="119"/>
      <c r="SI97" s="119"/>
      <c r="SJ97" s="119"/>
      <c r="SK97" s="119"/>
      <c r="SL97" s="119"/>
      <c r="SM97" s="119"/>
      <c r="SN97" s="119"/>
      <c r="SO97" s="119"/>
      <c r="SP97" s="119"/>
      <c r="SQ97" s="119"/>
      <c r="SR97" s="119"/>
      <c r="SS97" s="119"/>
      <c r="ST97" s="119"/>
      <c r="SU97" s="119"/>
      <c r="SV97" s="119"/>
      <c r="SW97" s="119"/>
      <c r="SX97" s="119"/>
      <c r="SY97" s="119"/>
      <c r="SZ97" s="119"/>
      <c r="TA97" s="119"/>
      <c r="TB97" s="119"/>
      <c r="TC97" s="119"/>
      <c r="TD97" s="119"/>
      <c r="TE97" s="119"/>
      <c r="TF97" s="119"/>
      <c r="TG97" s="119"/>
      <c r="TH97" s="119"/>
      <c r="TI97" s="119"/>
      <c r="TJ97" s="119"/>
      <c r="TK97" s="119"/>
      <c r="TL97" s="119"/>
      <c r="TM97" s="119"/>
      <c r="TN97" s="119"/>
      <c r="TO97" s="119"/>
      <c r="TP97" s="119"/>
      <c r="TQ97" s="119"/>
      <c r="TR97" s="119"/>
      <c r="TS97" s="119"/>
      <c r="TT97" s="119"/>
      <c r="TU97" s="119"/>
      <c r="TV97" s="119"/>
      <c r="TW97" s="119"/>
      <c r="TX97" s="119"/>
      <c r="TY97" s="119"/>
      <c r="TZ97" s="119"/>
      <c r="UA97" s="119"/>
      <c r="UB97" s="119"/>
      <c r="UC97" s="119"/>
      <c r="UD97" s="119"/>
      <c r="UE97" s="119"/>
      <c r="UF97" s="119"/>
      <c r="UG97" s="119"/>
      <c r="UH97" s="119"/>
      <c r="UI97" s="119"/>
      <c r="UJ97" s="119"/>
      <c r="UK97" s="119"/>
      <c r="UL97" s="119"/>
      <c r="UM97" s="119"/>
      <c r="UN97" s="119"/>
      <c r="UO97" s="119"/>
      <c r="UP97" s="119"/>
      <c r="UQ97" s="119"/>
      <c r="UR97" s="119"/>
      <c r="US97" s="119"/>
      <c r="UT97" s="119"/>
      <c r="UU97" s="119"/>
      <c r="UV97" s="119"/>
      <c r="UW97" s="119"/>
      <c r="UX97" s="119"/>
      <c r="UY97" s="119"/>
      <c r="UZ97" s="119"/>
      <c r="VA97" s="119"/>
      <c r="VB97" s="119"/>
      <c r="VC97" s="119"/>
      <c r="VD97" s="119"/>
      <c r="VE97" s="119"/>
      <c r="VF97" s="119"/>
      <c r="VG97" s="119"/>
      <c r="VH97" s="119"/>
      <c r="VI97" s="119"/>
      <c r="VJ97" s="119"/>
      <c r="VK97" s="119"/>
      <c r="VL97" s="119"/>
      <c r="VM97" s="119"/>
      <c r="VN97" s="119"/>
      <c r="VO97" s="119"/>
      <c r="VP97" s="119"/>
      <c r="VQ97" s="119"/>
      <c r="VR97" s="119"/>
      <c r="VS97" s="119"/>
      <c r="VT97" s="119"/>
      <c r="VU97" s="119"/>
      <c r="VV97" s="119"/>
      <c r="VW97" s="119"/>
      <c r="VX97" s="119"/>
      <c r="VY97" s="119"/>
      <c r="VZ97" s="119"/>
      <c r="WA97" s="119"/>
      <c r="WB97" s="119"/>
      <c r="WC97" s="119"/>
      <c r="WD97" s="119"/>
      <c r="WE97" s="119"/>
      <c r="WF97" s="119"/>
      <c r="WG97" s="119"/>
      <c r="WH97" s="119"/>
      <c r="WI97" s="119"/>
      <c r="WJ97" s="119"/>
      <c r="WK97" s="119"/>
      <c r="WL97" s="119"/>
      <c r="WM97" s="119"/>
      <c r="WN97" s="119"/>
      <c r="WO97" s="119"/>
      <c r="WP97" s="119"/>
      <c r="WQ97" s="119"/>
      <c r="WR97" s="119"/>
      <c r="WS97" s="119"/>
      <c r="WT97" s="119"/>
      <c r="WU97" s="119"/>
      <c r="WV97" s="119"/>
      <c r="WW97" s="119"/>
      <c r="WX97" s="119"/>
      <c r="WY97" s="119"/>
      <c r="WZ97" s="119"/>
      <c r="XA97" s="119"/>
      <c r="XB97" s="119"/>
      <c r="XC97" s="119"/>
      <c r="XD97" s="119"/>
      <c r="XE97" s="119"/>
      <c r="XF97" s="119"/>
      <c r="XG97" s="119"/>
      <c r="XH97" s="119"/>
      <c r="XI97" s="119"/>
      <c r="XJ97" s="119"/>
      <c r="XK97" s="119"/>
      <c r="XL97" s="119"/>
      <c r="XM97" s="119"/>
      <c r="XN97" s="119"/>
      <c r="XO97" s="119"/>
      <c r="XP97" s="119"/>
      <c r="XQ97" s="119"/>
      <c r="XR97" s="119"/>
      <c r="XS97" s="119"/>
      <c r="XT97" s="119"/>
      <c r="XU97" s="119"/>
      <c r="XV97" s="119"/>
      <c r="XW97" s="119"/>
      <c r="XX97" s="119"/>
      <c r="XY97" s="119"/>
      <c r="XZ97" s="119"/>
      <c r="YA97" s="119"/>
      <c r="YB97" s="119"/>
      <c r="YC97" s="119"/>
      <c r="YD97" s="119"/>
      <c r="YE97" s="119"/>
      <c r="YF97" s="119"/>
      <c r="YG97" s="119"/>
      <c r="YH97" s="119"/>
      <c r="YI97" s="119"/>
      <c r="YJ97" s="119"/>
      <c r="YK97" s="119"/>
      <c r="YL97" s="119"/>
      <c r="YM97" s="119"/>
      <c r="YN97" s="119"/>
      <c r="YO97" s="119"/>
      <c r="YP97" s="119"/>
      <c r="YQ97" s="119"/>
      <c r="YR97" s="119"/>
      <c r="YS97" s="119"/>
      <c r="YT97" s="119"/>
      <c r="YU97" s="119"/>
      <c r="YV97" s="119"/>
      <c r="YW97" s="119"/>
      <c r="YX97" s="119"/>
      <c r="YY97" s="119"/>
      <c r="YZ97" s="119"/>
      <c r="ZA97" s="119"/>
      <c r="ZB97" s="119"/>
      <c r="ZC97" s="119"/>
      <c r="ZD97" s="119"/>
      <c r="ZE97" s="119"/>
      <c r="ZF97" s="119"/>
      <c r="ZG97" s="119"/>
      <c r="ZH97" s="119"/>
      <c r="ZI97" s="119"/>
      <c r="ZJ97" s="119"/>
      <c r="ZK97" s="119"/>
      <c r="ZL97" s="119"/>
      <c r="ZM97" s="119"/>
      <c r="ZN97" s="119"/>
      <c r="ZO97" s="119"/>
      <c r="ZP97" s="119"/>
      <c r="ZQ97" s="119"/>
      <c r="ZR97" s="119"/>
      <c r="ZS97" s="119"/>
      <c r="ZT97" s="119"/>
      <c r="ZU97" s="119"/>
      <c r="ZV97" s="119"/>
      <c r="ZW97" s="119"/>
      <c r="ZX97" s="119"/>
      <c r="ZY97" s="119"/>
      <c r="ZZ97" s="119"/>
      <c r="AAA97" s="119"/>
      <c r="AAB97" s="119"/>
      <c r="AAC97" s="119"/>
      <c r="AAD97" s="119"/>
      <c r="AAE97" s="119"/>
      <c r="AAF97" s="119"/>
      <c r="AAG97" s="119"/>
      <c r="AAH97" s="119"/>
      <c r="AAI97" s="119"/>
      <c r="AAJ97" s="119"/>
      <c r="AAK97" s="119"/>
      <c r="AAL97" s="119"/>
      <c r="AAM97" s="119"/>
      <c r="AAN97" s="119"/>
      <c r="AAO97" s="119"/>
      <c r="AAP97" s="119"/>
      <c r="AAQ97" s="119"/>
      <c r="AAR97" s="119"/>
      <c r="AAS97" s="119"/>
      <c r="AAT97" s="119"/>
      <c r="AAU97" s="119"/>
      <c r="AAV97" s="119"/>
      <c r="AAW97" s="119"/>
      <c r="AAX97" s="119"/>
      <c r="AAY97" s="119"/>
      <c r="AAZ97" s="119"/>
      <c r="ABA97" s="119"/>
      <c r="ABB97" s="119"/>
      <c r="ABC97" s="119"/>
      <c r="ABD97" s="119"/>
      <c r="ABE97" s="119"/>
      <c r="ABF97" s="119"/>
      <c r="ABG97" s="119"/>
      <c r="ABH97" s="119"/>
      <c r="ABI97" s="119"/>
      <c r="ABJ97" s="119"/>
      <c r="ABK97" s="119"/>
      <c r="ABL97" s="119"/>
      <c r="ABM97" s="119"/>
      <c r="ABN97" s="119"/>
      <c r="ABO97" s="119"/>
      <c r="ABP97" s="119"/>
      <c r="ABQ97" s="119"/>
      <c r="ABR97" s="119"/>
      <c r="ABS97" s="119"/>
      <c r="ABT97" s="119"/>
      <c r="ABU97" s="119"/>
      <c r="ABV97" s="119"/>
      <c r="ABW97" s="119"/>
      <c r="ABX97" s="119"/>
      <c r="ABY97" s="119"/>
      <c r="ABZ97" s="119"/>
      <c r="ACA97" s="119"/>
      <c r="ACB97" s="119"/>
      <c r="ACC97" s="119"/>
      <c r="ACD97" s="119"/>
      <c r="ACE97" s="119"/>
      <c r="ACF97" s="119"/>
      <c r="ACG97" s="119"/>
      <c r="ACH97" s="119"/>
      <c r="ACI97" s="119"/>
      <c r="ACJ97" s="119"/>
      <c r="ACK97" s="119"/>
      <c r="ACL97" s="119"/>
      <c r="ACM97" s="119"/>
      <c r="ACN97" s="119"/>
      <c r="ACO97" s="119"/>
      <c r="ACP97" s="119"/>
      <c r="ACQ97" s="119"/>
      <c r="ACR97" s="119"/>
      <c r="ACS97" s="119"/>
      <c r="ACT97" s="119"/>
      <c r="ACU97" s="119"/>
      <c r="ACV97" s="119"/>
      <c r="ACW97" s="119"/>
      <c r="ACX97" s="119"/>
      <c r="ACY97" s="119"/>
      <c r="ACZ97" s="119"/>
      <c r="ADA97" s="119"/>
      <c r="ADB97" s="119"/>
      <c r="ADC97" s="119"/>
      <c r="ADD97" s="119"/>
      <c r="ADE97" s="119"/>
      <c r="ADF97" s="119"/>
      <c r="ADG97" s="119"/>
      <c r="ADH97" s="119"/>
      <c r="ADI97" s="119"/>
      <c r="ADJ97" s="119"/>
      <c r="ADK97" s="119"/>
      <c r="ADL97" s="119"/>
      <c r="ADM97" s="119"/>
      <c r="ADN97" s="119"/>
      <c r="ADO97" s="119"/>
      <c r="ADP97" s="119"/>
      <c r="ADQ97" s="119"/>
      <c r="ADR97" s="119"/>
      <c r="ADS97" s="119"/>
      <c r="ADT97" s="119"/>
      <c r="ADU97" s="119"/>
      <c r="ADV97" s="119"/>
      <c r="ADW97" s="119"/>
      <c r="ADX97" s="119"/>
      <c r="ADY97" s="119"/>
      <c r="ADZ97" s="119"/>
      <c r="AEA97" s="119"/>
      <c r="AEB97" s="119"/>
      <c r="AEC97" s="119"/>
      <c r="AED97" s="119"/>
      <c r="AEE97" s="119"/>
      <c r="AEF97" s="119"/>
      <c r="AEG97" s="119"/>
      <c r="AEH97" s="119"/>
      <c r="AEI97" s="119"/>
      <c r="AEJ97" s="119"/>
      <c r="AEK97" s="119"/>
      <c r="AEL97" s="119"/>
      <c r="AEM97" s="119"/>
      <c r="AEN97" s="119"/>
      <c r="AEO97" s="119"/>
      <c r="AEP97" s="119"/>
      <c r="AEQ97" s="119"/>
      <c r="AER97" s="119"/>
      <c r="AES97" s="119"/>
      <c r="AET97" s="119"/>
      <c r="AEU97" s="119"/>
      <c r="AEV97" s="119"/>
      <c r="AEW97" s="119"/>
      <c r="AEX97" s="119"/>
      <c r="AEY97" s="119"/>
      <c r="AEZ97" s="119"/>
      <c r="AFA97" s="119"/>
      <c r="AFB97" s="119"/>
      <c r="AFC97" s="119"/>
      <c r="AFD97" s="119"/>
      <c r="AFE97" s="119"/>
      <c r="AFF97" s="119"/>
      <c r="AFG97" s="119"/>
      <c r="AFH97" s="119"/>
      <c r="AFI97" s="119"/>
      <c r="AFJ97" s="119"/>
      <c r="AFK97" s="119"/>
      <c r="AFL97" s="119"/>
      <c r="AFM97" s="119"/>
      <c r="AFN97" s="119"/>
      <c r="AFO97" s="119"/>
      <c r="AFP97" s="119"/>
      <c r="AFQ97" s="119"/>
      <c r="AFR97" s="119"/>
      <c r="AFS97" s="119"/>
      <c r="AFT97" s="119"/>
      <c r="AFU97" s="119"/>
      <c r="AFV97" s="119"/>
      <c r="AFW97" s="119"/>
      <c r="AFX97" s="119"/>
      <c r="AFY97" s="119"/>
      <c r="AFZ97" s="119"/>
      <c r="AGA97" s="119"/>
      <c r="AGB97" s="119"/>
      <c r="AGC97" s="119"/>
      <c r="AGD97" s="119"/>
      <c r="AGE97" s="119"/>
      <c r="AGF97" s="119"/>
      <c r="AGG97" s="119"/>
      <c r="AGH97" s="119"/>
      <c r="AGI97" s="119"/>
      <c r="AGJ97" s="119"/>
      <c r="AGK97" s="119"/>
      <c r="AGL97" s="119"/>
      <c r="AGM97" s="119"/>
      <c r="AGN97" s="119"/>
      <c r="AGO97" s="119"/>
      <c r="AGP97" s="119"/>
      <c r="AGQ97" s="119"/>
      <c r="AGR97" s="119"/>
      <c r="AGS97" s="119"/>
      <c r="AGT97" s="119"/>
      <c r="AGU97" s="119"/>
      <c r="AGV97" s="119"/>
      <c r="AGW97" s="119"/>
      <c r="AGX97" s="119"/>
      <c r="AGY97" s="119"/>
      <c r="AGZ97" s="119"/>
      <c r="AHA97" s="119"/>
      <c r="AHB97" s="119"/>
      <c r="AHC97" s="119"/>
      <c r="AHD97" s="119"/>
      <c r="AHE97" s="119"/>
      <c r="AHF97" s="119"/>
      <c r="AHG97" s="119"/>
      <c r="AHH97" s="119"/>
      <c r="AHI97" s="119"/>
      <c r="AHJ97" s="119"/>
      <c r="AHK97" s="119"/>
      <c r="AHL97" s="119"/>
      <c r="AHM97" s="119"/>
      <c r="AHN97" s="119"/>
      <c r="AHO97" s="119"/>
      <c r="AHP97" s="119"/>
      <c r="AHQ97" s="119"/>
      <c r="AHR97" s="119"/>
      <c r="AHS97" s="119"/>
      <c r="AHT97" s="119"/>
      <c r="AHU97" s="119"/>
      <c r="AHV97" s="119"/>
      <c r="AHW97" s="119"/>
      <c r="AHX97" s="119"/>
      <c r="AHY97" s="119"/>
      <c r="AHZ97" s="119"/>
      <c r="AIA97" s="119"/>
      <c r="AIB97" s="119"/>
      <c r="AIC97" s="119"/>
      <c r="AID97" s="119"/>
      <c r="AIE97" s="119"/>
      <c r="AIF97" s="119"/>
      <c r="AIG97" s="119"/>
      <c r="AIH97" s="119"/>
      <c r="AII97" s="119"/>
      <c r="AIJ97" s="119"/>
      <c r="AIK97" s="119"/>
      <c r="AIL97" s="119"/>
      <c r="AIM97" s="119"/>
      <c r="AIN97" s="119"/>
      <c r="AIO97" s="119"/>
      <c r="AIP97" s="119"/>
      <c r="AIQ97" s="119"/>
      <c r="AIR97" s="119"/>
      <c r="AIS97" s="119"/>
      <c r="AIT97" s="119"/>
      <c r="AIU97" s="119"/>
      <c r="AIV97" s="119"/>
      <c r="AIW97" s="119"/>
      <c r="AIX97" s="119"/>
      <c r="AIY97" s="119"/>
      <c r="AIZ97" s="119"/>
      <c r="AJA97" s="119"/>
      <c r="AJB97" s="119"/>
      <c r="AJC97" s="119"/>
      <c r="AJD97" s="119"/>
      <c r="AJE97" s="119"/>
      <c r="AJF97" s="119"/>
      <c r="AJG97" s="119"/>
      <c r="AJH97" s="119"/>
      <c r="AJI97" s="119"/>
      <c r="AJJ97" s="119"/>
      <c r="AJK97" s="119"/>
      <c r="AJL97" s="119"/>
      <c r="AJM97" s="119"/>
      <c r="AJN97" s="119"/>
      <c r="AJO97" s="119"/>
      <c r="AJP97" s="119"/>
      <c r="AJQ97" s="119"/>
      <c r="AJR97" s="119"/>
      <c r="AJS97" s="119"/>
      <c r="AJT97" s="119"/>
      <c r="AJU97" s="119"/>
      <c r="AJV97" s="119"/>
      <c r="AJW97" s="119"/>
      <c r="AJX97" s="119"/>
      <c r="AJY97" s="119"/>
      <c r="AJZ97" s="119"/>
      <c r="AKA97" s="119"/>
      <c r="AKB97" s="119"/>
      <c r="AKC97" s="119"/>
      <c r="AKD97" s="119"/>
      <c r="AKE97" s="119"/>
      <c r="AKF97" s="119"/>
      <c r="AKG97" s="119"/>
      <c r="AKH97" s="119"/>
      <c r="AKI97" s="119"/>
      <c r="AKJ97" s="119"/>
      <c r="AKK97" s="119"/>
      <c r="AKL97" s="119"/>
      <c r="AKM97" s="119"/>
      <c r="AKN97" s="119"/>
      <c r="AKO97" s="119"/>
      <c r="AKP97" s="119"/>
      <c r="AKQ97" s="119"/>
      <c r="AKR97" s="119"/>
      <c r="AKS97" s="119"/>
      <c r="AKT97" s="119"/>
      <c r="AKU97" s="119"/>
      <c r="AKV97" s="119"/>
      <c r="AKW97" s="119"/>
      <c r="AKX97" s="119"/>
      <c r="AKY97" s="119"/>
      <c r="AKZ97" s="119"/>
      <c r="ALA97" s="119"/>
      <c r="ALB97" s="119"/>
      <c r="ALC97" s="119"/>
      <c r="ALD97" s="119"/>
      <c r="ALE97" s="119"/>
      <c r="ALF97" s="119"/>
      <c r="ALG97" s="119"/>
      <c r="ALH97" s="119"/>
      <c r="ALI97" s="119"/>
      <c r="ALJ97" s="119"/>
      <c r="ALK97" s="119"/>
      <c r="ALL97" s="119"/>
      <c r="ALM97" s="119"/>
      <c r="ALN97" s="119"/>
      <c r="ALO97" s="119"/>
      <c r="ALP97" s="119"/>
      <c r="ALQ97" s="119"/>
      <c r="ALR97" s="119"/>
      <c r="ALS97" s="119"/>
      <c r="ALT97" s="119"/>
      <c r="ALU97" s="119"/>
      <c r="ALV97" s="119"/>
      <c r="ALW97" s="119"/>
      <c r="ALX97" s="119"/>
      <c r="ALY97" s="119"/>
      <c r="ALZ97" s="119"/>
      <c r="AMA97" s="119"/>
      <c r="AMB97" s="119"/>
      <c r="AMC97" s="119"/>
      <c r="AMD97" s="119"/>
      <c r="AME97" s="119"/>
      <c r="AMF97" s="119"/>
      <c r="AMG97" s="119"/>
      <c r="AMH97" s="119"/>
      <c r="AMI97" s="119"/>
      <c r="AMJ97" s="119"/>
      <c r="AMK97" s="119"/>
      <c r="AML97" s="119"/>
      <c r="AMM97" s="119"/>
      <c r="AMN97" s="119"/>
      <c r="AMO97" s="119"/>
      <c r="AMP97" s="119"/>
      <c r="AMQ97" s="119"/>
      <c r="AMR97" s="119"/>
      <c r="AMS97" s="119"/>
      <c r="AMT97" s="119"/>
      <c r="AMU97" s="119"/>
      <c r="AMV97" s="119"/>
      <c r="AMW97" s="119"/>
      <c r="AMX97" s="119"/>
      <c r="AMY97" s="119"/>
      <c r="AMZ97" s="119"/>
      <c r="ANA97" s="119"/>
      <c r="ANB97" s="119"/>
      <c r="ANC97" s="119"/>
      <c r="AND97" s="119"/>
      <c r="ANE97" s="119"/>
      <c r="ANF97" s="119"/>
      <c r="ANG97" s="119"/>
      <c r="ANH97" s="119"/>
      <c r="ANI97" s="119"/>
      <c r="ANJ97" s="119"/>
      <c r="ANK97" s="119"/>
      <c r="ANL97" s="119"/>
      <c r="ANM97" s="119"/>
      <c r="ANN97" s="119"/>
      <c r="ANO97" s="119"/>
      <c r="ANP97" s="119"/>
      <c r="ANQ97" s="119"/>
      <c r="ANR97" s="119"/>
      <c r="ANS97" s="119"/>
      <c r="ANT97" s="119"/>
      <c r="ANU97" s="119"/>
      <c r="ANV97" s="119"/>
      <c r="ANW97" s="119"/>
      <c r="ANX97" s="119"/>
      <c r="ANY97" s="119"/>
      <c r="ANZ97" s="119"/>
      <c r="AOA97" s="119"/>
      <c r="AOB97" s="119"/>
      <c r="AOC97" s="119"/>
      <c r="AOD97" s="119"/>
      <c r="AOE97" s="119"/>
      <c r="AOF97" s="119"/>
      <c r="AOG97" s="119"/>
      <c r="AOH97" s="119"/>
      <c r="AOI97" s="119"/>
      <c r="AOJ97" s="119"/>
      <c r="AOK97" s="119"/>
      <c r="AOL97" s="119"/>
      <c r="AOM97" s="119"/>
      <c r="AON97" s="119"/>
      <c r="AOO97" s="119"/>
      <c r="AOP97" s="119"/>
      <c r="AOQ97" s="119"/>
      <c r="AOR97" s="119"/>
      <c r="AOS97" s="119"/>
      <c r="AOT97" s="119"/>
      <c r="AOU97" s="119"/>
      <c r="AOV97" s="119"/>
      <c r="AOW97" s="119"/>
      <c r="AOX97" s="119"/>
      <c r="AOY97" s="119"/>
      <c r="AOZ97" s="119"/>
      <c r="APA97" s="119"/>
      <c r="APB97" s="119"/>
      <c r="APC97" s="119"/>
      <c r="APD97" s="119"/>
      <c r="APE97" s="119"/>
      <c r="APF97" s="119"/>
      <c r="APG97" s="119"/>
      <c r="APH97" s="119"/>
      <c r="API97" s="119"/>
      <c r="APJ97" s="119"/>
      <c r="APK97" s="119"/>
      <c r="APL97" s="119"/>
      <c r="APM97" s="119"/>
      <c r="APN97" s="119"/>
      <c r="APO97" s="119"/>
      <c r="APP97" s="119"/>
      <c r="APQ97" s="119"/>
      <c r="APR97" s="119"/>
      <c r="APS97" s="119"/>
      <c r="APT97" s="119"/>
      <c r="APU97" s="119"/>
      <c r="APV97" s="119"/>
      <c r="APW97" s="119"/>
      <c r="APX97" s="119"/>
      <c r="APY97" s="119"/>
      <c r="APZ97" s="119"/>
      <c r="AQA97" s="119"/>
      <c r="AQB97" s="119"/>
      <c r="AQC97" s="119"/>
      <c r="AQD97" s="119"/>
      <c r="AQE97" s="119"/>
      <c r="AQF97" s="119"/>
      <c r="AQG97" s="119"/>
      <c r="AQH97" s="119"/>
      <c r="AQI97" s="119"/>
      <c r="AQJ97" s="119"/>
      <c r="AQK97" s="119"/>
      <c r="AQL97" s="119"/>
      <c r="AQM97" s="119"/>
      <c r="AQN97" s="119"/>
      <c r="AQO97" s="119"/>
      <c r="AQP97" s="119"/>
      <c r="AQQ97" s="119"/>
      <c r="AQR97" s="119"/>
      <c r="AQS97" s="119"/>
      <c r="AQT97" s="119"/>
      <c r="AQU97" s="119"/>
      <c r="AQV97" s="119"/>
      <c r="AQW97" s="119"/>
      <c r="AQX97" s="119"/>
      <c r="AQY97" s="119"/>
      <c r="AQZ97" s="119"/>
      <c r="ARA97" s="119"/>
      <c r="ARB97" s="119"/>
      <c r="ARC97" s="119"/>
      <c r="ARD97" s="119"/>
      <c r="ARE97" s="119"/>
      <c r="ARF97" s="119"/>
      <c r="ARG97" s="119"/>
      <c r="ARH97" s="119"/>
      <c r="ARI97" s="119"/>
      <c r="ARJ97" s="119"/>
      <c r="ARK97" s="119"/>
      <c r="ARL97" s="119"/>
      <c r="ARM97" s="119"/>
      <c r="ARN97" s="119"/>
      <c r="ARO97" s="119"/>
      <c r="ARP97" s="119"/>
      <c r="ARQ97" s="119"/>
      <c r="ARR97" s="119"/>
      <c r="ARS97" s="119"/>
      <c r="ART97" s="119"/>
      <c r="ARU97" s="119"/>
      <c r="ARV97" s="119"/>
      <c r="ARW97" s="119"/>
      <c r="ARX97" s="119"/>
      <c r="ARY97" s="119"/>
      <c r="ARZ97" s="119"/>
      <c r="ASA97" s="119"/>
      <c r="ASB97" s="119"/>
      <c r="ASC97" s="119"/>
      <c r="ASD97" s="119"/>
      <c r="ASE97" s="119"/>
      <c r="ASF97" s="119"/>
      <c r="ASG97" s="119"/>
      <c r="ASH97" s="119"/>
      <c r="ASI97" s="119"/>
      <c r="ASJ97" s="119"/>
      <c r="ASK97" s="119"/>
      <c r="ASL97" s="119"/>
      <c r="ASM97" s="119"/>
      <c r="ASN97" s="119"/>
      <c r="ASO97" s="119"/>
      <c r="ASP97" s="119"/>
      <c r="ASQ97" s="119"/>
      <c r="ASR97" s="119"/>
      <c r="ASS97" s="119"/>
      <c r="AST97" s="119"/>
      <c r="ASU97" s="119"/>
      <c r="ASV97" s="119"/>
      <c r="ASW97" s="119"/>
      <c r="ASX97" s="119"/>
      <c r="ASY97" s="119"/>
      <c r="ASZ97" s="119"/>
      <c r="ATA97" s="119"/>
      <c r="ATB97" s="119"/>
      <c r="ATC97" s="119"/>
      <c r="ATD97" s="119"/>
      <c r="ATE97" s="119"/>
      <c r="ATF97" s="119"/>
      <c r="ATG97" s="119"/>
      <c r="ATH97" s="119"/>
      <c r="ATI97" s="119"/>
      <c r="ATJ97" s="119"/>
      <c r="ATK97" s="119"/>
      <c r="ATL97" s="119"/>
      <c r="ATM97" s="119"/>
      <c r="ATN97" s="119"/>
      <c r="ATO97" s="119"/>
      <c r="ATP97" s="119"/>
      <c r="ATQ97" s="119"/>
      <c r="ATR97" s="119"/>
      <c r="ATS97" s="119"/>
      <c r="ATT97" s="119"/>
      <c r="ATU97" s="119"/>
      <c r="ATV97" s="119"/>
      <c r="ATW97" s="119"/>
      <c r="ATX97" s="119"/>
      <c r="ATY97" s="119"/>
      <c r="ATZ97" s="119"/>
      <c r="AUA97" s="119"/>
      <c r="AUB97" s="119"/>
      <c r="AUC97" s="119"/>
      <c r="AUD97" s="119"/>
      <c r="AUE97" s="119"/>
      <c r="AUF97" s="119"/>
      <c r="AUG97" s="119"/>
      <c r="AUH97" s="119"/>
      <c r="AUI97" s="119"/>
      <c r="AUJ97" s="119"/>
      <c r="AUK97" s="119"/>
      <c r="AUL97" s="119"/>
      <c r="AUM97" s="119"/>
      <c r="AUN97" s="119"/>
      <c r="AUO97" s="119"/>
      <c r="AUP97" s="119"/>
      <c r="AUQ97" s="119"/>
      <c r="AUR97" s="119"/>
      <c r="AUS97" s="119"/>
      <c r="AUT97" s="119"/>
      <c r="AUU97" s="119"/>
      <c r="AUV97" s="119"/>
      <c r="AUW97" s="119"/>
      <c r="AUX97" s="119"/>
      <c r="AUY97" s="119"/>
      <c r="AUZ97" s="119"/>
      <c r="AVA97" s="119"/>
      <c r="AVB97" s="119"/>
      <c r="AVC97" s="119"/>
      <c r="AVD97" s="119"/>
      <c r="AVE97" s="119"/>
      <c r="AVF97" s="119"/>
      <c r="AVG97" s="119"/>
      <c r="AVH97" s="119"/>
      <c r="AVI97" s="119"/>
      <c r="AVJ97" s="119"/>
      <c r="AVK97" s="119"/>
      <c r="AVL97" s="119"/>
      <c r="AVM97" s="119"/>
      <c r="AVN97" s="119"/>
      <c r="AVO97" s="119"/>
      <c r="AVP97" s="119"/>
      <c r="AVQ97" s="119"/>
      <c r="AVR97" s="119"/>
      <c r="AVS97" s="119"/>
      <c r="AVT97" s="119"/>
      <c r="AVU97" s="119"/>
      <c r="AVV97" s="119"/>
      <c r="AVW97" s="119"/>
      <c r="AVX97" s="119"/>
      <c r="AVY97" s="119"/>
      <c r="AVZ97" s="119"/>
      <c r="AWA97" s="119"/>
      <c r="AWB97" s="119"/>
      <c r="AWC97" s="119"/>
      <c r="AWD97" s="119"/>
      <c r="AWE97" s="119"/>
      <c r="AWF97" s="119"/>
      <c r="AWG97" s="119"/>
      <c r="AWH97" s="119"/>
      <c r="AWI97" s="119"/>
      <c r="AWJ97" s="119"/>
      <c r="AWK97" s="119"/>
      <c r="AWL97" s="119"/>
      <c r="AWM97" s="119"/>
      <c r="AWN97" s="119"/>
      <c r="AWO97" s="119"/>
      <c r="AWP97" s="119"/>
      <c r="AWQ97" s="119"/>
      <c r="AWR97" s="119"/>
      <c r="AWS97" s="119"/>
      <c r="AWT97" s="119"/>
      <c r="AWU97" s="119"/>
      <c r="AWV97" s="119"/>
      <c r="AWW97" s="119"/>
      <c r="AWX97" s="119"/>
      <c r="AWY97" s="119"/>
      <c r="AWZ97" s="119"/>
      <c r="AXA97" s="119"/>
      <c r="AXB97" s="119"/>
      <c r="AXC97" s="119"/>
      <c r="AXD97" s="119"/>
      <c r="AXE97" s="119"/>
      <c r="AXF97" s="119"/>
      <c r="AXG97" s="119"/>
      <c r="AXH97" s="119"/>
      <c r="AXI97" s="119"/>
      <c r="AXJ97" s="119"/>
      <c r="AXK97" s="119"/>
      <c r="AXL97" s="119"/>
      <c r="AXM97" s="119"/>
      <c r="AXN97" s="119"/>
      <c r="AXO97" s="119"/>
      <c r="AXP97" s="119"/>
      <c r="AXQ97" s="119"/>
      <c r="AXR97" s="119"/>
      <c r="AXS97" s="119"/>
      <c r="AXT97" s="119"/>
      <c r="AXU97" s="119"/>
      <c r="AXV97" s="119"/>
      <c r="AXW97" s="119"/>
      <c r="AXX97" s="119"/>
      <c r="AXY97" s="119"/>
      <c r="AXZ97" s="119"/>
      <c r="AYA97" s="119"/>
      <c r="AYB97" s="119"/>
      <c r="AYC97" s="119"/>
      <c r="AYD97" s="119"/>
      <c r="AYE97" s="119"/>
      <c r="AYF97" s="119"/>
      <c r="AYG97" s="119"/>
      <c r="AYH97" s="119"/>
      <c r="AYI97" s="119"/>
      <c r="AYJ97" s="119"/>
      <c r="AYK97" s="119"/>
      <c r="AYL97" s="119"/>
      <c r="AYM97" s="119"/>
      <c r="AYN97" s="119"/>
      <c r="AYO97" s="119"/>
      <c r="AYP97" s="119"/>
      <c r="AYQ97" s="119"/>
      <c r="AYR97" s="119"/>
      <c r="AYS97" s="119"/>
      <c r="AYT97" s="119"/>
      <c r="AYU97" s="119"/>
      <c r="AYV97" s="119"/>
      <c r="AYW97" s="119"/>
      <c r="AYX97" s="119"/>
      <c r="AYY97" s="119"/>
      <c r="AYZ97" s="119"/>
      <c r="AZA97" s="119"/>
      <c r="AZB97" s="119"/>
      <c r="AZC97" s="119"/>
      <c r="AZD97" s="119"/>
      <c r="AZE97" s="119"/>
      <c r="AZF97" s="119"/>
      <c r="AZG97" s="119"/>
      <c r="AZH97" s="119"/>
      <c r="AZI97" s="119"/>
      <c r="AZJ97" s="119"/>
      <c r="AZK97" s="119"/>
      <c r="AZL97" s="119"/>
      <c r="AZM97" s="119"/>
      <c r="AZN97" s="119"/>
      <c r="AZO97" s="119"/>
      <c r="AZP97" s="119"/>
      <c r="AZQ97" s="119"/>
      <c r="AZR97" s="119"/>
      <c r="AZS97" s="119"/>
      <c r="AZT97" s="119"/>
      <c r="AZU97" s="119"/>
      <c r="AZV97" s="119"/>
      <c r="AZW97" s="119"/>
      <c r="AZX97" s="119"/>
      <c r="AZY97" s="119"/>
      <c r="AZZ97" s="119"/>
      <c r="BAA97" s="119"/>
      <c r="BAB97" s="119"/>
      <c r="BAC97" s="119"/>
      <c r="BAD97" s="119"/>
      <c r="BAE97" s="119"/>
      <c r="BAF97" s="119"/>
      <c r="BAG97" s="119"/>
      <c r="BAH97" s="119"/>
      <c r="BAI97" s="119"/>
      <c r="BAJ97" s="119"/>
      <c r="BAK97" s="119"/>
      <c r="BAL97" s="119"/>
      <c r="BAM97" s="119"/>
      <c r="BAN97" s="119"/>
      <c r="BAO97" s="119"/>
      <c r="BAP97" s="119"/>
      <c r="BAQ97" s="119"/>
      <c r="BAR97" s="119"/>
      <c r="BAS97" s="119"/>
      <c r="BAT97" s="119"/>
      <c r="BAU97" s="119"/>
      <c r="BAV97" s="119"/>
      <c r="BAW97" s="119"/>
      <c r="BAX97" s="119"/>
      <c r="BAY97" s="119"/>
      <c r="BAZ97" s="119"/>
      <c r="BBA97" s="119"/>
      <c r="BBB97" s="119"/>
      <c r="BBC97" s="119"/>
      <c r="BBD97" s="119"/>
      <c r="BBE97" s="119"/>
      <c r="BBF97" s="119"/>
      <c r="BBG97" s="119"/>
      <c r="BBH97" s="119"/>
      <c r="BBI97" s="119"/>
      <c r="BBJ97" s="119"/>
      <c r="BBK97" s="119"/>
      <c r="BBL97" s="119"/>
      <c r="BBM97" s="119"/>
      <c r="BBN97" s="119"/>
      <c r="BBO97" s="119"/>
      <c r="BBP97" s="119"/>
      <c r="BBQ97" s="119"/>
      <c r="BBR97" s="119"/>
      <c r="BBS97" s="119"/>
      <c r="BBT97" s="119"/>
      <c r="BBU97" s="119"/>
      <c r="BBV97" s="119"/>
      <c r="BBW97" s="119"/>
      <c r="BBX97" s="119"/>
      <c r="BBY97" s="119"/>
      <c r="BBZ97" s="119"/>
      <c r="BCA97" s="119"/>
      <c r="BCB97" s="119"/>
      <c r="BCC97" s="119"/>
      <c r="BCD97" s="119"/>
      <c r="BCE97" s="119"/>
      <c r="BCF97" s="119"/>
      <c r="BCG97" s="119"/>
      <c r="BCH97" s="119"/>
      <c r="BCI97" s="119"/>
      <c r="BCJ97" s="119"/>
      <c r="BCK97" s="119"/>
      <c r="BCL97" s="119"/>
      <c r="BCM97" s="119"/>
      <c r="BCN97" s="119"/>
      <c r="BCO97" s="119"/>
      <c r="BCP97" s="119"/>
      <c r="BCQ97" s="119"/>
      <c r="BCR97" s="119"/>
      <c r="BCS97" s="119"/>
      <c r="BCT97" s="119"/>
      <c r="BCU97" s="119"/>
      <c r="BCV97" s="119"/>
      <c r="BCW97" s="119"/>
      <c r="BCX97" s="119"/>
      <c r="BCY97" s="119"/>
      <c r="BCZ97" s="119"/>
      <c r="BDA97" s="119"/>
      <c r="BDB97" s="119"/>
      <c r="BDC97" s="119"/>
      <c r="BDD97" s="119"/>
      <c r="BDE97" s="119"/>
      <c r="BDF97" s="119"/>
      <c r="BDG97" s="119"/>
      <c r="BDH97" s="119"/>
      <c r="BDI97" s="119"/>
      <c r="BDJ97" s="119"/>
      <c r="BDK97" s="119"/>
      <c r="BDL97" s="119"/>
      <c r="BDM97" s="119"/>
      <c r="BDN97" s="119"/>
      <c r="BDO97" s="119"/>
      <c r="BDP97" s="119"/>
      <c r="BDQ97" s="119"/>
      <c r="BDR97" s="119"/>
      <c r="BDS97" s="119"/>
      <c r="BDT97" s="119"/>
      <c r="BDU97" s="119"/>
      <c r="BDV97" s="119"/>
      <c r="BDW97" s="119"/>
      <c r="BDX97" s="119"/>
      <c r="BDY97" s="119"/>
      <c r="BDZ97" s="119"/>
      <c r="BEA97" s="119"/>
      <c r="BEB97" s="119"/>
      <c r="BEC97" s="119"/>
      <c r="BED97" s="119"/>
      <c r="BEE97" s="119"/>
      <c r="BEF97" s="119"/>
      <c r="BEG97" s="119"/>
      <c r="BEH97" s="119"/>
      <c r="BEI97" s="119"/>
      <c r="BEJ97" s="119"/>
      <c r="BEK97" s="119"/>
      <c r="BEL97" s="119"/>
      <c r="BEM97" s="119"/>
      <c r="BEN97" s="119"/>
      <c r="BEO97" s="119"/>
      <c r="BEP97" s="119"/>
      <c r="BEQ97" s="119"/>
      <c r="BER97" s="119"/>
      <c r="BES97" s="119"/>
      <c r="BET97" s="119"/>
      <c r="BEU97" s="119"/>
      <c r="BEV97" s="119"/>
      <c r="BEW97" s="119"/>
      <c r="BEX97" s="119"/>
      <c r="BEY97" s="119"/>
      <c r="BEZ97" s="119"/>
      <c r="BFA97" s="119"/>
      <c r="BFB97" s="119"/>
      <c r="BFC97" s="119"/>
      <c r="BFD97" s="119"/>
      <c r="BFE97" s="119"/>
      <c r="BFF97" s="119"/>
      <c r="BFG97" s="119"/>
      <c r="BFH97" s="119"/>
      <c r="BFI97" s="119"/>
      <c r="BFJ97" s="119"/>
      <c r="BFK97" s="119"/>
      <c r="BFL97" s="119"/>
      <c r="BFM97" s="119"/>
      <c r="BFN97" s="119"/>
      <c r="BFO97" s="119"/>
      <c r="BFP97" s="119"/>
      <c r="BFQ97" s="119"/>
      <c r="BFR97" s="119"/>
      <c r="BFS97" s="119"/>
      <c r="BFT97" s="119"/>
      <c r="BFU97" s="119"/>
      <c r="BFV97" s="119"/>
      <c r="BFW97" s="119"/>
      <c r="BFX97" s="119"/>
      <c r="BFY97" s="119"/>
      <c r="BFZ97" s="119"/>
      <c r="BGA97" s="119"/>
      <c r="BGB97" s="119"/>
      <c r="BGC97" s="119"/>
      <c r="BGD97" s="119"/>
      <c r="BGE97" s="119"/>
      <c r="BGF97" s="119"/>
      <c r="BGG97" s="119"/>
      <c r="BGH97" s="119"/>
      <c r="BGI97" s="119"/>
      <c r="BGJ97" s="119"/>
      <c r="BGK97" s="119"/>
      <c r="BGL97" s="119"/>
      <c r="BGM97" s="119"/>
      <c r="BGN97" s="119"/>
      <c r="BGO97" s="119"/>
      <c r="BGP97" s="119"/>
      <c r="BGQ97" s="119"/>
      <c r="BGR97" s="119"/>
      <c r="BGS97" s="119"/>
      <c r="BGT97" s="119"/>
      <c r="BGU97" s="119"/>
      <c r="BGV97" s="119"/>
      <c r="BGW97" s="119"/>
      <c r="BGX97" s="119"/>
      <c r="BGY97" s="119"/>
      <c r="BGZ97" s="119"/>
      <c r="BHA97" s="119"/>
      <c r="BHB97" s="119"/>
      <c r="BHC97" s="119"/>
      <c r="BHD97" s="119"/>
      <c r="BHE97" s="119"/>
      <c r="BHF97" s="119"/>
      <c r="BHG97" s="119"/>
      <c r="BHH97" s="119"/>
      <c r="BHI97" s="119"/>
      <c r="BHJ97" s="119"/>
      <c r="BHK97" s="119"/>
      <c r="BHL97" s="119"/>
      <c r="BHM97" s="119"/>
      <c r="BHN97" s="119"/>
      <c r="BHO97" s="119"/>
      <c r="BHP97" s="119"/>
      <c r="BHQ97" s="119"/>
      <c r="BHR97" s="119"/>
      <c r="BHS97" s="119"/>
      <c r="BHT97" s="119"/>
      <c r="BHU97" s="119"/>
      <c r="BHV97" s="119"/>
      <c r="BHW97" s="119"/>
      <c r="BHX97" s="119"/>
      <c r="BHY97" s="119"/>
      <c r="BHZ97" s="119"/>
      <c r="BIA97" s="119"/>
      <c r="BIB97" s="119"/>
      <c r="BIC97" s="119"/>
      <c r="BID97" s="119"/>
      <c r="BIE97" s="119"/>
      <c r="BIF97" s="119"/>
      <c r="BIG97" s="119"/>
      <c r="BIH97" s="119"/>
      <c r="BII97" s="119"/>
      <c r="BIJ97" s="119"/>
      <c r="BIK97" s="119"/>
      <c r="BIL97" s="119"/>
      <c r="BIM97" s="119"/>
      <c r="BIN97" s="119"/>
      <c r="BIO97" s="119"/>
      <c r="BIP97" s="119"/>
      <c r="BIQ97" s="119"/>
      <c r="BIR97" s="119"/>
      <c r="BIS97" s="119"/>
      <c r="BIT97" s="119"/>
      <c r="BIU97" s="119"/>
      <c r="BIV97" s="119"/>
      <c r="BIW97" s="119"/>
      <c r="BIX97" s="119"/>
      <c r="BIY97" s="119"/>
      <c r="BIZ97" s="119"/>
      <c r="BJA97" s="119"/>
      <c r="BJB97" s="119"/>
      <c r="BJC97" s="119"/>
      <c r="BJD97" s="119"/>
      <c r="BJE97" s="119"/>
      <c r="BJF97" s="119"/>
      <c r="BJG97" s="119"/>
      <c r="BJH97" s="119"/>
      <c r="BJI97" s="119"/>
      <c r="BJJ97" s="119"/>
      <c r="BJK97" s="119"/>
      <c r="BJL97" s="119"/>
      <c r="BJM97" s="119"/>
      <c r="BJN97" s="119"/>
      <c r="BJO97" s="119"/>
      <c r="BJP97" s="119"/>
      <c r="BJQ97" s="119"/>
      <c r="BJR97" s="119"/>
      <c r="BJS97" s="119"/>
      <c r="BJT97" s="119"/>
      <c r="BJU97" s="119"/>
      <c r="BJV97" s="119"/>
      <c r="BJW97" s="119"/>
      <c r="BJX97" s="119"/>
      <c r="BJY97" s="119"/>
      <c r="BJZ97" s="119"/>
      <c r="BKA97" s="119"/>
      <c r="BKB97" s="119"/>
      <c r="BKC97" s="119"/>
      <c r="BKD97" s="119"/>
      <c r="BKE97" s="119"/>
      <c r="BKF97" s="119"/>
      <c r="BKG97" s="119"/>
      <c r="BKH97" s="119"/>
      <c r="BKI97" s="119"/>
      <c r="BKJ97" s="119"/>
      <c r="BKK97" s="119"/>
      <c r="BKL97" s="119"/>
      <c r="BKM97" s="119"/>
      <c r="BKN97" s="119"/>
      <c r="BKO97" s="119"/>
      <c r="BKP97" s="119"/>
      <c r="BKQ97" s="119"/>
      <c r="BKR97" s="119"/>
      <c r="BKS97" s="119"/>
      <c r="BKT97" s="119"/>
      <c r="BKU97" s="119"/>
      <c r="BKV97" s="119"/>
      <c r="BKW97" s="119"/>
      <c r="BKX97" s="119"/>
      <c r="BKY97" s="119"/>
      <c r="BKZ97" s="119"/>
      <c r="BLA97" s="119"/>
      <c r="BLB97" s="119"/>
      <c r="BLC97" s="119"/>
      <c r="BLD97" s="119"/>
      <c r="BLE97" s="119"/>
      <c r="BLF97" s="119"/>
      <c r="BLG97" s="119"/>
      <c r="BLH97" s="119"/>
      <c r="BLI97" s="119"/>
      <c r="BLJ97" s="119"/>
      <c r="BLK97" s="119"/>
      <c r="BLL97" s="119"/>
      <c r="BLM97" s="119"/>
      <c r="BLN97" s="119"/>
      <c r="BLO97" s="119"/>
      <c r="BLP97" s="119"/>
      <c r="BLQ97" s="119"/>
      <c r="BLR97" s="119"/>
      <c r="BLS97" s="119"/>
      <c r="BLT97" s="119"/>
      <c r="BLU97" s="119"/>
      <c r="BLV97" s="119"/>
      <c r="BLW97" s="119"/>
      <c r="BLX97" s="119"/>
      <c r="BLY97" s="119"/>
      <c r="BLZ97" s="119"/>
      <c r="BMA97" s="119"/>
      <c r="BMB97" s="119"/>
      <c r="BMC97" s="119"/>
      <c r="BMD97" s="119"/>
      <c r="BME97" s="119"/>
      <c r="BMF97" s="119"/>
      <c r="BMG97" s="119"/>
      <c r="BMH97" s="119"/>
      <c r="BMI97" s="119"/>
      <c r="BMJ97" s="119"/>
      <c r="BMK97" s="119"/>
      <c r="BML97" s="119"/>
      <c r="BMM97" s="119"/>
      <c r="BMN97" s="119"/>
      <c r="BMO97" s="119"/>
      <c r="BMP97" s="119"/>
      <c r="BMQ97" s="119"/>
      <c r="BMR97" s="119"/>
      <c r="BMS97" s="119"/>
      <c r="BMT97" s="119"/>
      <c r="BMU97" s="119"/>
      <c r="BMV97" s="119"/>
      <c r="BMW97" s="119"/>
      <c r="BMX97" s="119"/>
      <c r="BMY97" s="119"/>
      <c r="BMZ97" s="119"/>
      <c r="BNA97" s="119"/>
      <c r="BNB97" s="119"/>
      <c r="BNC97" s="119"/>
      <c r="BND97" s="119"/>
      <c r="BNE97" s="119"/>
      <c r="BNF97" s="119"/>
      <c r="BNG97" s="119"/>
      <c r="BNH97" s="119"/>
      <c r="BNI97" s="119"/>
      <c r="BNJ97" s="119"/>
      <c r="BNK97" s="119"/>
      <c r="BNL97" s="119"/>
      <c r="BNM97" s="119"/>
      <c r="BNN97" s="119"/>
      <c r="BNO97" s="119"/>
      <c r="BNP97" s="119"/>
      <c r="BNQ97" s="119"/>
      <c r="BNR97" s="119"/>
      <c r="BNS97" s="119"/>
      <c r="BNT97" s="119"/>
      <c r="BNU97" s="119"/>
      <c r="BNV97" s="119"/>
      <c r="BNW97" s="119"/>
      <c r="BNX97" s="119"/>
      <c r="BNY97" s="119"/>
      <c r="BNZ97" s="119"/>
      <c r="BOA97" s="119"/>
      <c r="BOB97" s="119"/>
      <c r="BOC97" s="119"/>
      <c r="BOD97" s="119"/>
      <c r="BOE97" s="119"/>
      <c r="BOF97" s="119"/>
      <c r="BOG97" s="119"/>
      <c r="BOH97" s="119"/>
      <c r="BOI97" s="119"/>
      <c r="BOJ97" s="119"/>
      <c r="BOK97" s="119"/>
      <c r="BOL97" s="119"/>
      <c r="BOM97" s="119"/>
      <c r="BON97" s="119"/>
      <c r="BOO97" s="119"/>
      <c r="BOP97" s="119"/>
      <c r="BOQ97" s="119"/>
      <c r="BOR97" s="119"/>
      <c r="BOS97" s="119"/>
      <c r="BOT97" s="119"/>
      <c r="BOU97" s="119"/>
      <c r="BOV97" s="119"/>
      <c r="BOW97" s="119"/>
      <c r="BOX97" s="119"/>
      <c r="BOY97" s="119"/>
      <c r="BOZ97" s="119"/>
      <c r="BPA97" s="119"/>
      <c r="BPB97" s="119"/>
      <c r="BPC97" s="119"/>
      <c r="BPD97" s="119"/>
      <c r="BPE97" s="119"/>
      <c r="BPF97" s="119"/>
      <c r="BPG97" s="119"/>
      <c r="BPH97" s="119"/>
      <c r="BPI97" s="119"/>
      <c r="BPJ97" s="119"/>
      <c r="BPK97" s="119"/>
      <c r="BPL97" s="119"/>
      <c r="BPM97" s="119"/>
      <c r="BPN97" s="119"/>
      <c r="BPO97" s="119"/>
      <c r="BPP97" s="119"/>
      <c r="BPQ97" s="119"/>
      <c r="BPR97" s="119"/>
      <c r="BPS97" s="119"/>
      <c r="BPT97" s="119"/>
      <c r="BPU97" s="119"/>
      <c r="BPV97" s="119"/>
      <c r="BPW97" s="119"/>
      <c r="BPX97" s="119"/>
      <c r="BPY97" s="119"/>
      <c r="BPZ97" s="119"/>
      <c r="BQA97" s="119"/>
      <c r="BQB97" s="119"/>
      <c r="BQC97" s="119"/>
      <c r="BQD97" s="119"/>
      <c r="BQE97" s="119"/>
      <c r="BQF97" s="119"/>
      <c r="BQG97" s="119"/>
      <c r="BQH97" s="119"/>
      <c r="BQI97" s="119"/>
      <c r="BQJ97" s="119"/>
      <c r="BQK97" s="119"/>
      <c r="BQL97" s="119"/>
      <c r="BQM97" s="119"/>
      <c r="BQN97" s="119"/>
      <c r="BQO97" s="119"/>
      <c r="BQP97" s="119"/>
      <c r="BQQ97" s="119"/>
      <c r="BQR97" s="119"/>
      <c r="BQS97" s="119"/>
      <c r="BQT97" s="119"/>
      <c r="BQU97" s="119"/>
      <c r="BQV97" s="119"/>
      <c r="BQW97" s="119"/>
      <c r="BQX97" s="119"/>
      <c r="BQY97" s="119"/>
      <c r="BQZ97" s="119"/>
      <c r="BRA97" s="119"/>
      <c r="BRB97" s="119"/>
      <c r="BRC97" s="119"/>
      <c r="BRD97" s="119"/>
      <c r="BRE97" s="119"/>
      <c r="BRF97" s="119"/>
      <c r="BRG97" s="119"/>
      <c r="BRH97" s="119"/>
      <c r="BRI97" s="119"/>
      <c r="BRJ97" s="119"/>
      <c r="BRK97" s="119"/>
      <c r="BRL97" s="119"/>
      <c r="BRM97" s="119"/>
      <c r="BRN97" s="119"/>
      <c r="BRO97" s="119"/>
      <c r="BRP97" s="119"/>
      <c r="BRQ97" s="119"/>
      <c r="BRR97" s="119"/>
      <c r="BRS97" s="119"/>
      <c r="BRT97" s="119"/>
      <c r="BRU97" s="119"/>
      <c r="BRV97" s="119"/>
      <c r="BRW97" s="119"/>
      <c r="BRX97" s="119"/>
      <c r="BRY97" s="119"/>
      <c r="BRZ97" s="119"/>
      <c r="BSA97" s="119"/>
      <c r="BSB97" s="119"/>
      <c r="BSC97" s="119"/>
      <c r="BSD97" s="119"/>
      <c r="BSE97" s="119"/>
      <c r="BSF97" s="119"/>
      <c r="BSG97" s="119"/>
      <c r="BSH97" s="119"/>
      <c r="BSI97" s="119"/>
      <c r="BSJ97" s="119"/>
      <c r="BSK97" s="119"/>
      <c r="BSL97" s="119"/>
      <c r="BSM97" s="119"/>
      <c r="BSN97" s="119"/>
      <c r="BSO97" s="119"/>
      <c r="BSP97" s="119"/>
      <c r="BSQ97" s="119"/>
      <c r="BSR97" s="119"/>
      <c r="BSS97" s="119"/>
      <c r="BST97" s="119"/>
      <c r="BSU97" s="119"/>
      <c r="BSV97" s="119"/>
      <c r="BSW97" s="119"/>
      <c r="BSX97" s="119"/>
      <c r="BSY97" s="119"/>
      <c r="BSZ97" s="119"/>
      <c r="BTA97" s="119"/>
      <c r="BTB97" s="119"/>
      <c r="BTC97" s="119"/>
      <c r="BTD97" s="119"/>
      <c r="BTE97" s="119"/>
      <c r="BTF97" s="119"/>
      <c r="BTG97" s="119"/>
      <c r="BTH97" s="119"/>
      <c r="BTI97" s="119"/>
      <c r="BTJ97" s="119"/>
      <c r="BTK97" s="119"/>
      <c r="BTL97" s="119"/>
      <c r="BTM97" s="119"/>
      <c r="BTN97" s="119"/>
      <c r="BTO97" s="119"/>
      <c r="BTP97" s="119"/>
      <c r="BTQ97" s="119"/>
      <c r="BTR97" s="119"/>
      <c r="BTS97" s="119"/>
      <c r="BTT97" s="119"/>
      <c r="BTU97" s="119"/>
      <c r="BTV97" s="119"/>
      <c r="BTW97" s="119"/>
      <c r="BTX97" s="119"/>
      <c r="BTY97" s="119"/>
    </row>
    <row r="98" spans="1:1897" s="96" customFormat="1" ht="11.25" customHeight="1" x14ac:dyDescent="0.2">
      <c r="B98" s="95" t="s">
        <v>233</v>
      </c>
      <c r="C98" s="95" t="s">
        <v>30</v>
      </c>
      <c r="D98" s="95" t="s">
        <v>103</v>
      </c>
      <c r="E98" s="95" t="s">
        <v>18</v>
      </c>
      <c r="F98" s="95" t="s">
        <v>19</v>
      </c>
      <c r="G98" s="8">
        <v>17000</v>
      </c>
      <c r="H98" s="8">
        <v>0</v>
      </c>
      <c r="I98" s="8">
        <v>25</v>
      </c>
      <c r="J98" s="8">
        <f t="shared" si="17"/>
        <v>487.9</v>
      </c>
      <c r="K98" s="9">
        <f t="shared" si="18"/>
        <v>516.79999999999995</v>
      </c>
      <c r="L98" s="9">
        <f t="shared" si="20"/>
        <v>1205.3000000000002</v>
      </c>
      <c r="M98" s="8">
        <f t="shared" si="21"/>
        <v>1207</v>
      </c>
      <c r="N98" s="9">
        <f t="shared" si="23"/>
        <v>195.5</v>
      </c>
      <c r="O98" s="8">
        <v>5300</v>
      </c>
      <c r="P98" s="9">
        <f t="shared" si="22"/>
        <v>6329.7</v>
      </c>
      <c r="Q98" s="9">
        <f t="shared" si="19"/>
        <v>10670.3</v>
      </c>
      <c r="R98" s="97"/>
      <c r="S98" s="97"/>
    </row>
    <row r="99" spans="1:1897" s="96" customFormat="1" ht="12.75" x14ac:dyDescent="0.2">
      <c r="A99" s="120"/>
      <c r="B99" s="95" t="s">
        <v>224</v>
      </c>
      <c r="C99" s="95" t="s">
        <v>30</v>
      </c>
      <c r="D99" s="95" t="s">
        <v>103</v>
      </c>
      <c r="E99" s="95" t="s">
        <v>18</v>
      </c>
      <c r="F99" s="95" t="s">
        <v>19</v>
      </c>
      <c r="G99" s="8">
        <v>17000</v>
      </c>
      <c r="H99" s="8">
        <v>0</v>
      </c>
      <c r="I99" s="8">
        <v>25</v>
      </c>
      <c r="J99" s="8">
        <f t="shared" si="17"/>
        <v>487.9</v>
      </c>
      <c r="K99" s="9">
        <f t="shared" si="18"/>
        <v>516.79999999999995</v>
      </c>
      <c r="L99" s="9">
        <f t="shared" si="20"/>
        <v>1205.3000000000002</v>
      </c>
      <c r="M99" s="8">
        <f t="shared" si="21"/>
        <v>1207</v>
      </c>
      <c r="N99" s="9">
        <f t="shared" si="23"/>
        <v>195.5</v>
      </c>
      <c r="O99" s="8">
        <v>5712.29</v>
      </c>
      <c r="P99" s="9">
        <f t="shared" si="22"/>
        <v>6741.99</v>
      </c>
      <c r="Q99" s="9">
        <f t="shared" si="19"/>
        <v>10258.01</v>
      </c>
      <c r="R99" s="120"/>
      <c r="S99" s="120"/>
      <c r="T99" s="120"/>
      <c r="U99" s="120"/>
      <c r="V99" s="120"/>
      <c r="W99" s="120"/>
      <c r="X99" s="120"/>
      <c r="Y99" s="120"/>
      <c r="Z99" s="120"/>
      <c r="AA99" s="120"/>
      <c r="AB99" s="120"/>
      <c r="AC99" s="120"/>
      <c r="AD99" s="120"/>
      <c r="AE99" s="120"/>
      <c r="AF99" s="120"/>
      <c r="AG99" s="120"/>
      <c r="AH99" s="120"/>
      <c r="AI99" s="120"/>
      <c r="AJ99" s="120"/>
      <c r="AK99" s="120"/>
      <c r="AL99" s="120"/>
      <c r="AM99" s="120"/>
      <c r="AN99" s="120"/>
      <c r="AO99" s="120"/>
      <c r="AP99" s="120"/>
      <c r="AQ99" s="120"/>
      <c r="AR99" s="120"/>
      <c r="AS99" s="120"/>
      <c r="AT99" s="120"/>
      <c r="AU99" s="120"/>
      <c r="AV99" s="120"/>
      <c r="AW99" s="120"/>
      <c r="AX99" s="120"/>
      <c r="AY99" s="120"/>
      <c r="AZ99" s="120"/>
      <c r="BA99" s="120"/>
      <c r="BB99" s="120"/>
      <c r="BC99" s="120"/>
      <c r="BD99" s="120"/>
      <c r="BE99" s="120"/>
      <c r="BF99" s="120"/>
      <c r="BG99" s="120"/>
      <c r="BH99" s="120"/>
      <c r="BI99" s="120"/>
      <c r="BJ99" s="120"/>
      <c r="BK99" s="120"/>
      <c r="BL99" s="120"/>
      <c r="BM99" s="120"/>
      <c r="BN99" s="120"/>
      <c r="BO99" s="120"/>
      <c r="BP99" s="120"/>
      <c r="BQ99" s="120"/>
      <c r="BR99" s="120"/>
      <c r="BS99" s="120"/>
      <c r="BT99" s="120"/>
      <c r="BU99" s="120"/>
      <c r="BV99" s="120"/>
      <c r="BW99" s="120"/>
      <c r="BX99" s="120"/>
      <c r="BY99" s="120"/>
      <c r="BZ99" s="120"/>
      <c r="CA99" s="120"/>
      <c r="CB99" s="120"/>
      <c r="CC99" s="120"/>
      <c r="CD99" s="120"/>
      <c r="CE99" s="120"/>
      <c r="CF99" s="120"/>
      <c r="CG99" s="120"/>
      <c r="CH99" s="120"/>
      <c r="CI99" s="120"/>
      <c r="CJ99" s="120"/>
      <c r="CK99" s="120"/>
      <c r="CL99" s="120"/>
      <c r="CM99" s="120"/>
      <c r="CN99" s="120"/>
      <c r="CO99" s="120"/>
      <c r="CP99" s="120"/>
      <c r="CQ99" s="120"/>
      <c r="CR99" s="120"/>
      <c r="CS99" s="120"/>
      <c r="CT99" s="120"/>
      <c r="CU99" s="120"/>
      <c r="CV99" s="120"/>
      <c r="CW99" s="120"/>
      <c r="CX99" s="120"/>
      <c r="CY99" s="120"/>
      <c r="CZ99" s="120"/>
      <c r="DA99" s="120"/>
      <c r="DB99" s="120"/>
      <c r="DC99" s="120"/>
      <c r="DD99" s="120"/>
      <c r="DE99" s="120"/>
      <c r="DF99" s="120"/>
      <c r="DG99" s="120"/>
      <c r="DH99" s="120"/>
      <c r="DI99" s="120"/>
      <c r="DJ99" s="120"/>
      <c r="DK99" s="120"/>
      <c r="DL99" s="120"/>
      <c r="DM99" s="120"/>
      <c r="DN99" s="120"/>
      <c r="DO99" s="120"/>
      <c r="DP99" s="120"/>
      <c r="DQ99" s="120"/>
      <c r="DR99" s="120"/>
      <c r="DS99" s="120"/>
      <c r="DT99" s="120"/>
      <c r="DU99" s="120"/>
      <c r="DV99" s="120"/>
      <c r="DW99" s="120"/>
      <c r="DX99" s="120"/>
      <c r="DY99" s="120"/>
      <c r="DZ99" s="120"/>
      <c r="EA99" s="120"/>
      <c r="EB99" s="120"/>
      <c r="EC99" s="120"/>
      <c r="ED99" s="120"/>
      <c r="EE99" s="120"/>
      <c r="EF99" s="120"/>
      <c r="EG99" s="120"/>
      <c r="EH99" s="120"/>
      <c r="EI99" s="120"/>
      <c r="EJ99" s="120"/>
      <c r="EK99" s="120"/>
      <c r="EL99" s="120"/>
      <c r="EM99" s="120"/>
      <c r="EN99" s="120"/>
      <c r="EO99" s="120"/>
      <c r="EP99" s="120"/>
      <c r="EQ99" s="120"/>
      <c r="ER99" s="120"/>
      <c r="ES99" s="120"/>
      <c r="ET99" s="120"/>
      <c r="EU99" s="120"/>
      <c r="EV99" s="120"/>
      <c r="EW99" s="120"/>
      <c r="EX99" s="120"/>
      <c r="EY99" s="120"/>
      <c r="EZ99" s="120"/>
      <c r="FA99" s="120"/>
      <c r="FB99" s="120"/>
      <c r="FC99" s="120"/>
      <c r="FD99" s="120"/>
      <c r="FE99" s="120"/>
      <c r="FF99" s="120"/>
      <c r="FG99" s="120"/>
      <c r="FH99" s="120"/>
      <c r="FI99" s="120"/>
      <c r="FJ99" s="120"/>
      <c r="FK99" s="120"/>
      <c r="FL99" s="120"/>
      <c r="FM99" s="120"/>
      <c r="FN99" s="120"/>
      <c r="FO99" s="120"/>
      <c r="FP99" s="120"/>
      <c r="FQ99" s="120"/>
      <c r="FR99" s="120"/>
      <c r="FS99" s="120"/>
      <c r="FT99" s="120"/>
      <c r="FU99" s="120"/>
      <c r="FV99" s="120"/>
      <c r="FW99" s="120"/>
      <c r="FX99" s="120"/>
      <c r="FY99" s="120"/>
      <c r="FZ99" s="120"/>
      <c r="GA99" s="120"/>
      <c r="GB99" s="120"/>
      <c r="GC99" s="120"/>
      <c r="GD99" s="120"/>
      <c r="GE99" s="120"/>
      <c r="GF99" s="120"/>
      <c r="GG99" s="120"/>
      <c r="GH99" s="120"/>
      <c r="GI99" s="120"/>
      <c r="GJ99" s="120"/>
      <c r="GK99" s="120"/>
      <c r="GL99" s="120"/>
      <c r="GM99" s="120"/>
      <c r="GN99" s="120"/>
      <c r="GO99" s="120"/>
      <c r="GP99" s="120"/>
      <c r="GQ99" s="120"/>
      <c r="GR99" s="120"/>
      <c r="GS99" s="120"/>
      <c r="GT99" s="120"/>
      <c r="GU99" s="120"/>
      <c r="GV99" s="120"/>
      <c r="GW99" s="120"/>
      <c r="GX99" s="120"/>
      <c r="GY99" s="120"/>
      <c r="GZ99" s="120"/>
      <c r="HA99" s="120"/>
      <c r="HB99" s="120"/>
      <c r="HC99" s="120"/>
      <c r="HD99" s="120"/>
      <c r="HE99" s="120"/>
      <c r="HF99" s="120"/>
      <c r="HG99" s="120"/>
      <c r="HH99" s="120"/>
      <c r="HI99" s="120"/>
      <c r="HJ99" s="120"/>
      <c r="HK99" s="120"/>
      <c r="HL99" s="120"/>
      <c r="HM99" s="120"/>
      <c r="HN99" s="120"/>
      <c r="HO99" s="120"/>
      <c r="HP99" s="120"/>
      <c r="HQ99" s="120"/>
      <c r="HR99" s="120"/>
      <c r="HS99" s="120"/>
      <c r="HT99" s="120"/>
      <c r="HU99" s="120"/>
      <c r="HV99" s="120"/>
      <c r="HW99" s="120"/>
      <c r="HX99" s="120"/>
      <c r="HY99" s="120"/>
      <c r="HZ99" s="120"/>
      <c r="IA99" s="120"/>
      <c r="IB99" s="120"/>
      <c r="IC99" s="120"/>
      <c r="ID99" s="120"/>
      <c r="IE99" s="120"/>
      <c r="IF99" s="120"/>
      <c r="IG99" s="120"/>
      <c r="IH99" s="120"/>
      <c r="II99" s="120"/>
      <c r="IJ99" s="120"/>
      <c r="IK99" s="120"/>
      <c r="IL99" s="120"/>
      <c r="IM99" s="120"/>
      <c r="IN99" s="120"/>
      <c r="IO99" s="120"/>
      <c r="IP99" s="120"/>
      <c r="IQ99" s="120"/>
      <c r="IR99" s="120"/>
      <c r="IS99" s="120"/>
      <c r="IT99" s="120"/>
      <c r="IU99" s="120"/>
      <c r="IV99" s="120"/>
      <c r="IW99" s="120"/>
      <c r="IX99" s="120"/>
      <c r="IY99" s="120"/>
      <c r="IZ99" s="120"/>
      <c r="JA99" s="120"/>
      <c r="JB99" s="120"/>
      <c r="JC99" s="120"/>
      <c r="JD99" s="120"/>
      <c r="JE99" s="120"/>
      <c r="JF99" s="120"/>
      <c r="JG99" s="120"/>
      <c r="JH99" s="120"/>
      <c r="JI99" s="120"/>
      <c r="JJ99" s="120"/>
      <c r="JK99" s="120"/>
      <c r="JL99" s="120"/>
      <c r="JM99" s="120"/>
      <c r="JN99" s="120"/>
      <c r="JO99" s="120"/>
      <c r="JP99" s="120"/>
      <c r="JQ99" s="120"/>
      <c r="JR99" s="120"/>
      <c r="JS99" s="120"/>
      <c r="JT99" s="120"/>
      <c r="JU99" s="120"/>
      <c r="JV99" s="120"/>
      <c r="JW99" s="120"/>
      <c r="JX99" s="120"/>
      <c r="JY99" s="120"/>
      <c r="JZ99" s="120"/>
      <c r="KA99" s="120"/>
      <c r="KB99" s="120"/>
      <c r="KC99" s="120"/>
      <c r="KD99" s="120"/>
      <c r="KE99" s="120"/>
      <c r="KF99" s="120"/>
      <c r="KG99" s="120"/>
      <c r="KH99" s="120"/>
      <c r="KI99" s="120"/>
      <c r="KJ99" s="120"/>
      <c r="KK99" s="120"/>
      <c r="KL99" s="120"/>
      <c r="KM99" s="120"/>
      <c r="KN99" s="120"/>
      <c r="KO99" s="120"/>
      <c r="KP99" s="120"/>
      <c r="KQ99" s="120"/>
      <c r="KR99" s="120"/>
      <c r="KS99" s="120"/>
      <c r="KT99" s="120"/>
      <c r="KU99" s="120"/>
      <c r="KV99" s="120"/>
      <c r="KW99" s="120"/>
      <c r="KX99" s="120"/>
      <c r="KY99" s="120"/>
      <c r="KZ99" s="120"/>
      <c r="LA99" s="120"/>
      <c r="LB99" s="120"/>
      <c r="LC99" s="120"/>
      <c r="LD99" s="120"/>
      <c r="LE99" s="120"/>
      <c r="LF99" s="120"/>
      <c r="LG99" s="120"/>
      <c r="LH99" s="120"/>
      <c r="LI99" s="120"/>
      <c r="LJ99" s="120"/>
      <c r="LK99" s="120"/>
      <c r="LL99" s="120"/>
      <c r="LM99" s="120"/>
      <c r="LN99" s="120"/>
      <c r="LO99" s="120"/>
      <c r="LP99" s="120"/>
      <c r="LQ99" s="120"/>
      <c r="LR99" s="120"/>
      <c r="LS99" s="120"/>
      <c r="LT99" s="120"/>
      <c r="LU99" s="120"/>
      <c r="LV99" s="120"/>
      <c r="LW99" s="120"/>
      <c r="LX99" s="120"/>
      <c r="LY99" s="120"/>
      <c r="LZ99" s="120"/>
      <c r="MA99" s="120"/>
      <c r="MB99" s="120"/>
      <c r="MC99" s="120"/>
      <c r="MD99" s="120"/>
      <c r="ME99" s="120"/>
      <c r="MF99" s="120"/>
      <c r="MG99" s="120"/>
      <c r="MH99" s="120"/>
      <c r="MI99" s="120"/>
      <c r="MJ99" s="120"/>
      <c r="MK99" s="120"/>
      <c r="ML99" s="120"/>
      <c r="MM99" s="120"/>
      <c r="MN99" s="120"/>
      <c r="MO99" s="120"/>
      <c r="MP99" s="120"/>
      <c r="MQ99" s="120"/>
      <c r="MR99" s="120"/>
      <c r="MS99" s="120"/>
      <c r="MT99" s="120"/>
      <c r="MU99" s="120"/>
      <c r="MV99" s="120"/>
      <c r="MW99" s="120"/>
      <c r="MX99" s="120"/>
      <c r="MY99" s="120"/>
      <c r="MZ99" s="120"/>
      <c r="NA99" s="120"/>
      <c r="NB99" s="120"/>
      <c r="NC99" s="120"/>
      <c r="ND99" s="120"/>
      <c r="NE99" s="120"/>
      <c r="NF99" s="120"/>
      <c r="NG99" s="120"/>
      <c r="NH99" s="120"/>
      <c r="NI99" s="120"/>
      <c r="NJ99" s="120"/>
      <c r="NK99" s="120"/>
      <c r="NL99" s="120"/>
      <c r="NM99" s="120"/>
      <c r="NN99" s="120"/>
      <c r="NO99" s="120"/>
      <c r="NP99" s="120"/>
      <c r="NQ99" s="120"/>
      <c r="NR99" s="120"/>
      <c r="NS99" s="120"/>
      <c r="NT99" s="120"/>
      <c r="NU99" s="120"/>
      <c r="NV99" s="120"/>
      <c r="NW99" s="120"/>
      <c r="NX99" s="120"/>
      <c r="NY99" s="120"/>
      <c r="NZ99" s="120"/>
      <c r="OA99" s="120"/>
      <c r="OB99" s="120"/>
      <c r="OC99" s="120"/>
      <c r="OD99" s="120"/>
      <c r="OE99" s="120"/>
      <c r="OF99" s="120"/>
      <c r="OG99" s="120"/>
      <c r="OH99" s="120"/>
      <c r="OI99" s="120"/>
      <c r="OJ99" s="120"/>
      <c r="OK99" s="120"/>
      <c r="OL99" s="120"/>
      <c r="OM99" s="120"/>
      <c r="ON99" s="120"/>
      <c r="OO99" s="120"/>
      <c r="OP99" s="120"/>
      <c r="OQ99" s="120"/>
      <c r="OR99" s="120"/>
      <c r="OS99" s="120"/>
      <c r="OT99" s="120"/>
      <c r="OU99" s="120"/>
      <c r="OV99" s="120"/>
      <c r="OW99" s="120"/>
      <c r="OX99" s="120"/>
      <c r="OY99" s="120"/>
      <c r="OZ99" s="120"/>
      <c r="PA99" s="120"/>
      <c r="PB99" s="120"/>
      <c r="PC99" s="120"/>
      <c r="PD99" s="120"/>
      <c r="PE99" s="120"/>
      <c r="PF99" s="120"/>
      <c r="PG99" s="120"/>
      <c r="PH99" s="120"/>
      <c r="PI99" s="120"/>
      <c r="PJ99" s="120"/>
      <c r="PK99" s="120"/>
      <c r="PL99" s="120"/>
      <c r="PM99" s="120"/>
      <c r="PN99" s="120"/>
      <c r="PO99" s="120"/>
      <c r="PP99" s="120"/>
      <c r="PQ99" s="120"/>
      <c r="PR99" s="120"/>
      <c r="PS99" s="120"/>
      <c r="PT99" s="120"/>
      <c r="PU99" s="120"/>
      <c r="PV99" s="120"/>
      <c r="PW99" s="120"/>
      <c r="PX99" s="120"/>
      <c r="PY99" s="120"/>
      <c r="PZ99" s="120"/>
      <c r="QA99" s="120"/>
      <c r="QB99" s="120"/>
      <c r="QC99" s="120"/>
      <c r="QD99" s="120"/>
      <c r="QE99" s="120"/>
      <c r="QF99" s="120"/>
      <c r="QG99" s="120"/>
      <c r="QH99" s="120"/>
      <c r="QI99" s="120"/>
      <c r="QJ99" s="120"/>
      <c r="QK99" s="120"/>
      <c r="QL99" s="120"/>
      <c r="QM99" s="120"/>
      <c r="QN99" s="120"/>
      <c r="QO99" s="120"/>
      <c r="QP99" s="120"/>
      <c r="QQ99" s="120"/>
      <c r="QR99" s="120"/>
      <c r="QS99" s="120"/>
      <c r="QT99" s="120"/>
      <c r="QU99" s="120"/>
      <c r="QV99" s="120"/>
      <c r="QW99" s="120"/>
      <c r="QX99" s="120"/>
      <c r="QY99" s="120"/>
      <c r="QZ99" s="120"/>
      <c r="RA99" s="120"/>
      <c r="RB99" s="120"/>
      <c r="RC99" s="120"/>
      <c r="RD99" s="120"/>
      <c r="RE99" s="120"/>
      <c r="RF99" s="120"/>
      <c r="RG99" s="120"/>
      <c r="RH99" s="120"/>
      <c r="RI99" s="120"/>
      <c r="RJ99" s="120"/>
      <c r="RK99" s="120"/>
      <c r="RL99" s="120"/>
      <c r="RM99" s="120"/>
      <c r="RN99" s="120"/>
      <c r="RO99" s="120"/>
      <c r="RP99" s="120"/>
      <c r="RQ99" s="120"/>
      <c r="RR99" s="120"/>
      <c r="RS99" s="120"/>
      <c r="RT99" s="120"/>
      <c r="RU99" s="120"/>
      <c r="RV99" s="120"/>
      <c r="RW99" s="120"/>
      <c r="RX99" s="120"/>
      <c r="RY99" s="120"/>
      <c r="RZ99" s="120"/>
      <c r="SA99" s="120"/>
      <c r="SB99" s="120"/>
      <c r="SC99" s="120"/>
      <c r="SD99" s="120"/>
      <c r="SE99" s="120"/>
      <c r="SF99" s="120"/>
      <c r="SG99" s="120"/>
      <c r="SH99" s="120"/>
      <c r="SI99" s="120"/>
      <c r="SJ99" s="120"/>
      <c r="SK99" s="120"/>
      <c r="SL99" s="120"/>
      <c r="SM99" s="120"/>
      <c r="SN99" s="120"/>
      <c r="SO99" s="120"/>
      <c r="SP99" s="120"/>
      <c r="SQ99" s="120"/>
      <c r="SR99" s="120"/>
      <c r="SS99" s="120"/>
      <c r="ST99" s="120"/>
      <c r="SU99" s="120"/>
      <c r="SV99" s="120"/>
      <c r="SW99" s="120"/>
      <c r="SX99" s="120"/>
      <c r="SY99" s="120"/>
      <c r="SZ99" s="120"/>
      <c r="TA99" s="120"/>
      <c r="TB99" s="120"/>
      <c r="TC99" s="120"/>
      <c r="TD99" s="120"/>
      <c r="TE99" s="120"/>
      <c r="TF99" s="120"/>
      <c r="TG99" s="120"/>
      <c r="TH99" s="120"/>
      <c r="TI99" s="120"/>
      <c r="TJ99" s="120"/>
      <c r="TK99" s="120"/>
      <c r="TL99" s="120"/>
      <c r="TM99" s="120"/>
      <c r="TN99" s="120"/>
      <c r="TO99" s="120"/>
      <c r="TP99" s="120"/>
      <c r="TQ99" s="120"/>
      <c r="TR99" s="120"/>
      <c r="TS99" s="120"/>
      <c r="TT99" s="120"/>
      <c r="TU99" s="120"/>
      <c r="TV99" s="120"/>
      <c r="TW99" s="120"/>
      <c r="TX99" s="120"/>
      <c r="TY99" s="120"/>
      <c r="TZ99" s="120"/>
      <c r="UA99" s="120"/>
      <c r="UB99" s="120"/>
      <c r="UC99" s="120"/>
      <c r="UD99" s="120"/>
      <c r="UE99" s="120"/>
      <c r="UF99" s="120"/>
      <c r="UG99" s="120"/>
      <c r="UH99" s="120"/>
      <c r="UI99" s="120"/>
      <c r="UJ99" s="120"/>
      <c r="UK99" s="120"/>
      <c r="UL99" s="120"/>
      <c r="UM99" s="120"/>
      <c r="UN99" s="120"/>
      <c r="UO99" s="120"/>
      <c r="UP99" s="120"/>
      <c r="UQ99" s="120"/>
      <c r="UR99" s="120"/>
      <c r="US99" s="120"/>
      <c r="UT99" s="120"/>
      <c r="UU99" s="120"/>
      <c r="UV99" s="120"/>
      <c r="UW99" s="120"/>
      <c r="UX99" s="120"/>
      <c r="UY99" s="120"/>
      <c r="UZ99" s="120"/>
      <c r="VA99" s="120"/>
      <c r="VB99" s="120"/>
      <c r="VC99" s="120"/>
      <c r="VD99" s="120"/>
      <c r="VE99" s="120"/>
      <c r="VF99" s="120"/>
      <c r="VG99" s="120"/>
      <c r="VH99" s="120"/>
      <c r="VI99" s="120"/>
      <c r="VJ99" s="120"/>
      <c r="VK99" s="120"/>
      <c r="VL99" s="120"/>
      <c r="VM99" s="120"/>
      <c r="VN99" s="120"/>
      <c r="VO99" s="120"/>
      <c r="VP99" s="120"/>
      <c r="VQ99" s="120"/>
      <c r="VR99" s="120"/>
      <c r="VS99" s="120"/>
      <c r="VT99" s="120"/>
      <c r="VU99" s="120"/>
      <c r="VV99" s="120"/>
      <c r="VW99" s="120"/>
      <c r="VX99" s="120"/>
      <c r="VY99" s="120"/>
      <c r="VZ99" s="120"/>
      <c r="WA99" s="120"/>
      <c r="WB99" s="120"/>
      <c r="WC99" s="120"/>
      <c r="WD99" s="120"/>
      <c r="WE99" s="120"/>
      <c r="WF99" s="120"/>
      <c r="WG99" s="120"/>
      <c r="WH99" s="120"/>
      <c r="WI99" s="120"/>
      <c r="WJ99" s="120"/>
      <c r="WK99" s="120"/>
      <c r="WL99" s="120"/>
      <c r="WM99" s="120"/>
      <c r="WN99" s="120"/>
      <c r="WO99" s="120"/>
      <c r="WP99" s="120"/>
      <c r="WQ99" s="120"/>
      <c r="WR99" s="120"/>
      <c r="WS99" s="120"/>
      <c r="WT99" s="120"/>
      <c r="WU99" s="120"/>
      <c r="WV99" s="120"/>
      <c r="WW99" s="120"/>
      <c r="WX99" s="120"/>
      <c r="WY99" s="120"/>
      <c r="WZ99" s="120"/>
      <c r="XA99" s="120"/>
      <c r="XB99" s="120"/>
      <c r="XC99" s="120"/>
      <c r="XD99" s="120"/>
      <c r="XE99" s="120"/>
      <c r="XF99" s="120"/>
      <c r="XG99" s="120"/>
      <c r="XH99" s="120"/>
      <c r="XI99" s="120"/>
      <c r="XJ99" s="120"/>
      <c r="XK99" s="120"/>
      <c r="XL99" s="120"/>
      <c r="XM99" s="120"/>
      <c r="XN99" s="120"/>
      <c r="XO99" s="120"/>
      <c r="XP99" s="120"/>
      <c r="XQ99" s="120"/>
      <c r="XR99" s="120"/>
      <c r="XS99" s="120"/>
      <c r="XT99" s="120"/>
      <c r="XU99" s="120"/>
      <c r="XV99" s="120"/>
      <c r="XW99" s="120"/>
      <c r="XX99" s="120"/>
      <c r="XY99" s="120"/>
      <c r="XZ99" s="120"/>
      <c r="YA99" s="120"/>
      <c r="YB99" s="120"/>
      <c r="YC99" s="120"/>
      <c r="YD99" s="120"/>
      <c r="YE99" s="120"/>
      <c r="YF99" s="120"/>
      <c r="YG99" s="120"/>
      <c r="YH99" s="120"/>
      <c r="YI99" s="120"/>
      <c r="YJ99" s="120"/>
      <c r="YK99" s="120"/>
      <c r="YL99" s="120"/>
      <c r="YM99" s="120"/>
      <c r="YN99" s="120"/>
      <c r="YO99" s="120"/>
      <c r="YP99" s="120"/>
      <c r="YQ99" s="120"/>
      <c r="YR99" s="120"/>
      <c r="YS99" s="120"/>
      <c r="YT99" s="120"/>
      <c r="YU99" s="120"/>
      <c r="YV99" s="120"/>
      <c r="YW99" s="120"/>
      <c r="YX99" s="120"/>
      <c r="YY99" s="120"/>
      <c r="YZ99" s="120"/>
      <c r="ZA99" s="120"/>
      <c r="ZB99" s="120"/>
      <c r="ZC99" s="120"/>
      <c r="ZD99" s="120"/>
      <c r="ZE99" s="120"/>
      <c r="ZF99" s="120"/>
      <c r="ZG99" s="120"/>
      <c r="ZH99" s="120"/>
      <c r="ZI99" s="120"/>
      <c r="ZJ99" s="120"/>
      <c r="ZK99" s="120"/>
      <c r="ZL99" s="120"/>
      <c r="ZM99" s="120"/>
      <c r="ZN99" s="120"/>
      <c r="ZO99" s="120"/>
      <c r="ZP99" s="120"/>
      <c r="ZQ99" s="120"/>
      <c r="ZR99" s="120"/>
      <c r="ZS99" s="120"/>
      <c r="ZT99" s="120"/>
      <c r="ZU99" s="120"/>
      <c r="ZV99" s="120"/>
      <c r="ZW99" s="120"/>
      <c r="ZX99" s="120"/>
      <c r="ZY99" s="120"/>
      <c r="ZZ99" s="120"/>
      <c r="AAA99" s="120"/>
      <c r="AAB99" s="120"/>
      <c r="AAC99" s="120"/>
      <c r="AAD99" s="120"/>
      <c r="AAE99" s="120"/>
      <c r="AAF99" s="120"/>
      <c r="AAG99" s="120"/>
      <c r="AAH99" s="120"/>
      <c r="AAI99" s="120"/>
      <c r="AAJ99" s="120"/>
      <c r="AAK99" s="120"/>
      <c r="AAL99" s="120"/>
      <c r="AAM99" s="120"/>
      <c r="AAN99" s="120"/>
      <c r="AAO99" s="120"/>
      <c r="AAP99" s="120"/>
      <c r="AAQ99" s="120"/>
      <c r="AAR99" s="120"/>
      <c r="AAS99" s="120"/>
      <c r="AAT99" s="120"/>
      <c r="AAU99" s="120"/>
      <c r="AAV99" s="120"/>
      <c r="AAW99" s="120"/>
      <c r="AAX99" s="120"/>
      <c r="AAY99" s="120"/>
      <c r="AAZ99" s="120"/>
      <c r="ABA99" s="120"/>
      <c r="ABB99" s="120"/>
      <c r="ABC99" s="120"/>
      <c r="ABD99" s="120"/>
      <c r="ABE99" s="120"/>
      <c r="ABF99" s="120"/>
      <c r="ABG99" s="120"/>
      <c r="ABH99" s="120"/>
      <c r="ABI99" s="120"/>
      <c r="ABJ99" s="120"/>
      <c r="ABK99" s="120"/>
      <c r="ABL99" s="120"/>
      <c r="ABM99" s="120"/>
      <c r="ABN99" s="120"/>
      <c r="ABO99" s="120"/>
      <c r="ABP99" s="120"/>
      <c r="ABQ99" s="120"/>
      <c r="ABR99" s="120"/>
      <c r="ABS99" s="120"/>
      <c r="ABT99" s="120"/>
      <c r="ABU99" s="120"/>
      <c r="ABV99" s="120"/>
      <c r="ABW99" s="120"/>
      <c r="ABX99" s="120"/>
      <c r="ABY99" s="120"/>
      <c r="ABZ99" s="120"/>
      <c r="ACA99" s="120"/>
      <c r="ACB99" s="120"/>
      <c r="ACC99" s="120"/>
      <c r="ACD99" s="120"/>
      <c r="ACE99" s="120"/>
      <c r="ACF99" s="120"/>
      <c r="ACG99" s="120"/>
      <c r="ACH99" s="120"/>
      <c r="ACI99" s="120"/>
      <c r="ACJ99" s="120"/>
      <c r="ACK99" s="120"/>
      <c r="ACL99" s="120"/>
      <c r="ACM99" s="120"/>
      <c r="ACN99" s="120"/>
      <c r="ACO99" s="120"/>
      <c r="ACP99" s="120"/>
      <c r="ACQ99" s="120"/>
      <c r="ACR99" s="120"/>
      <c r="ACS99" s="120"/>
      <c r="ACT99" s="120"/>
      <c r="ACU99" s="120"/>
      <c r="ACV99" s="120"/>
      <c r="ACW99" s="120"/>
      <c r="ACX99" s="120"/>
      <c r="ACY99" s="120"/>
      <c r="ACZ99" s="120"/>
      <c r="ADA99" s="120"/>
      <c r="ADB99" s="120"/>
      <c r="ADC99" s="120"/>
      <c r="ADD99" s="120"/>
      <c r="ADE99" s="120"/>
      <c r="ADF99" s="120"/>
      <c r="ADG99" s="120"/>
      <c r="ADH99" s="120"/>
      <c r="ADI99" s="120"/>
      <c r="ADJ99" s="120"/>
      <c r="ADK99" s="120"/>
      <c r="ADL99" s="120"/>
      <c r="ADM99" s="120"/>
      <c r="ADN99" s="120"/>
      <c r="ADO99" s="120"/>
      <c r="ADP99" s="120"/>
      <c r="ADQ99" s="120"/>
      <c r="ADR99" s="120"/>
      <c r="ADS99" s="120"/>
      <c r="ADT99" s="120"/>
      <c r="ADU99" s="120"/>
      <c r="ADV99" s="120"/>
      <c r="ADW99" s="120"/>
      <c r="ADX99" s="120"/>
      <c r="ADY99" s="120"/>
      <c r="ADZ99" s="120"/>
      <c r="AEA99" s="120"/>
      <c r="AEB99" s="120"/>
      <c r="AEC99" s="120"/>
      <c r="AED99" s="120"/>
      <c r="AEE99" s="120"/>
      <c r="AEF99" s="120"/>
      <c r="AEG99" s="120"/>
      <c r="AEH99" s="120"/>
      <c r="AEI99" s="120"/>
      <c r="AEJ99" s="120"/>
      <c r="AEK99" s="120"/>
      <c r="AEL99" s="120"/>
      <c r="AEM99" s="120"/>
      <c r="AEN99" s="120"/>
      <c r="AEO99" s="120"/>
      <c r="AEP99" s="120"/>
      <c r="AEQ99" s="120"/>
      <c r="AER99" s="120"/>
      <c r="AES99" s="120"/>
      <c r="AET99" s="120"/>
      <c r="AEU99" s="120"/>
      <c r="AEV99" s="120"/>
      <c r="AEW99" s="120"/>
      <c r="AEX99" s="120"/>
      <c r="AEY99" s="120"/>
      <c r="AEZ99" s="120"/>
      <c r="AFA99" s="120"/>
      <c r="AFB99" s="120"/>
      <c r="AFC99" s="120"/>
      <c r="AFD99" s="120"/>
      <c r="AFE99" s="120"/>
      <c r="AFF99" s="120"/>
      <c r="AFG99" s="120"/>
      <c r="AFH99" s="120"/>
      <c r="AFI99" s="120"/>
      <c r="AFJ99" s="120"/>
      <c r="AFK99" s="120"/>
      <c r="AFL99" s="120"/>
      <c r="AFM99" s="120"/>
      <c r="AFN99" s="120"/>
      <c r="AFO99" s="120"/>
      <c r="AFP99" s="120"/>
      <c r="AFQ99" s="120"/>
      <c r="AFR99" s="120"/>
      <c r="AFS99" s="120"/>
      <c r="AFT99" s="120"/>
      <c r="AFU99" s="120"/>
      <c r="AFV99" s="120"/>
      <c r="AFW99" s="120"/>
      <c r="AFX99" s="120"/>
      <c r="AFY99" s="120"/>
      <c r="AFZ99" s="120"/>
      <c r="AGA99" s="120"/>
      <c r="AGB99" s="120"/>
      <c r="AGC99" s="120"/>
      <c r="AGD99" s="120"/>
      <c r="AGE99" s="120"/>
      <c r="AGF99" s="120"/>
      <c r="AGG99" s="120"/>
      <c r="AGH99" s="120"/>
      <c r="AGI99" s="120"/>
      <c r="AGJ99" s="120"/>
      <c r="AGK99" s="120"/>
      <c r="AGL99" s="120"/>
      <c r="AGM99" s="120"/>
      <c r="AGN99" s="120"/>
      <c r="AGO99" s="120"/>
      <c r="AGP99" s="120"/>
      <c r="AGQ99" s="120"/>
      <c r="AGR99" s="120"/>
      <c r="AGS99" s="120"/>
      <c r="AGT99" s="120"/>
      <c r="AGU99" s="120"/>
      <c r="AGV99" s="120"/>
      <c r="AGW99" s="120"/>
      <c r="AGX99" s="120"/>
      <c r="AGY99" s="120"/>
      <c r="AGZ99" s="120"/>
      <c r="AHA99" s="120"/>
      <c r="AHB99" s="120"/>
      <c r="AHC99" s="120"/>
      <c r="AHD99" s="120"/>
      <c r="AHE99" s="120"/>
      <c r="AHF99" s="120"/>
      <c r="AHG99" s="120"/>
      <c r="AHH99" s="120"/>
      <c r="AHI99" s="120"/>
      <c r="AHJ99" s="120"/>
      <c r="AHK99" s="120"/>
      <c r="AHL99" s="120"/>
      <c r="AHM99" s="120"/>
      <c r="AHN99" s="120"/>
      <c r="AHO99" s="120"/>
      <c r="AHP99" s="120"/>
      <c r="AHQ99" s="120"/>
      <c r="AHR99" s="120"/>
      <c r="AHS99" s="120"/>
      <c r="AHT99" s="120"/>
      <c r="AHU99" s="120"/>
      <c r="AHV99" s="120"/>
      <c r="AHW99" s="120"/>
      <c r="AHX99" s="120"/>
      <c r="AHY99" s="120"/>
      <c r="AHZ99" s="120"/>
      <c r="AIA99" s="120"/>
      <c r="AIB99" s="120"/>
      <c r="AIC99" s="120"/>
      <c r="AID99" s="120"/>
      <c r="AIE99" s="120"/>
      <c r="AIF99" s="120"/>
      <c r="AIG99" s="120"/>
      <c r="AIH99" s="120"/>
      <c r="AII99" s="120"/>
      <c r="AIJ99" s="120"/>
      <c r="AIK99" s="120"/>
      <c r="AIL99" s="120"/>
      <c r="AIM99" s="120"/>
      <c r="AIN99" s="120"/>
      <c r="AIO99" s="120"/>
      <c r="AIP99" s="120"/>
      <c r="AIQ99" s="120"/>
      <c r="AIR99" s="120"/>
      <c r="AIS99" s="120"/>
      <c r="AIT99" s="120"/>
      <c r="AIU99" s="120"/>
      <c r="AIV99" s="120"/>
      <c r="AIW99" s="120"/>
      <c r="AIX99" s="120"/>
      <c r="AIY99" s="120"/>
      <c r="AIZ99" s="120"/>
      <c r="AJA99" s="120"/>
      <c r="AJB99" s="120"/>
      <c r="AJC99" s="120"/>
      <c r="AJD99" s="120"/>
      <c r="AJE99" s="120"/>
      <c r="AJF99" s="120"/>
      <c r="AJG99" s="120"/>
      <c r="AJH99" s="120"/>
      <c r="AJI99" s="120"/>
      <c r="AJJ99" s="120"/>
      <c r="AJK99" s="120"/>
      <c r="AJL99" s="120"/>
      <c r="AJM99" s="120"/>
      <c r="AJN99" s="120"/>
      <c r="AJO99" s="120"/>
      <c r="AJP99" s="120"/>
      <c r="AJQ99" s="120"/>
      <c r="AJR99" s="120"/>
      <c r="AJS99" s="120"/>
      <c r="AJT99" s="120"/>
      <c r="AJU99" s="120"/>
      <c r="AJV99" s="120"/>
      <c r="AJW99" s="120"/>
      <c r="AJX99" s="120"/>
      <c r="AJY99" s="120"/>
      <c r="AJZ99" s="120"/>
      <c r="AKA99" s="120"/>
      <c r="AKB99" s="120"/>
      <c r="AKC99" s="120"/>
      <c r="AKD99" s="120"/>
      <c r="AKE99" s="120"/>
      <c r="AKF99" s="120"/>
      <c r="AKG99" s="120"/>
      <c r="AKH99" s="120"/>
      <c r="AKI99" s="120"/>
      <c r="AKJ99" s="120"/>
      <c r="AKK99" s="120"/>
      <c r="AKL99" s="120"/>
      <c r="AKM99" s="120"/>
      <c r="AKN99" s="120"/>
      <c r="AKO99" s="120"/>
      <c r="AKP99" s="120"/>
      <c r="AKQ99" s="120"/>
      <c r="AKR99" s="120"/>
      <c r="AKS99" s="120"/>
      <c r="AKT99" s="120"/>
      <c r="AKU99" s="120"/>
      <c r="AKV99" s="120"/>
      <c r="AKW99" s="120"/>
      <c r="AKX99" s="120"/>
      <c r="AKY99" s="120"/>
      <c r="AKZ99" s="120"/>
      <c r="ALA99" s="120"/>
      <c r="ALB99" s="120"/>
      <c r="ALC99" s="120"/>
      <c r="ALD99" s="120"/>
      <c r="ALE99" s="120"/>
      <c r="ALF99" s="120"/>
      <c r="ALG99" s="120"/>
      <c r="ALH99" s="120"/>
      <c r="ALI99" s="120"/>
      <c r="ALJ99" s="120"/>
      <c r="ALK99" s="120"/>
      <c r="ALL99" s="120"/>
      <c r="ALM99" s="120"/>
      <c r="ALN99" s="120"/>
      <c r="ALO99" s="120"/>
      <c r="ALP99" s="120"/>
      <c r="ALQ99" s="120"/>
      <c r="ALR99" s="120"/>
      <c r="ALS99" s="120"/>
      <c r="ALT99" s="120"/>
      <c r="ALU99" s="120"/>
      <c r="ALV99" s="120"/>
      <c r="ALW99" s="120"/>
      <c r="ALX99" s="120"/>
      <c r="ALY99" s="120"/>
      <c r="ALZ99" s="120"/>
      <c r="AMA99" s="120"/>
      <c r="AMB99" s="120"/>
      <c r="AMC99" s="120"/>
      <c r="AMD99" s="120"/>
      <c r="AME99" s="120"/>
      <c r="AMF99" s="120"/>
      <c r="AMG99" s="120"/>
      <c r="AMH99" s="120"/>
      <c r="AMI99" s="120"/>
      <c r="AMJ99" s="120"/>
      <c r="AMK99" s="120"/>
      <c r="AML99" s="120"/>
      <c r="AMM99" s="120"/>
      <c r="AMN99" s="120"/>
      <c r="AMO99" s="120"/>
      <c r="AMP99" s="120"/>
      <c r="AMQ99" s="120"/>
      <c r="AMR99" s="120"/>
      <c r="AMS99" s="120"/>
      <c r="AMT99" s="120"/>
      <c r="AMU99" s="120"/>
      <c r="AMV99" s="120"/>
      <c r="AMW99" s="120"/>
      <c r="AMX99" s="120"/>
      <c r="AMY99" s="120"/>
      <c r="AMZ99" s="120"/>
      <c r="ANA99" s="120"/>
      <c r="ANB99" s="120"/>
      <c r="ANC99" s="120"/>
      <c r="AND99" s="120"/>
      <c r="ANE99" s="120"/>
      <c r="ANF99" s="120"/>
      <c r="ANG99" s="120"/>
      <c r="ANH99" s="120"/>
      <c r="ANI99" s="120"/>
      <c r="ANJ99" s="120"/>
      <c r="ANK99" s="120"/>
      <c r="ANL99" s="120"/>
      <c r="ANM99" s="120"/>
      <c r="ANN99" s="120"/>
      <c r="ANO99" s="120"/>
      <c r="ANP99" s="120"/>
      <c r="ANQ99" s="120"/>
      <c r="ANR99" s="120"/>
      <c r="ANS99" s="120"/>
      <c r="ANT99" s="120"/>
      <c r="ANU99" s="120"/>
      <c r="ANV99" s="120"/>
      <c r="ANW99" s="120"/>
      <c r="ANX99" s="120"/>
      <c r="ANY99" s="120"/>
      <c r="ANZ99" s="120"/>
      <c r="AOA99" s="120"/>
      <c r="AOB99" s="120"/>
      <c r="AOC99" s="120"/>
      <c r="AOD99" s="120"/>
      <c r="AOE99" s="120"/>
      <c r="AOF99" s="120"/>
      <c r="AOG99" s="120"/>
      <c r="AOH99" s="120"/>
      <c r="AOI99" s="120"/>
      <c r="AOJ99" s="120"/>
      <c r="AOK99" s="120"/>
      <c r="AOL99" s="120"/>
      <c r="AOM99" s="120"/>
      <c r="AON99" s="120"/>
      <c r="AOO99" s="120"/>
      <c r="AOP99" s="120"/>
      <c r="AOQ99" s="120"/>
      <c r="AOR99" s="120"/>
      <c r="AOS99" s="120"/>
      <c r="AOT99" s="120"/>
      <c r="AOU99" s="120"/>
      <c r="AOV99" s="120"/>
      <c r="AOW99" s="120"/>
      <c r="AOX99" s="120"/>
      <c r="AOY99" s="120"/>
      <c r="AOZ99" s="120"/>
      <c r="APA99" s="120"/>
      <c r="APB99" s="120"/>
      <c r="APC99" s="120"/>
      <c r="APD99" s="120"/>
      <c r="APE99" s="120"/>
      <c r="APF99" s="120"/>
      <c r="APG99" s="120"/>
      <c r="APH99" s="120"/>
      <c r="API99" s="120"/>
      <c r="APJ99" s="120"/>
      <c r="APK99" s="120"/>
      <c r="APL99" s="120"/>
      <c r="APM99" s="120"/>
      <c r="APN99" s="120"/>
      <c r="APO99" s="120"/>
      <c r="APP99" s="120"/>
      <c r="APQ99" s="120"/>
      <c r="APR99" s="120"/>
      <c r="APS99" s="120"/>
      <c r="APT99" s="120"/>
      <c r="APU99" s="120"/>
      <c r="APV99" s="120"/>
      <c r="APW99" s="120"/>
      <c r="APX99" s="120"/>
      <c r="APY99" s="120"/>
      <c r="APZ99" s="120"/>
      <c r="AQA99" s="120"/>
      <c r="AQB99" s="120"/>
      <c r="AQC99" s="120"/>
      <c r="AQD99" s="120"/>
      <c r="AQE99" s="120"/>
      <c r="AQF99" s="120"/>
      <c r="AQG99" s="120"/>
      <c r="AQH99" s="120"/>
      <c r="AQI99" s="120"/>
      <c r="AQJ99" s="120"/>
      <c r="AQK99" s="120"/>
      <c r="AQL99" s="120"/>
      <c r="AQM99" s="120"/>
      <c r="AQN99" s="120"/>
      <c r="AQO99" s="120"/>
      <c r="AQP99" s="120"/>
      <c r="AQQ99" s="120"/>
      <c r="AQR99" s="120"/>
      <c r="AQS99" s="120"/>
      <c r="AQT99" s="120"/>
      <c r="AQU99" s="120"/>
      <c r="AQV99" s="120"/>
      <c r="AQW99" s="120"/>
      <c r="AQX99" s="120"/>
      <c r="AQY99" s="120"/>
      <c r="AQZ99" s="120"/>
      <c r="ARA99" s="120"/>
      <c r="ARB99" s="120"/>
      <c r="ARC99" s="120"/>
      <c r="ARD99" s="120"/>
      <c r="ARE99" s="120"/>
      <c r="ARF99" s="120"/>
      <c r="ARG99" s="120"/>
      <c r="ARH99" s="120"/>
      <c r="ARI99" s="120"/>
      <c r="ARJ99" s="120"/>
      <c r="ARK99" s="120"/>
      <c r="ARL99" s="120"/>
      <c r="ARM99" s="120"/>
      <c r="ARN99" s="120"/>
      <c r="ARO99" s="120"/>
      <c r="ARP99" s="120"/>
      <c r="ARQ99" s="120"/>
      <c r="ARR99" s="120"/>
      <c r="ARS99" s="120"/>
      <c r="ART99" s="120"/>
      <c r="ARU99" s="120"/>
      <c r="ARV99" s="120"/>
      <c r="ARW99" s="120"/>
      <c r="ARX99" s="120"/>
      <c r="ARY99" s="120"/>
      <c r="ARZ99" s="120"/>
      <c r="ASA99" s="120"/>
      <c r="ASB99" s="120"/>
      <c r="ASC99" s="120"/>
      <c r="ASD99" s="120"/>
      <c r="ASE99" s="120"/>
      <c r="ASF99" s="120"/>
      <c r="ASG99" s="120"/>
      <c r="ASH99" s="120"/>
      <c r="ASI99" s="120"/>
      <c r="ASJ99" s="120"/>
      <c r="ASK99" s="120"/>
      <c r="ASL99" s="120"/>
      <c r="ASM99" s="120"/>
      <c r="ASN99" s="120"/>
      <c r="ASO99" s="120"/>
      <c r="ASP99" s="120"/>
      <c r="ASQ99" s="120"/>
      <c r="ASR99" s="120"/>
      <c r="ASS99" s="120"/>
      <c r="AST99" s="120"/>
      <c r="ASU99" s="120"/>
      <c r="ASV99" s="120"/>
      <c r="ASW99" s="120"/>
      <c r="ASX99" s="120"/>
      <c r="ASY99" s="120"/>
      <c r="ASZ99" s="120"/>
      <c r="ATA99" s="120"/>
      <c r="ATB99" s="120"/>
      <c r="ATC99" s="120"/>
      <c r="ATD99" s="120"/>
      <c r="ATE99" s="120"/>
      <c r="ATF99" s="120"/>
      <c r="ATG99" s="120"/>
      <c r="ATH99" s="120"/>
      <c r="ATI99" s="120"/>
      <c r="ATJ99" s="120"/>
      <c r="ATK99" s="120"/>
      <c r="ATL99" s="120"/>
      <c r="ATM99" s="120"/>
      <c r="ATN99" s="120"/>
      <c r="ATO99" s="120"/>
      <c r="ATP99" s="120"/>
      <c r="ATQ99" s="120"/>
      <c r="ATR99" s="120"/>
      <c r="ATS99" s="120"/>
      <c r="ATT99" s="120"/>
      <c r="ATU99" s="120"/>
      <c r="ATV99" s="120"/>
      <c r="ATW99" s="120"/>
      <c r="ATX99" s="120"/>
      <c r="ATY99" s="120"/>
      <c r="ATZ99" s="120"/>
      <c r="AUA99" s="120"/>
      <c r="AUB99" s="120"/>
      <c r="AUC99" s="120"/>
      <c r="AUD99" s="120"/>
      <c r="AUE99" s="120"/>
      <c r="AUF99" s="120"/>
      <c r="AUG99" s="120"/>
      <c r="AUH99" s="120"/>
      <c r="AUI99" s="120"/>
      <c r="AUJ99" s="120"/>
      <c r="AUK99" s="120"/>
      <c r="AUL99" s="120"/>
      <c r="AUM99" s="120"/>
      <c r="AUN99" s="120"/>
      <c r="AUO99" s="120"/>
      <c r="AUP99" s="120"/>
      <c r="AUQ99" s="120"/>
      <c r="AUR99" s="120"/>
      <c r="AUS99" s="120"/>
      <c r="AUT99" s="120"/>
      <c r="AUU99" s="120"/>
      <c r="AUV99" s="120"/>
      <c r="AUW99" s="120"/>
      <c r="AUX99" s="120"/>
      <c r="AUY99" s="120"/>
      <c r="AUZ99" s="120"/>
      <c r="AVA99" s="120"/>
      <c r="AVB99" s="120"/>
      <c r="AVC99" s="120"/>
      <c r="AVD99" s="120"/>
      <c r="AVE99" s="120"/>
      <c r="AVF99" s="120"/>
      <c r="AVG99" s="120"/>
      <c r="AVH99" s="120"/>
      <c r="AVI99" s="120"/>
      <c r="AVJ99" s="120"/>
      <c r="AVK99" s="120"/>
      <c r="AVL99" s="120"/>
      <c r="AVM99" s="120"/>
      <c r="AVN99" s="120"/>
      <c r="AVO99" s="120"/>
      <c r="AVP99" s="120"/>
      <c r="AVQ99" s="120"/>
      <c r="AVR99" s="120"/>
      <c r="AVS99" s="120"/>
      <c r="AVT99" s="120"/>
      <c r="AVU99" s="120"/>
      <c r="AVV99" s="120"/>
      <c r="AVW99" s="120"/>
      <c r="AVX99" s="120"/>
      <c r="AVY99" s="120"/>
      <c r="AVZ99" s="120"/>
      <c r="AWA99" s="120"/>
      <c r="AWB99" s="120"/>
      <c r="AWC99" s="120"/>
      <c r="AWD99" s="120"/>
      <c r="AWE99" s="120"/>
      <c r="AWF99" s="120"/>
      <c r="AWG99" s="120"/>
      <c r="AWH99" s="120"/>
      <c r="AWI99" s="120"/>
      <c r="AWJ99" s="120"/>
      <c r="AWK99" s="120"/>
      <c r="AWL99" s="120"/>
      <c r="AWM99" s="120"/>
      <c r="AWN99" s="120"/>
      <c r="AWO99" s="120"/>
      <c r="AWP99" s="120"/>
      <c r="AWQ99" s="120"/>
      <c r="AWR99" s="120"/>
      <c r="AWS99" s="120"/>
      <c r="AWT99" s="120"/>
      <c r="AWU99" s="120"/>
      <c r="AWV99" s="120"/>
      <c r="AWW99" s="120"/>
      <c r="AWX99" s="120"/>
      <c r="AWY99" s="120"/>
      <c r="AWZ99" s="120"/>
      <c r="AXA99" s="120"/>
      <c r="AXB99" s="120"/>
      <c r="AXC99" s="120"/>
      <c r="AXD99" s="120"/>
      <c r="AXE99" s="120"/>
      <c r="AXF99" s="120"/>
      <c r="AXG99" s="120"/>
      <c r="AXH99" s="120"/>
      <c r="AXI99" s="120"/>
      <c r="AXJ99" s="120"/>
      <c r="AXK99" s="120"/>
      <c r="AXL99" s="120"/>
      <c r="AXM99" s="120"/>
      <c r="AXN99" s="120"/>
      <c r="AXO99" s="120"/>
      <c r="AXP99" s="120"/>
      <c r="AXQ99" s="120"/>
      <c r="AXR99" s="120"/>
      <c r="AXS99" s="120"/>
      <c r="AXT99" s="120"/>
      <c r="AXU99" s="120"/>
      <c r="AXV99" s="120"/>
      <c r="AXW99" s="120"/>
      <c r="AXX99" s="120"/>
      <c r="AXY99" s="120"/>
      <c r="AXZ99" s="120"/>
      <c r="AYA99" s="120"/>
      <c r="AYB99" s="120"/>
      <c r="AYC99" s="120"/>
      <c r="AYD99" s="120"/>
      <c r="AYE99" s="120"/>
      <c r="AYF99" s="120"/>
      <c r="AYG99" s="120"/>
      <c r="AYH99" s="120"/>
      <c r="AYI99" s="120"/>
      <c r="AYJ99" s="120"/>
      <c r="AYK99" s="120"/>
      <c r="AYL99" s="120"/>
      <c r="AYM99" s="120"/>
      <c r="AYN99" s="120"/>
      <c r="AYO99" s="120"/>
      <c r="AYP99" s="120"/>
      <c r="AYQ99" s="120"/>
      <c r="AYR99" s="120"/>
      <c r="AYS99" s="120"/>
      <c r="AYT99" s="120"/>
      <c r="AYU99" s="120"/>
      <c r="AYV99" s="120"/>
      <c r="AYW99" s="120"/>
      <c r="AYX99" s="120"/>
      <c r="AYY99" s="120"/>
      <c r="AYZ99" s="120"/>
      <c r="AZA99" s="120"/>
      <c r="AZB99" s="120"/>
      <c r="AZC99" s="120"/>
      <c r="AZD99" s="120"/>
      <c r="AZE99" s="120"/>
      <c r="AZF99" s="120"/>
      <c r="AZG99" s="120"/>
      <c r="AZH99" s="120"/>
      <c r="AZI99" s="120"/>
      <c r="AZJ99" s="120"/>
      <c r="AZK99" s="120"/>
      <c r="AZL99" s="120"/>
      <c r="AZM99" s="120"/>
      <c r="AZN99" s="120"/>
      <c r="AZO99" s="120"/>
      <c r="AZP99" s="120"/>
      <c r="AZQ99" s="120"/>
      <c r="AZR99" s="120"/>
      <c r="AZS99" s="120"/>
      <c r="AZT99" s="120"/>
      <c r="AZU99" s="120"/>
      <c r="AZV99" s="120"/>
      <c r="AZW99" s="120"/>
      <c r="AZX99" s="120"/>
      <c r="AZY99" s="120"/>
      <c r="AZZ99" s="120"/>
      <c r="BAA99" s="120"/>
      <c r="BAB99" s="120"/>
      <c r="BAC99" s="120"/>
      <c r="BAD99" s="120"/>
      <c r="BAE99" s="120"/>
      <c r="BAF99" s="120"/>
      <c r="BAG99" s="120"/>
      <c r="BAH99" s="120"/>
      <c r="BAI99" s="120"/>
      <c r="BAJ99" s="120"/>
      <c r="BAK99" s="120"/>
      <c r="BAL99" s="120"/>
      <c r="BAM99" s="120"/>
      <c r="BAN99" s="120"/>
      <c r="BAO99" s="120"/>
      <c r="BAP99" s="120"/>
      <c r="BAQ99" s="120"/>
      <c r="BAR99" s="120"/>
      <c r="BAS99" s="120"/>
      <c r="BAT99" s="120"/>
      <c r="BAU99" s="120"/>
      <c r="BAV99" s="120"/>
      <c r="BAW99" s="120"/>
      <c r="BAX99" s="120"/>
      <c r="BAY99" s="120"/>
      <c r="BAZ99" s="120"/>
      <c r="BBA99" s="120"/>
      <c r="BBB99" s="120"/>
      <c r="BBC99" s="120"/>
      <c r="BBD99" s="120"/>
      <c r="BBE99" s="120"/>
      <c r="BBF99" s="120"/>
      <c r="BBG99" s="120"/>
      <c r="BBH99" s="120"/>
      <c r="BBI99" s="120"/>
      <c r="BBJ99" s="120"/>
      <c r="BBK99" s="120"/>
      <c r="BBL99" s="120"/>
      <c r="BBM99" s="120"/>
      <c r="BBN99" s="120"/>
      <c r="BBO99" s="120"/>
      <c r="BBP99" s="120"/>
      <c r="BBQ99" s="120"/>
      <c r="BBR99" s="120"/>
      <c r="BBS99" s="120"/>
      <c r="BBT99" s="120"/>
      <c r="BBU99" s="120"/>
      <c r="BBV99" s="120"/>
      <c r="BBW99" s="120"/>
      <c r="BBX99" s="120"/>
      <c r="BBY99" s="120"/>
      <c r="BBZ99" s="120"/>
      <c r="BCA99" s="120"/>
      <c r="BCB99" s="120"/>
      <c r="BCC99" s="120"/>
      <c r="BCD99" s="120"/>
      <c r="BCE99" s="120"/>
      <c r="BCF99" s="120"/>
      <c r="BCG99" s="120"/>
      <c r="BCH99" s="120"/>
      <c r="BCI99" s="120"/>
      <c r="BCJ99" s="120"/>
      <c r="BCK99" s="120"/>
      <c r="BCL99" s="120"/>
      <c r="BCM99" s="120"/>
      <c r="BCN99" s="120"/>
      <c r="BCO99" s="120"/>
      <c r="BCP99" s="120"/>
      <c r="BCQ99" s="120"/>
      <c r="BCR99" s="120"/>
      <c r="BCS99" s="120"/>
      <c r="BCT99" s="120"/>
      <c r="BCU99" s="120"/>
      <c r="BCV99" s="120"/>
      <c r="BCW99" s="120"/>
      <c r="BCX99" s="120"/>
      <c r="BCY99" s="120"/>
      <c r="BCZ99" s="120"/>
      <c r="BDA99" s="120"/>
      <c r="BDB99" s="120"/>
      <c r="BDC99" s="120"/>
      <c r="BDD99" s="120"/>
      <c r="BDE99" s="120"/>
      <c r="BDF99" s="120"/>
      <c r="BDG99" s="120"/>
      <c r="BDH99" s="120"/>
      <c r="BDI99" s="120"/>
      <c r="BDJ99" s="120"/>
      <c r="BDK99" s="120"/>
      <c r="BDL99" s="120"/>
      <c r="BDM99" s="120"/>
      <c r="BDN99" s="120"/>
      <c r="BDO99" s="120"/>
      <c r="BDP99" s="120"/>
      <c r="BDQ99" s="120"/>
      <c r="BDR99" s="120"/>
      <c r="BDS99" s="120"/>
      <c r="BDT99" s="120"/>
      <c r="BDU99" s="120"/>
      <c r="BDV99" s="120"/>
      <c r="BDW99" s="120"/>
      <c r="BDX99" s="120"/>
      <c r="BDY99" s="120"/>
      <c r="BDZ99" s="120"/>
      <c r="BEA99" s="120"/>
      <c r="BEB99" s="120"/>
      <c r="BEC99" s="120"/>
      <c r="BED99" s="120"/>
      <c r="BEE99" s="120"/>
      <c r="BEF99" s="120"/>
      <c r="BEG99" s="120"/>
      <c r="BEH99" s="120"/>
      <c r="BEI99" s="120"/>
      <c r="BEJ99" s="120"/>
      <c r="BEK99" s="120"/>
      <c r="BEL99" s="120"/>
      <c r="BEM99" s="120"/>
      <c r="BEN99" s="120"/>
      <c r="BEO99" s="120"/>
      <c r="BEP99" s="120"/>
      <c r="BEQ99" s="120"/>
      <c r="BER99" s="120"/>
      <c r="BES99" s="120"/>
      <c r="BET99" s="120"/>
      <c r="BEU99" s="120"/>
      <c r="BEV99" s="120"/>
      <c r="BEW99" s="120"/>
      <c r="BEX99" s="120"/>
      <c r="BEY99" s="120"/>
      <c r="BEZ99" s="120"/>
      <c r="BFA99" s="120"/>
      <c r="BFB99" s="120"/>
      <c r="BFC99" s="120"/>
      <c r="BFD99" s="120"/>
      <c r="BFE99" s="120"/>
      <c r="BFF99" s="120"/>
      <c r="BFG99" s="120"/>
      <c r="BFH99" s="120"/>
      <c r="BFI99" s="120"/>
      <c r="BFJ99" s="120"/>
      <c r="BFK99" s="120"/>
      <c r="BFL99" s="120"/>
      <c r="BFM99" s="120"/>
      <c r="BFN99" s="120"/>
      <c r="BFO99" s="120"/>
      <c r="BFP99" s="120"/>
      <c r="BFQ99" s="120"/>
      <c r="BFR99" s="120"/>
      <c r="BFS99" s="120"/>
      <c r="BFT99" s="120"/>
      <c r="BFU99" s="120"/>
      <c r="BFV99" s="120"/>
      <c r="BFW99" s="120"/>
      <c r="BFX99" s="120"/>
      <c r="BFY99" s="120"/>
      <c r="BFZ99" s="120"/>
      <c r="BGA99" s="120"/>
      <c r="BGB99" s="120"/>
      <c r="BGC99" s="120"/>
      <c r="BGD99" s="120"/>
      <c r="BGE99" s="120"/>
      <c r="BGF99" s="120"/>
      <c r="BGG99" s="120"/>
      <c r="BGH99" s="120"/>
      <c r="BGI99" s="120"/>
      <c r="BGJ99" s="120"/>
      <c r="BGK99" s="120"/>
      <c r="BGL99" s="120"/>
      <c r="BGM99" s="120"/>
      <c r="BGN99" s="120"/>
      <c r="BGO99" s="120"/>
      <c r="BGP99" s="120"/>
      <c r="BGQ99" s="120"/>
      <c r="BGR99" s="120"/>
      <c r="BGS99" s="120"/>
      <c r="BGT99" s="120"/>
      <c r="BGU99" s="120"/>
      <c r="BGV99" s="120"/>
      <c r="BGW99" s="120"/>
      <c r="BGX99" s="120"/>
      <c r="BGY99" s="120"/>
      <c r="BGZ99" s="120"/>
      <c r="BHA99" s="120"/>
      <c r="BHB99" s="120"/>
      <c r="BHC99" s="120"/>
      <c r="BHD99" s="120"/>
      <c r="BHE99" s="120"/>
      <c r="BHF99" s="120"/>
      <c r="BHG99" s="120"/>
      <c r="BHH99" s="120"/>
      <c r="BHI99" s="120"/>
      <c r="BHJ99" s="120"/>
      <c r="BHK99" s="120"/>
      <c r="BHL99" s="120"/>
      <c r="BHM99" s="120"/>
      <c r="BHN99" s="120"/>
      <c r="BHO99" s="120"/>
      <c r="BHP99" s="120"/>
      <c r="BHQ99" s="120"/>
      <c r="BHR99" s="120"/>
      <c r="BHS99" s="120"/>
      <c r="BHT99" s="120"/>
      <c r="BHU99" s="120"/>
      <c r="BHV99" s="120"/>
      <c r="BHW99" s="120"/>
      <c r="BHX99" s="120"/>
      <c r="BHY99" s="120"/>
      <c r="BHZ99" s="120"/>
      <c r="BIA99" s="120"/>
      <c r="BIB99" s="120"/>
      <c r="BIC99" s="120"/>
      <c r="BID99" s="120"/>
      <c r="BIE99" s="120"/>
      <c r="BIF99" s="120"/>
      <c r="BIG99" s="120"/>
      <c r="BIH99" s="120"/>
      <c r="BII99" s="120"/>
      <c r="BIJ99" s="120"/>
      <c r="BIK99" s="120"/>
      <c r="BIL99" s="120"/>
      <c r="BIM99" s="120"/>
      <c r="BIN99" s="120"/>
      <c r="BIO99" s="120"/>
      <c r="BIP99" s="120"/>
      <c r="BIQ99" s="120"/>
      <c r="BIR99" s="120"/>
      <c r="BIS99" s="120"/>
      <c r="BIT99" s="120"/>
      <c r="BIU99" s="120"/>
      <c r="BIV99" s="120"/>
      <c r="BIW99" s="120"/>
      <c r="BIX99" s="120"/>
      <c r="BIY99" s="120"/>
      <c r="BIZ99" s="120"/>
      <c r="BJA99" s="120"/>
      <c r="BJB99" s="120"/>
      <c r="BJC99" s="120"/>
      <c r="BJD99" s="120"/>
      <c r="BJE99" s="120"/>
      <c r="BJF99" s="120"/>
      <c r="BJG99" s="120"/>
      <c r="BJH99" s="120"/>
      <c r="BJI99" s="120"/>
      <c r="BJJ99" s="120"/>
      <c r="BJK99" s="120"/>
      <c r="BJL99" s="120"/>
      <c r="BJM99" s="120"/>
      <c r="BJN99" s="120"/>
      <c r="BJO99" s="120"/>
      <c r="BJP99" s="120"/>
      <c r="BJQ99" s="120"/>
      <c r="BJR99" s="120"/>
      <c r="BJS99" s="120"/>
      <c r="BJT99" s="120"/>
      <c r="BJU99" s="120"/>
      <c r="BJV99" s="120"/>
      <c r="BJW99" s="120"/>
      <c r="BJX99" s="120"/>
      <c r="BJY99" s="120"/>
      <c r="BJZ99" s="120"/>
      <c r="BKA99" s="120"/>
      <c r="BKB99" s="120"/>
      <c r="BKC99" s="120"/>
      <c r="BKD99" s="120"/>
      <c r="BKE99" s="120"/>
      <c r="BKF99" s="120"/>
      <c r="BKG99" s="120"/>
      <c r="BKH99" s="120"/>
      <c r="BKI99" s="120"/>
      <c r="BKJ99" s="120"/>
      <c r="BKK99" s="120"/>
      <c r="BKL99" s="120"/>
      <c r="BKM99" s="120"/>
      <c r="BKN99" s="120"/>
      <c r="BKO99" s="120"/>
      <c r="BKP99" s="120"/>
      <c r="BKQ99" s="120"/>
      <c r="BKR99" s="120"/>
      <c r="BKS99" s="120"/>
      <c r="BKT99" s="120"/>
      <c r="BKU99" s="120"/>
      <c r="BKV99" s="120"/>
      <c r="BKW99" s="120"/>
      <c r="BKX99" s="120"/>
      <c r="BKY99" s="120"/>
      <c r="BKZ99" s="120"/>
      <c r="BLA99" s="120"/>
      <c r="BLB99" s="120"/>
      <c r="BLC99" s="120"/>
      <c r="BLD99" s="120"/>
      <c r="BLE99" s="120"/>
      <c r="BLF99" s="120"/>
      <c r="BLG99" s="120"/>
      <c r="BLH99" s="120"/>
      <c r="BLI99" s="120"/>
      <c r="BLJ99" s="120"/>
      <c r="BLK99" s="120"/>
      <c r="BLL99" s="120"/>
      <c r="BLM99" s="120"/>
      <c r="BLN99" s="120"/>
      <c r="BLO99" s="120"/>
      <c r="BLP99" s="120"/>
      <c r="BLQ99" s="120"/>
      <c r="BLR99" s="120"/>
      <c r="BLS99" s="120"/>
      <c r="BLT99" s="120"/>
      <c r="BLU99" s="120"/>
      <c r="BLV99" s="120"/>
      <c r="BLW99" s="120"/>
      <c r="BLX99" s="120"/>
      <c r="BLY99" s="120"/>
      <c r="BLZ99" s="120"/>
      <c r="BMA99" s="120"/>
      <c r="BMB99" s="120"/>
      <c r="BMC99" s="120"/>
      <c r="BMD99" s="120"/>
      <c r="BME99" s="120"/>
      <c r="BMF99" s="120"/>
      <c r="BMG99" s="120"/>
      <c r="BMH99" s="120"/>
      <c r="BMI99" s="120"/>
      <c r="BMJ99" s="120"/>
      <c r="BMK99" s="120"/>
      <c r="BML99" s="120"/>
      <c r="BMM99" s="120"/>
      <c r="BMN99" s="120"/>
      <c r="BMO99" s="120"/>
      <c r="BMP99" s="120"/>
      <c r="BMQ99" s="120"/>
      <c r="BMR99" s="120"/>
      <c r="BMS99" s="120"/>
      <c r="BMT99" s="120"/>
      <c r="BMU99" s="120"/>
      <c r="BMV99" s="120"/>
      <c r="BMW99" s="120"/>
      <c r="BMX99" s="120"/>
      <c r="BMY99" s="120"/>
      <c r="BMZ99" s="120"/>
      <c r="BNA99" s="120"/>
      <c r="BNB99" s="120"/>
      <c r="BNC99" s="120"/>
      <c r="BND99" s="120"/>
      <c r="BNE99" s="120"/>
      <c r="BNF99" s="120"/>
      <c r="BNG99" s="120"/>
      <c r="BNH99" s="120"/>
      <c r="BNI99" s="120"/>
      <c r="BNJ99" s="120"/>
      <c r="BNK99" s="120"/>
      <c r="BNL99" s="120"/>
      <c r="BNM99" s="120"/>
      <c r="BNN99" s="120"/>
      <c r="BNO99" s="120"/>
      <c r="BNP99" s="120"/>
      <c r="BNQ99" s="120"/>
      <c r="BNR99" s="120"/>
      <c r="BNS99" s="120"/>
      <c r="BNT99" s="120"/>
      <c r="BNU99" s="120"/>
      <c r="BNV99" s="120"/>
      <c r="BNW99" s="120"/>
      <c r="BNX99" s="120"/>
      <c r="BNY99" s="120"/>
      <c r="BNZ99" s="120"/>
      <c r="BOA99" s="120"/>
      <c r="BOB99" s="120"/>
      <c r="BOC99" s="120"/>
      <c r="BOD99" s="120"/>
      <c r="BOE99" s="120"/>
      <c r="BOF99" s="120"/>
      <c r="BOG99" s="120"/>
      <c r="BOH99" s="120"/>
      <c r="BOI99" s="120"/>
      <c r="BOJ99" s="120"/>
      <c r="BOK99" s="120"/>
      <c r="BOL99" s="120"/>
      <c r="BOM99" s="120"/>
      <c r="BON99" s="120"/>
      <c r="BOO99" s="120"/>
      <c r="BOP99" s="120"/>
      <c r="BOQ99" s="120"/>
      <c r="BOR99" s="120"/>
      <c r="BOS99" s="120"/>
      <c r="BOT99" s="120"/>
      <c r="BOU99" s="120"/>
      <c r="BOV99" s="120"/>
      <c r="BOW99" s="120"/>
      <c r="BOX99" s="120"/>
      <c r="BOY99" s="120"/>
      <c r="BOZ99" s="120"/>
      <c r="BPA99" s="120"/>
      <c r="BPB99" s="120"/>
      <c r="BPC99" s="120"/>
      <c r="BPD99" s="120"/>
      <c r="BPE99" s="120"/>
      <c r="BPF99" s="120"/>
      <c r="BPG99" s="120"/>
      <c r="BPH99" s="120"/>
      <c r="BPI99" s="120"/>
      <c r="BPJ99" s="120"/>
      <c r="BPK99" s="120"/>
      <c r="BPL99" s="120"/>
      <c r="BPM99" s="120"/>
      <c r="BPN99" s="120"/>
      <c r="BPO99" s="120"/>
      <c r="BPP99" s="120"/>
      <c r="BPQ99" s="120"/>
      <c r="BPR99" s="120"/>
      <c r="BPS99" s="120"/>
      <c r="BPT99" s="120"/>
      <c r="BPU99" s="120"/>
      <c r="BPV99" s="120"/>
      <c r="BPW99" s="120"/>
      <c r="BPX99" s="120"/>
      <c r="BPY99" s="120"/>
      <c r="BPZ99" s="120"/>
      <c r="BQA99" s="120"/>
      <c r="BQB99" s="120"/>
      <c r="BQC99" s="120"/>
      <c r="BQD99" s="120"/>
      <c r="BQE99" s="120"/>
      <c r="BQF99" s="120"/>
      <c r="BQG99" s="120"/>
      <c r="BQH99" s="120"/>
      <c r="BQI99" s="120"/>
      <c r="BQJ99" s="120"/>
      <c r="BQK99" s="120"/>
      <c r="BQL99" s="120"/>
      <c r="BQM99" s="120"/>
      <c r="BQN99" s="120"/>
      <c r="BQO99" s="120"/>
      <c r="BQP99" s="120"/>
      <c r="BQQ99" s="120"/>
      <c r="BQR99" s="120"/>
      <c r="BQS99" s="120"/>
      <c r="BQT99" s="120"/>
      <c r="BQU99" s="120"/>
      <c r="BQV99" s="120"/>
      <c r="BQW99" s="120"/>
      <c r="BQX99" s="120"/>
      <c r="BQY99" s="120"/>
      <c r="BQZ99" s="120"/>
      <c r="BRA99" s="120"/>
      <c r="BRB99" s="120"/>
      <c r="BRC99" s="120"/>
      <c r="BRD99" s="120"/>
      <c r="BRE99" s="120"/>
      <c r="BRF99" s="120"/>
      <c r="BRG99" s="120"/>
      <c r="BRH99" s="120"/>
      <c r="BRI99" s="120"/>
      <c r="BRJ99" s="120"/>
      <c r="BRK99" s="120"/>
      <c r="BRL99" s="120"/>
      <c r="BRM99" s="120"/>
      <c r="BRN99" s="120"/>
      <c r="BRO99" s="120"/>
      <c r="BRP99" s="120"/>
      <c r="BRQ99" s="120"/>
      <c r="BRR99" s="120"/>
      <c r="BRS99" s="120"/>
      <c r="BRT99" s="120"/>
      <c r="BRU99" s="120"/>
      <c r="BRV99" s="120"/>
      <c r="BRW99" s="120"/>
      <c r="BRX99" s="120"/>
      <c r="BRY99" s="120"/>
      <c r="BRZ99" s="120"/>
      <c r="BSA99" s="120"/>
      <c r="BSB99" s="120"/>
      <c r="BSC99" s="120"/>
      <c r="BSD99" s="120"/>
      <c r="BSE99" s="120"/>
      <c r="BSF99" s="120"/>
      <c r="BSG99" s="120"/>
      <c r="BSH99" s="120"/>
      <c r="BSI99" s="120"/>
      <c r="BSJ99" s="120"/>
      <c r="BSK99" s="120"/>
      <c r="BSL99" s="120"/>
      <c r="BSM99" s="120"/>
      <c r="BSN99" s="120"/>
      <c r="BSO99" s="120"/>
      <c r="BSP99" s="120"/>
      <c r="BSQ99" s="120"/>
      <c r="BSR99" s="120"/>
      <c r="BSS99" s="120"/>
      <c r="BST99" s="120"/>
      <c r="BSU99" s="120"/>
      <c r="BSV99" s="120"/>
      <c r="BSW99" s="120"/>
      <c r="BSX99" s="120"/>
      <c r="BSY99" s="120"/>
      <c r="BSZ99" s="120"/>
      <c r="BTA99" s="120"/>
      <c r="BTB99" s="120"/>
      <c r="BTC99" s="120"/>
      <c r="BTD99" s="120"/>
      <c r="BTE99" s="120"/>
      <c r="BTF99" s="120"/>
      <c r="BTG99" s="120"/>
      <c r="BTH99" s="120"/>
      <c r="BTI99" s="120"/>
      <c r="BTJ99" s="120"/>
      <c r="BTK99" s="120"/>
      <c r="BTL99" s="120"/>
      <c r="BTM99" s="120"/>
      <c r="BTN99" s="120"/>
      <c r="BTO99" s="120"/>
      <c r="BTP99" s="120"/>
      <c r="BTQ99" s="120"/>
      <c r="BTR99" s="120"/>
      <c r="BTS99" s="120"/>
      <c r="BTT99" s="120"/>
      <c r="BTU99" s="120"/>
      <c r="BTV99" s="120"/>
      <c r="BTW99" s="120"/>
      <c r="BTX99" s="120"/>
      <c r="BTY99" s="120"/>
    </row>
    <row r="100" spans="1:1897" s="96" customFormat="1" ht="12.75" x14ac:dyDescent="0.2">
      <c r="A100" s="120"/>
      <c r="B100" s="95" t="s">
        <v>515</v>
      </c>
      <c r="C100" s="95" t="s">
        <v>30</v>
      </c>
      <c r="D100" s="95" t="s">
        <v>223</v>
      </c>
      <c r="E100" s="95" t="s">
        <v>18</v>
      </c>
      <c r="F100" s="95" t="s">
        <v>22</v>
      </c>
      <c r="G100" s="8">
        <v>18000</v>
      </c>
      <c r="H100" s="8">
        <v>0</v>
      </c>
      <c r="I100" s="8">
        <v>25</v>
      </c>
      <c r="J100" s="8">
        <f t="shared" si="17"/>
        <v>516.6</v>
      </c>
      <c r="K100" s="9">
        <f t="shared" si="18"/>
        <v>547.20000000000005</v>
      </c>
      <c r="L100" s="9">
        <f t="shared" si="20"/>
        <v>1276.2</v>
      </c>
      <c r="M100" s="8">
        <f t="shared" si="21"/>
        <v>1277.9999999999998</v>
      </c>
      <c r="N100" s="9">
        <f t="shared" si="23"/>
        <v>207</v>
      </c>
      <c r="O100" s="8">
        <v>3400</v>
      </c>
      <c r="P100" s="9">
        <f t="shared" si="22"/>
        <v>4488.8</v>
      </c>
      <c r="Q100" s="8">
        <f t="shared" si="19"/>
        <v>13511.2</v>
      </c>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c r="AN100" s="120"/>
      <c r="AO100" s="120"/>
      <c r="AP100" s="120"/>
      <c r="AQ100" s="120"/>
      <c r="AR100" s="120"/>
      <c r="AS100" s="120"/>
      <c r="AT100" s="120"/>
      <c r="AU100" s="120"/>
      <c r="AV100" s="120"/>
      <c r="AW100" s="120"/>
      <c r="AX100" s="120"/>
      <c r="AY100" s="120"/>
      <c r="AZ100" s="120"/>
      <c r="BA100" s="120"/>
      <c r="BB100" s="120"/>
      <c r="BC100" s="120"/>
      <c r="BD100" s="120"/>
      <c r="BE100" s="120"/>
      <c r="BF100" s="120"/>
      <c r="BG100" s="120"/>
      <c r="BH100" s="120"/>
      <c r="BI100" s="120"/>
      <c r="BJ100" s="120"/>
      <c r="BK100" s="120"/>
      <c r="BL100" s="120"/>
      <c r="BM100" s="120"/>
      <c r="BN100" s="120"/>
      <c r="BO100" s="120"/>
      <c r="BP100" s="120"/>
      <c r="BQ100" s="120"/>
      <c r="BR100" s="120"/>
      <c r="BS100" s="120"/>
      <c r="BT100" s="120"/>
      <c r="BU100" s="120"/>
      <c r="BV100" s="120"/>
      <c r="BW100" s="120"/>
      <c r="BX100" s="120"/>
      <c r="BY100" s="120"/>
      <c r="BZ100" s="120"/>
      <c r="CA100" s="120"/>
      <c r="CB100" s="120"/>
      <c r="CC100" s="120"/>
      <c r="CD100" s="120"/>
      <c r="CE100" s="120"/>
      <c r="CF100" s="120"/>
      <c r="CG100" s="120"/>
      <c r="CH100" s="120"/>
      <c r="CI100" s="120"/>
      <c r="CJ100" s="120"/>
      <c r="CK100" s="120"/>
      <c r="CL100" s="120"/>
      <c r="CM100" s="120"/>
      <c r="CN100" s="120"/>
      <c r="CO100" s="120"/>
      <c r="CP100" s="120"/>
      <c r="CQ100" s="120"/>
      <c r="CR100" s="120"/>
      <c r="CS100" s="120"/>
      <c r="CT100" s="120"/>
      <c r="CU100" s="120"/>
      <c r="CV100" s="120"/>
      <c r="CW100" s="120"/>
      <c r="CX100" s="120"/>
      <c r="CY100" s="120"/>
      <c r="CZ100" s="120"/>
      <c r="DA100" s="120"/>
      <c r="DB100" s="120"/>
      <c r="DC100" s="120"/>
      <c r="DD100" s="120"/>
      <c r="DE100" s="120"/>
      <c r="DF100" s="120"/>
      <c r="DG100" s="120"/>
      <c r="DH100" s="120"/>
      <c r="DI100" s="120"/>
      <c r="DJ100" s="120"/>
      <c r="DK100" s="120"/>
      <c r="DL100" s="120"/>
      <c r="DM100" s="120"/>
      <c r="DN100" s="120"/>
      <c r="DO100" s="120"/>
      <c r="DP100" s="120"/>
      <c r="DQ100" s="120"/>
      <c r="DR100" s="120"/>
      <c r="DS100" s="120"/>
      <c r="DT100" s="120"/>
      <c r="DU100" s="120"/>
      <c r="DV100" s="120"/>
      <c r="DW100" s="120"/>
      <c r="DX100" s="120"/>
      <c r="DY100" s="120"/>
      <c r="DZ100" s="120"/>
      <c r="EA100" s="120"/>
      <c r="EB100" s="120"/>
      <c r="EC100" s="120"/>
      <c r="ED100" s="120"/>
      <c r="EE100" s="120"/>
      <c r="EF100" s="120"/>
      <c r="EG100" s="120"/>
      <c r="EH100" s="120"/>
      <c r="EI100" s="120"/>
      <c r="EJ100" s="120"/>
      <c r="EK100" s="120"/>
      <c r="EL100" s="120"/>
      <c r="EM100" s="120"/>
      <c r="EN100" s="120"/>
      <c r="EO100" s="120"/>
      <c r="EP100" s="120"/>
      <c r="EQ100" s="120"/>
      <c r="ER100" s="120"/>
      <c r="ES100" s="120"/>
      <c r="ET100" s="120"/>
      <c r="EU100" s="120"/>
      <c r="EV100" s="120"/>
      <c r="EW100" s="120"/>
      <c r="EX100" s="120"/>
      <c r="EY100" s="120"/>
      <c r="EZ100" s="120"/>
      <c r="FA100" s="120"/>
      <c r="FB100" s="120"/>
      <c r="FC100" s="120"/>
      <c r="FD100" s="120"/>
      <c r="FE100" s="120"/>
      <c r="FF100" s="120"/>
      <c r="FG100" s="120"/>
      <c r="FH100" s="120"/>
      <c r="FI100" s="120"/>
      <c r="FJ100" s="120"/>
      <c r="FK100" s="120"/>
      <c r="FL100" s="120"/>
      <c r="FM100" s="120"/>
      <c r="FN100" s="120"/>
      <c r="FO100" s="120"/>
      <c r="FP100" s="120"/>
      <c r="FQ100" s="120"/>
      <c r="FR100" s="120"/>
      <c r="FS100" s="120"/>
      <c r="FT100" s="120"/>
      <c r="FU100" s="120"/>
      <c r="FV100" s="120"/>
      <c r="FW100" s="120"/>
      <c r="FX100" s="120"/>
      <c r="FY100" s="120"/>
      <c r="FZ100" s="120"/>
      <c r="GA100" s="120"/>
      <c r="GB100" s="120"/>
      <c r="GC100" s="120"/>
      <c r="GD100" s="120"/>
      <c r="GE100" s="120"/>
      <c r="GF100" s="120"/>
      <c r="GG100" s="120"/>
      <c r="GH100" s="120"/>
      <c r="GI100" s="120"/>
      <c r="GJ100" s="120"/>
      <c r="GK100" s="120"/>
      <c r="GL100" s="120"/>
      <c r="GM100" s="120"/>
      <c r="GN100" s="120"/>
      <c r="GO100" s="120"/>
      <c r="GP100" s="120"/>
      <c r="GQ100" s="120"/>
      <c r="GR100" s="120"/>
      <c r="GS100" s="120"/>
      <c r="GT100" s="120"/>
      <c r="GU100" s="120"/>
      <c r="GV100" s="120"/>
      <c r="GW100" s="120"/>
      <c r="GX100" s="120"/>
      <c r="GY100" s="120"/>
      <c r="GZ100" s="120"/>
      <c r="HA100" s="120"/>
      <c r="HB100" s="120"/>
      <c r="HC100" s="120"/>
      <c r="HD100" s="120"/>
      <c r="HE100" s="120"/>
      <c r="HF100" s="120"/>
      <c r="HG100" s="120"/>
      <c r="HH100" s="120"/>
      <c r="HI100" s="120"/>
      <c r="HJ100" s="120"/>
      <c r="HK100" s="120"/>
      <c r="HL100" s="120"/>
      <c r="HM100" s="120"/>
      <c r="HN100" s="120"/>
      <c r="HO100" s="120"/>
      <c r="HP100" s="120"/>
      <c r="HQ100" s="120"/>
      <c r="HR100" s="120"/>
      <c r="HS100" s="120"/>
      <c r="HT100" s="120"/>
      <c r="HU100" s="120"/>
      <c r="HV100" s="120"/>
      <c r="HW100" s="120"/>
      <c r="HX100" s="120"/>
      <c r="HY100" s="120"/>
      <c r="HZ100" s="120"/>
      <c r="IA100" s="120"/>
      <c r="IB100" s="120"/>
      <c r="IC100" s="120"/>
      <c r="ID100" s="120"/>
      <c r="IE100" s="120"/>
      <c r="IF100" s="120"/>
      <c r="IG100" s="120"/>
      <c r="IH100" s="120"/>
      <c r="II100" s="120"/>
      <c r="IJ100" s="120"/>
      <c r="IK100" s="120"/>
      <c r="IL100" s="120"/>
      <c r="IM100" s="120"/>
      <c r="IN100" s="120"/>
      <c r="IO100" s="120"/>
      <c r="IP100" s="120"/>
      <c r="IQ100" s="120"/>
      <c r="IR100" s="120"/>
      <c r="IS100" s="120"/>
      <c r="IT100" s="120"/>
      <c r="IU100" s="120"/>
      <c r="IV100" s="120"/>
      <c r="IW100" s="120"/>
      <c r="IX100" s="120"/>
      <c r="IY100" s="120"/>
      <c r="IZ100" s="120"/>
      <c r="JA100" s="120"/>
      <c r="JB100" s="120"/>
      <c r="JC100" s="120"/>
      <c r="JD100" s="120"/>
      <c r="JE100" s="120"/>
      <c r="JF100" s="120"/>
      <c r="JG100" s="120"/>
      <c r="JH100" s="120"/>
      <c r="JI100" s="120"/>
      <c r="JJ100" s="120"/>
      <c r="JK100" s="120"/>
      <c r="JL100" s="120"/>
      <c r="JM100" s="120"/>
      <c r="JN100" s="120"/>
      <c r="JO100" s="120"/>
      <c r="JP100" s="120"/>
      <c r="JQ100" s="120"/>
      <c r="JR100" s="120"/>
      <c r="JS100" s="120"/>
      <c r="JT100" s="120"/>
      <c r="JU100" s="120"/>
      <c r="JV100" s="120"/>
      <c r="JW100" s="120"/>
      <c r="JX100" s="120"/>
      <c r="JY100" s="120"/>
      <c r="JZ100" s="120"/>
      <c r="KA100" s="120"/>
      <c r="KB100" s="120"/>
      <c r="KC100" s="120"/>
      <c r="KD100" s="120"/>
      <c r="KE100" s="120"/>
      <c r="KF100" s="120"/>
      <c r="KG100" s="120"/>
      <c r="KH100" s="120"/>
      <c r="KI100" s="120"/>
      <c r="KJ100" s="120"/>
      <c r="KK100" s="120"/>
      <c r="KL100" s="120"/>
      <c r="KM100" s="120"/>
      <c r="KN100" s="120"/>
      <c r="KO100" s="120"/>
      <c r="KP100" s="120"/>
      <c r="KQ100" s="120"/>
      <c r="KR100" s="120"/>
      <c r="KS100" s="120"/>
      <c r="KT100" s="120"/>
      <c r="KU100" s="120"/>
      <c r="KV100" s="120"/>
      <c r="KW100" s="120"/>
      <c r="KX100" s="120"/>
      <c r="KY100" s="120"/>
      <c r="KZ100" s="120"/>
      <c r="LA100" s="120"/>
      <c r="LB100" s="120"/>
      <c r="LC100" s="120"/>
      <c r="LD100" s="120"/>
      <c r="LE100" s="120"/>
      <c r="LF100" s="120"/>
      <c r="LG100" s="120"/>
      <c r="LH100" s="120"/>
      <c r="LI100" s="120"/>
      <c r="LJ100" s="120"/>
      <c r="LK100" s="120"/>
      <c r="LL100" s="120"/>
      <c r="LM100" s="120"/>
      <c r="LN100" s="120"/>
      <c r="LO100" s="120"/>
      <c r="LP100" s="120"/>
      <c r="LQ100" s="120"/>
      <c r="LR100" s="120"/>
      <c r="LS100" s="120"/>
      <c r="LT100" s="120"/>
      <c r="LU100" s="120"/>
      <c r="LV100" s="120"/>
      <c r="LW100" s="120"/>
      <c r="LX100" s="120"/>
      <c r="LY100" s="120"/>
      <c r="LZ100" s="120"/>
      <c r="MA100" s="120"/>
      <c r="MB100" s="120"/>
      <c r="MC100" s="120"/>
      <c r="MD100" s="120"/>
      <c r="ME100" s="120"/>
      <c r="MF100" s="120"/>
      <c r="MG100" s="120"/>
      <c r="MH100" s="120"/>
      <c r="MI100" s="120"/>
      <c r="MJ100" s="120"/>
      <c r="MK100" s="120"/>
      <c r="ML100" s="120"/>
      <c r="MM100" s="120"/>
      <c r="MN100" s="120"/>
      <c r="MO100" s="120"/>
      <c r="MP100" s="120"/>
      <c r="MQ100" s="120"/>
      <c r="MR100" s="120"/>
      <c r="MS100" s="120"/>
      <c r="MT100" s="120"/>
      <c r="MU100" s="120"/>
      <c r="MV100" s="120"/>
      <c r="MW100" s="120"/>
      <c r="MX100" s="120"/>
      <c r="MY100" s="120"/>
      <c r="MZ100" s="120"/>
      <c r="NA100" s="120"/>
      <c r="NB100" s="120"/>
      <c r="NC100" s="120"/>
      <c r="ND100" s="120"/>
      <c r="NE100" s="120"/>
      <c r="NF100" s="120"/>
      <c r="NG100" s="120"/>
      <c r="NH100" s="120"/>
      <c r="NI100" s="120"/>
      <c r="NJ100" s="120"/>
      <c r="NK100" s="120"/>
      <c r="NL100" s="120"/>
      <c r="NM100" s="120"/>
      <c r="NN100" s="120"/>
      <c r="NO100" s="120"/>
      <c r="NP100" s="120"/>
      <c r="NQ100" s="120"/>
      <c r="NR100" s="120"/>
      <c r="NS100" s="120"/>
      <c r="NT100" s="120"/>
      <c r="NU100" s="120"/>
      <c r="NV100" s="120"/>
      <c r="NW100" s="120"/>
      <c r="NX100" s="120"/>
      <c r="NY100" s="120"/>
      <c r="NZ100" s="120"/>
      <c r="OA100" s="120"/>
      <c r="OB100" s="120"/>
      <c r="OC100" s="120"/>
      <c r="OD100" s="120"/>
      <c r="OE100" s="120"/>
      <c r="OF100" s="120"/>
      <c r="OG100" s="120"/>
      <c r="OH100" s="120"/>
      <c r="OI100" s="120"/>
      <c r="OJ100" s="120"/>
      <c r="OK100" s="120"/>
      <c r="OL100" s="120"/>
      <c r="OM100" s="120"/>
      <c r="ON100" s="120"/>
      <c r="OO100" s="120"/>
      <c r="OP100" s="120"/>
      <c r="OQ100" s="120"/>
      <c r="OR100" s="120"/>
      <c r="OS100" s="120"/>
      <c r="OT100" s="120"/>
      <c r="OU100" s="120"/>
      <c r="OV100" s="120"/>
      <c r="OW100" s="120"/>
      <c r="OX100" s="120"/>
      <c r="OY100" s="120"/>
      <c r="OZ100" s="120"/>
      <c r="PA100" s="120"/>
      <c r="PB100" s="120"/>
      <c r="PC100" s="120"/>
      <c r="PD100" s="120"/>
      <c r="PE100" s="120"/>
      <c r="PF100" s="120"/>
      <c r="PG100" s="120"/>
      <c r="PH100" s="120"/>
      <c r="PI100" s="120"/>
      <c r="PJ100" s="120"/>
      <c r="PK100" s="120"/>
      <c r="PL100" s="120"/>
      <c r="PM100" s="120"/>
      <c r="PN100" s="120"/>
      <c r="PO100" s="120"/>
      <c r="PP100" s="120"/>
      <c r="PQ100" s="120"/>
      <c r="PR100" s="120"/>
      <c r="PS100" s="120"/>
      <c r="PT100" s="120"/>
      <c r="PU100" s="120"/>
      <c r="PV100" s="120"/>
      <c r="PW100" s="120"/>
      <c r="PX100" s="120"/>
      <c r="PY100" s="120"/>
      <c r="PZ100" s="120"/>
      <c r="QA100" s="120"/>
      <c r="QB100" s="120"/>
      <c r="QC100" s="120"/>
      <c r="QD100" s="120"/>
      <c r="QE100" s="120"/>
      <c r="QF100" s="120"/>
      <c r="QG100" s="120"/>
      <c r="QH100" s="120"/>
      <c r="QI100" s="120"/>
      <c r="QJ100" s="120"/>
      <c r="QK100" s="120"/>
      <c r="QL100" s="120"/>
      <c r="QM100" s="120"/>
      <c r="QN100" s="120"/>
      <c r="QO100" s="120"/>
      <c r="QP100" s="120"/>
      <c r="QQ100" s="120"/>
      <c r="QR100" s="120"/>
      <c r="QS100" s="120"/>
      <c r="QT100" s="120"/>
      <c r="QU100" s="120"/>
      <c r="QV100" s="120"/>
      <c r="QW100" s="120"/>
      <c r="QX100" s="120"/>
      <c r="QY100" s="120"/>
      <c r="QZ100" s="120"/>
      <c r="RA100" s="120"/>
      <c r="RB100" s="120"/>
      <c r="RC100" s="120"/>
      <c r="RD100" s="120"/>
      <c r="RE100" s="120"/>
      <c r="RF100" s="120"/>
      <c r="RG100" s="120"/>
      <c r="RH100" s="120"/>
      <c r="RI100" s="120"/>
      <c r="RJ100" s="120"/>
      <c r="RK100" s="120"/>
      <c r="RL100" s="120"/>
      <c r="RM100" s="120"/>
      <c r="RN100" s="120"/>
      <c r="RO100" s="120"/>
      <c r="RP100" s="120"/>
      <c r="RQ100" s="120"/>
      <c r="RR100" s="120"/>
      <c r="RS100" s="120"/>
      <c r="RT100" s="120"/>
      <c r="RU100" s="120"/>
      <c r="RV100" s="120"/>
      <c r="RW100" s="120"/>
      <c r="RX100" s="120"/>
      <c r="RY100" s="120"/>
      <c r="RZ100" s="120"/>
      <c r="SA100" s="120"/>
      <c r="SB100" s="120"/>
      <c r="SC100" s="120"/>
      <c r="SD100" s="120"/>
      <c r="SE100" s="120"/>
      <c r="SF100" s="120"/>
      <c r="SG100" s="120"/>
      <c r="SH100" s="120"/>
      <c r="SI100" s="120"/>
      <c r="SJ100" s="120"/>
      <c r="SK100" s="120"/>
      <c r="SL100" s="120"/>
      <c r="SM100" s="120"/>
      <c r="SN100" s="120"/>
      <c r="SO100" s="120"/>
      <c r="SP100" s="120"/>
      <c r="SQ100" s="120"/>
      <c r="SR100" s="120"/>
      <c r="SS100" s="120"/>
      <c r="ST100" s="120"/>
      <c r="SU100" s="120"/>
      <c r="SV100" s="120"/>
      <c r="SW100" s="120"/>
      <c r="SX100" s="120"/>
      <c r="SY100" s="120"/>
      <c r="SZ100" s="120"/>
      <c r="TA100" s="120"/>
      <c r="TB100" s="120"/>
      <c r="TC100" s="120"/>
      <c r="TD100" s="120"/>
      <c r="TE100" s="120"/>
      <c r="TF100" s="120"/>
      <c r="TG100" s="120"/>
      <c r="TH100" s="120"/>
      <c r="TI100" s="120"/>
      <c r="TJ100" s="120"/>
      <c r="TK100" s="120"/>
      <c r="TL100" s="120"/>
      <c r="TM100" s="120"/>
      <c r="TN100" s="120"/>
      <c r="TO100" s="120"/>
      <c r="TP100" s="120"/>
      <c r="TQ100" s="120"/>
      <c r="TR100" s="120"/>
      <c r="TS100" s="120"/>
      <c r="TT100" s="120"/>
      <c r="TU100" s="120"/>
      <c r="TV100" s="120"/>
      <c r="TW100" s="120"/>
      <c r="TX100" s="120"/>
      <c r="TY100" s="120"/>
      <c r="TZ100" s="120"/>
      <c r="UA100" s="120"/>
      <c r="UB100" s="120"/>
      <c r="UC100" s="120"/>
      <c r="UD100" s="120"/>
      <c r="UE100" s="120"/>
      <c r="UF100" s="120"/>
      <c r="UG100" s="120"/>
      <c r="UH100" s="120"/>
      <c r="UI100" s="120"/>
      <c r="UJ100" s="120"/>
      <c r="UK100" s="120"/>
      <c r="UL100" s="120"/>
      <c r="UM100" s="120"/>
      <c r="UN100" s="120"/>
      <c r="UO100" s="120"/>
      <c r="UP100" s="120"/>
      <c r="UQ100" s="120"/>
      <c r="UR100" s="120"/>
      <c r="US100" s="120"/>
      <c r="UT100" s="120"/>
      <c r="UU100" s="120"/>
      <c r="UV100" s="120"/>
      <c r="UW100" s="120"/>
      <c r="UX100" s="120"/>
      <c r="UY100" s="120"/>
      <c r="UZ100" s="120"/>
      <c r="VA100" s="120"/>
      <c r="VB100" s="120"/>
      <c r="VC100" s="120"/>
      <c r="VD100" s="120"/>
      <c r="VE100" s="120"/>
      <c r="VF100" s="120"/>
      <c r="VG100" s="120"/>
      <c r="VH100" s="120"/>
      <c r="VI100" s="120"/>
      <c r="VJ100" s="120"/>
      <c r="VK100" s="120"/>
      <c r="VL100" s="120"/>
      <c r="VM100" s="120"/>
      <c r="VN100" s="120"/>
      <c r="VO100" s="120"/>
      <c r="VP100" s="120"/>
      <c r="VQ100" s="120"/>
      <c r="VR100" s="120"/>
      <c r="VS100" s="120"/>
      <c r="VT100" s="120"/>
      <c r="VU100" s="120"/>
      <c r="VV100" s="120"/>
      <c r="VW100" s="120"/>
      <c r="VX100" s="120"/>
      <c r="VY100" s="120"/>
      <c r="VZ100" s="120"/>
      <c r="WA100" s="120"/>
      <c r="WB100" s="120"/>
      <c r="WC100" s="120"/>
      <c r="WD100" s="120"/>
      <c r="WE100" s="120"/>
      <c r="WF100" s="120"/>
      <c r="WG100" s="120"/>
      <c r="WH100" s="120"/>
      <c r="WI100" s="120"/>
      <c r="WJ100" s="120"/>
      <c r="WK100" s="120"/>
      <c r="WL100" s="120"/>
      <c r="WM100" s="120"/>
      <c r="WN100" s="120"/>
      <c r="WO100" s="120"/>
      <c r="WP100" s="120"/>
      <c r="WQ100" s="120"/>
      <c r="WR100" s="120"/>
      <c r="WS100" s="120"/>
      <c r="WT100" s="120"/>
      <c r="WU100" s="120"/>
      <c r="WV100" s="120"/>
      <c r="WW100" s="120"/>
      <c r="WX100" s="120"/>
      <c r="WY100" s="120"/>
      <c r="WZ100" s="120"/>
      <c r="XA100" s="120"/>
      <c r="XB100" s="120"/>
      <c r="XC100" s="120"/>
      <c r="XD100" s="120"/>
      <c r="XE100" s="120"/>
      <c r="XF100" s="120"/>
      <c r="XG100" s="120"/>
      <c r="XH100" s="120"/>
      <c r="XI100" s="120"/>
      <c r="XJ100" s="120"/>
      <c r="XK100" s="120"/>
      <c r="XL100" s="120"/>
      <c r="XM100" s="120"/>
      <c r="XN100" s="120"/>
      <c r="XO100" s="120"/>
      <c r="XP100" s="120"/>
      <c r="XQ100" s="120"/>
      <c r="XR100" s="120"/>
      <c r="XS100" s="120"/>
      <c r="XT100" s="120"/>
      <c r="XU100" s="120"/>
      <c r="XV100" s="120"/>
      <c r="XW100" s="120"/>
      <c r="XX100" s="120"/>
      <c r="XY100" s="120"/>
      <c r="XZ100" s="120"/>
      <c r="YA100" s="120"/>
      <c r="YB100" s="120"/>
      <c r="YC100" s="120"/>
      <c r="YD100" s="120"/>
      <c r="YE100" s="120"/>
      <c r="YF100" s="120"/>
      <c r="YG100" s="120"/>
      <c r="YH100" s="120"/>
      <c r="YI100" s="120"/>
      <c r="YJ100" s="120"/>
      <c r="YK100" s="120"/>
      <c r="YL100" s="120"/>
      <c r="YM100" s="120"/>
      <c r="YN100" s="120"/>
      <c r="YO100" s="120"/>
      <c r="YP100" s="120"/>
      <c r="YQ100" s="120"/>
      <c r="YR100" s="120"/>
      <c r="YS100" s="120"/>
      <c r="YT100" s="120"/>
      <c r="YU100" s="120"/>
      <c r="YV100" s="120"/>
      <c r="YW100" s="120"/>
      <c r="YX100" s="120"/>
      <c r="YY100" s="120"/>
      <c r="YZ100" s="120"/>
      <c r="ZA100" s="120"/>
      <c r="ZB100" s="120"/>
      <c r="ZC100" s="120"/>
      <c r="ZD100" s="120"/>
      <c r="ZE100" s="120"/>
      <c r="ZF100" s="120"/>
      <c r="ZG100" s="120"/>
      <c r="ZH100" s="120"/>
      <c r="ZI100" s="120"/>
      <c r="ZJ100" s="120"/>
      <c r="ZK100" s="120"/>
      <c r="ZL100" s="120"/>
      <c r="ZM100" s="120"/>
      <c r="ZN100" s="120"/>
      <c r="ZO100" s="120"/>
      <c r="ZP100" s="120"/>
      <c r="ZQ100" s="120"/>
      <c r="ZR100" s="120"/>
      <c r="ZS100" s="120"/>
      <c r="ZT100" s="120"/>
      <c r="ZU100" s="120"/>
      <c r="ZV100" s="120"/>
      <c r="ZW100" s="120"/>
      <c r="ZX100" s="120"/>
      <c r="ZY100" s="120"/>
      <c r="ZZ100" s="120"/>
      <c r="AAA100" s="120"/>
      <c r="AAB100" s="120"/>
      <c r="AAC100" s="120"/>
      <c r="AAD100" s="120"/>
      <c r="AAE100" s="120"/>
      <c r="AAF100" s="120"/>
      <c r="AAG100" s="120"/>
      <c r="AAH100" s="120"/>
      <c r="AAI100" s="120"/>
      <c r="AAJ100" s="120"/>
      <c r="AAK100" s="120"/>
      <c r="AAL100" s="120"/>
      <c r="AAM100" s="120"/>
      <c r="AAN100" s="120"/>
      <c r="AAO100" s="120"/>
      <c r="AAP100" s="120"/>
      <c r="AAQ100" s="120"/>
      <c r="AAR100" s="120"/>
      <c r="AAS100" s="120"/>
      <c r="AAT100" s="120"/>
      <c r="AAU100" s="120"/>
      <c r="AAV100" s="120"/>
      <c r="AAW100" s="120"/>
      <c r="AAX100" s="120"/>
      <c r="AAY100" s="120"/>
      <c r="AAZ100" s="120"/>
      <c r="ABA100" s="120"/>
      <c r="ABB100" s="120"/>
      <c r="ABC100" s="120"/>
      <c r="ABD100" s="120"/>
      <c r="ABE100" s="120"/>
      <c r="ABF100" s="120"/>
      <c r="ABG100" s="120"/>
      <c r="ABH100" s="120"/>
      <c r="ABI100" s="120"/>
      <c r="ABJ100" s="120"/>
      <c r="ABK100" s="120"/>
      <c r="ABL100" s="120"/>
      <c r="ABM100" s="120"/>
      <c r="ABN100" s="120"/>
      <c r="ABO100" s="120"/>
      <c r="ABP100" s="120"/>
      <c r="ABQ100" s="120"/>
      <c r="ABR100" s="120"/>
      <c r="ABS100" s="120"/>
      <c r="ABT100" s="120"/>
      <c r="ABU100" s="120"/>
      <c r="ABV100" s="120"/>
      <c r="ABW100" s="120"/>
      <c r="ABX100" s="120"/>
      <c r="ABY100" s="120"/>
      <c r="ABZ100" s="120"/>
      <c r="ACA100" s="120"/>
      <c r="ACB100" s="120"/>
      <c r="ACC100" s="120"/>
      <c r="ACD100" s="120"/>
      <c r="ACE100" s="120"/>
      <c r="ACF100" s="120"/>
      <c r="ACG100" s="120"/>
      <c r="ACH100" s="120"/>
      <c r="ACI100" s="120"/>
      <c r="ACJ100" s="120"/>
      <c r="ACK100" s="120"/>
      <c r="ACL100" s="120"/>
      <c r="ACM100" s="120"/>
      <c r="ACN100" s="120"/>
      <c r="ACO100" s="120"/>
      <c r="ACP100" s="120"/>
      <c r="ACQ100" s="120"/>
      <c r="ACR100" s="120"/>
      <c r="ACS100" s="120"/>
      <c r="ACT100" s="120"/>
      <c r="ACU100" s="120"/>
      <c r="ACV100" s="120"/>
      <c r="ACW100" s="120"/>
      <c r="ACX100" s="120"/>
      <c r="ACY100" s="120"/>
      <c r="ACZ100" s="120"/>
      <c r="ADA100" s="120"/>
      <c r="ADB100" s="120"/>
      <c r="ADC100" s="120"/>
      <c r="ADD100" s="120"/>
      <c r="ADE100" s="120"/>
      <c r="ADF100" s="120"/>
      <c r="ADG100" s="120"/>
      <c r="ADH100" s="120"/>
      <c r="ADI100" s="120"/>
      <c r="ADJ100" s="120"/>
      <c r="ADK100" s="120"/>
      <c r="ADL100" s="120"/>
      <c r="ADM100" s="120"/>
      <c r="ADN100" s="120"/>
      <c r="ADO100" s="120"/>
      <c r="ADP100" s="120"/>
      <c r="ADQ100" s="120"/>
      <c r="ADR100" s="120"/>
      <c r="ADS100" s="120"/>
      <c r="ADT100" s="120"/>
      <c r="ADU100" s="120"/>
      <c r="ADV100" s="120"/>
      <c r="ADW100" s="120"/>
      <c r="ADX100" s="120"/>
      <c r="ADY100" s="120"/>
      <c r="ADZ100" s="120"/>
      <c r="AEA100" s="120"/>
      <c r="AEB100" s="120"/>
      <c r="AEC100" s="120"/>
      <c r="AED100" s="120"/>
      <c r="AEE100" s="120"/>
      <c r="AEF100" s="120"/>
      <c r="AEG100" s="120"/>
      <c r="AEH100" s="120"/>
      <c r="AEI100" s="120"/>
      <c r="AEJ100" s="120"/>
      <c r="AEK100" s="120"/>
      <c r="AEL100" s="120"/>
      <c r="AEM100" s="120"/>
      <c r="AEN100" s="120"/>
      <c r="AEO100" s="120"/>
      <c r="AEP100" s="120"/>
      <c r="AEQ100" s="120"/>
      <c r="AER100" s="120"/>
      <c r="AES100" s="120"/>
      <c r="AET100" s="120"/>
      <c r="AEU100" s="120"/>
      <c r="AEV100" s="120"/>
      <c r="AEW100" s="120"/>
      <c r="AEX100" s="120"/>
      <c r="AEY100" s="120"/>
      <c r="AEZ100" s="120"/>
      <c r="AFA100" s="120"/>
      <c r="AFB100" s="120"/>
      <c r="AFC100" s="120"/>
      <c r="AFD100" s="120"/>
      <c r="AFE100" s="120"/>
      <c r="AFF100" s="120"/>
      <c r="AFG100" s="120"/>
      <c r="AFH100" s="120"/>
      <c r="AFI100" s="120"/>
      <c r="AFJ100" s="120"/>
      <c r="AFK100" s="120"/>
      <c r="AFL100" s="120"/>
      <c r="AFM100" s="120"/>
      <c r="AFN100" s="120"/>
      <c r="AFO100" s="120"/>
      <c r="AFP100" s="120"/>
      <c r="AFQ100" s="120"/>
      <c r="AFR100" s="120"/>
      <c r="AFS100" s="120"/>
      <c r="AFT100" s="120"/>
      <c r="AFU100" s="120"/>
      <c r="AFV100" s="120"/>
      <c r="AFW100" s="120"/>
      <c r="AFX100" s="120"/>
      <c r="AFY100" s="120"/>
      <c r="AFZ100" s="120"/>
      <c r="AGA100" s="120"/>
      <c r="AGB100" s="120"/>
      <c r="AGC100" s="120"/>
      <c r="AGD100" s="120"/>
      <c r="AGE100" s="120"/>
      <c r="AGF100" s="120"/>
      <c r="AGG100" s="120"/>
      <c r="AGH100" s="120"/>
      <c r="AGI100" s="120"/>
      <c r="AGJ100" s="120"/>
      <c r="AGK100" s="120"/>
      <c r="AGL100" s="120"/>
      <c r="AGM100" s="120"/>
      <c r="AGN100" s="120"/>
      <c r="AGO100" s="120"/>
      <c r="AGP100" s="120"/>
      <c r="AGQ100" s="120"/>
      <c r="AGR100" s="120"/>
      <c r="AGS100" s="120"/>
      <c r="AGT100" s="120"/>
      <c r="AGU100" s="120"/>
      <c r="AGV100" s="120"/>
      <c r="AGW100" s="120"/>
      <c r="AGX100" s="120"/>
      <c r="AGY100" s="120"/>
      <c r="AGZ100" s="120"/>
      <c r="AHA100" s="120"/>
      <c r="AHB100" s="120"/>
      <c r="AHC100" s="120"/>
      <c r="AHD100" s="120"/>
      <c r="AHE100" s="120"/>
      <c r="AHF100" s="120"/>
      <c r="AHG100" s="120"/>
      <c r="AHH100" s="120"/>
      <c r="AHI100" s="120"/>
      <c r="AHJ100" s="120"/>
      <c r="AHK100" s="120"/>
      <c r="AHL100" s="120"/>
      <c r="AHM100" s="120"/>
      <c r="AHN100" s="120"/>
      <c r="AHO100" s="120"/>
      <c r="AHP100" s="120"/>
      <c r="AHQ100" s="120"/>
      <c r="AHR100" s="120"/>
      <c r="AHS100" s="120"/>
      <c r="AHT100" s="120"/>
      <c r="AHU100" s="120"/>
      <c r="AHV100" s="120"/>
      <c r="AHW100" s="120"/>
      <c r="AHX100" s="120"/>
      <c r="AHY100" s="120"/>
      <c r="AHZ100" s="120"/>
      <c r="AIA100" s="120"/>
      <c r="AIB100" s="120"/>
      <c r="AIC100" s="120"/>
      <c r="AID100" s="120"/>
      <c r="AIE100" s="120"/>
      <c r="AIF100" s="120"/>
      <c r="AIG100" s="120"/>
      <c r="AIH100" s="120"/>
      <c r="AII100" s="120"/>
      <c r="AIJ100" s="120"/>
      <c r="AIK100" s="120"/>
      <c r="AIL100" s="120"/>
      <c r="AIM100" s="120"/>
      <c r="AIN100" s="120"/>
      <c r="AIO100" s="120"/>
      <c r="AIP100" s="120"/>
      <c r="AIQ100" s="120"/>
      <c r="AIR100" s="120"/>
      <c r="AIS100" s="120"/>
      <c r="AIT100" s="120"/>
      <c r="AIU100" s="120"/>
      <c r="AIV100" s="120"/>
      <c r="AIW100" s="120"/>
      <c r="AIX100" s="120"/>
      <c r="AIY100" s="120"/>
      <c r="AIZ100" s="120"/>
      <c r="AJA100" s="120"/>
      <c r="AJB100" s="120"/>
      <c r="AJC100" s="120"/>
      <c r="AJD100" s="120"/>
      <c r="AJE100" s="120"/>
      <c r="AJF100" s="120"/>
      <c r="AJG100" s="120"/>
      <c r="AJH100" s="120"/>
      <c r="AJI100" s="120"/>
      <c r="AJJ100" s="120"/>
      <c r="AJK100" s="120"/>
      <c r="AJL100" s="120"/>
      <c r="AJM100" s="120"/>
      <c r="AJN100" s="120"/>
      <c r="AJO100" s="120"/>
      <c r="AJP100" s="120"/>
      <c r="AJQ100" s="120"/>
      <c r="AJR100" s="120"/>
      <c r="AJS100" s="120"/>
      <c r="AJT100" s="120"/>
      <c r="AJU100" s="120"/>
      <c r="AJV100" s="120"/>
      <c r="AJW100" s="120"/>
      <c r="AJX100" s="120"/>
      <c r="AJY100" s="120"/>
      <c r="AJZ100" s="120"/>
      <c r="AKA100" s="120"/>
      <c r="AKB100" s="120"/>
      <c r="AKC100" s="120"/>
      <c r="AKD100" s="120"/>
      <c r="AKE100" s="120"/>
      <c r="AKF100" s="120"/>
      <c r="AKG100" s="120"/>
      <c r="AKH100" s="120"/>
      <c r="AKI100" s="120"/>
      <c r="AKJ100" s="120"/>
      <c r="AKK100" s="120"/>
      <c r="AKL100" s="120"/>
      <c r="AKM100" s="120"/>
      <c r="AKN100" s="120"/>
      <c r="AKO100" s="120"/>
      <c r="AKP100" s="120"/>
      <c r="AKQ100" s="120"/>
      <c r="AKR100" s="120"/>
      <c r="AKS100" s="120"/>
      <c r="AKT100" s="120"/>
      <c r="AKU100" s="120"/>
      <c r="AKV100" s="120"/>
      <c r="AKW100" s="120"/>
      <c r="AKX100" s="120"/>
      <c r="AKY100" s="120"/>
      <c r="AKZ100" s="120"/>
      <c r="ALA100" s="120"/>
      <c r="ALB100" s="120"/>
      <c r="ALC100" s="120"/>
      <c r="ALD100" s="120"/>
      <c r="ALE100" s="120"/>
      <c r="ALF100" s="120"/>
      <c r="ALG100" s="120"/>
      <c r="ALH100" s="120"/>
      <c r="ALI100" s="120"/>
      <c r="ALJ100" s="120"/>
      <c r="ALK100" s="120"/>
      <c r="ALL100" s="120"/>
      <c r="ALM100" s="120"/>
      <c r="ALN100" s="120"/>
      <c r="ALO100" s="120"/>
      <c r="ALP100" s="120"/>
      <c r="ALQ100" s="120"/>
      <c r="ALR100" s="120"/>
      <c r="ALS100" s="120"/>
      <c r="ALT100" s="120"/>
      <c r="ALU100" s="120"/>
      <c r="ALV100" s="120"/>
      <c r="ALW100" s="120"/>
      <c r="ALX100" s="120"/>
      <c r="ALY100" s="120"/>
      <c r="ALZ100" s="120"/>
      <c r="AMA100" s="120"/>
      <c r="AMB100" s="120"/>
      <c r="AMC100" s="120"/>
      <c r="AMD100" s="120"/>
      <c r="AME100" s="120"/>
      <c r="AMF100" s="120"/>
      <c r="AMG100" s="120"/>
      <c r="AMH100" s="120"/>
      <c r="AMI100" s="120"/>
      <c r="AMJ100" s="120"/>
      <c r="AMK100" s="120"/>
      <c r="AML100" s="120"/>
      <c r="AMM100" s="120"/>
      <c r="AMN100" s="120"/>
      <c r="AMO100" s="120"/>
      <c r="AMP100" s="120"/>
      <c r="AMQ100" s="120"/>
      <c r="AMR100" s="120"/>
      <c r="AMS100" s="120"/>
      <c r="AMT100" s="120"/>
      <c r="AMU100" s="120"/>
      <c r="AMV100" s="120"/>
      <c r="AMW100" s="120"/>
      <c r="AMX100" s="120"/>
      <c r="AMY100" s="120"/>
      <c r="AMZ100" s="120"/>
      <c r="ANA100" s="120"/>
      <c r="ANB100" s="120"/>
      <c r="ANC100" s="120"/>
      <c r="AND100" s="120"/>
      <c r="ANE100" s="120"/>
      <c r="ANF100" s="120"/>
      <c r="ANG100" s="120"/>
      <c r="ANH100" s="120"/>
      <c r="ANI100" s="120"/>
      <c r="ANJ100" s="120"/>
      <c r="ANK100" s="120"/>
      <c r="ANL100" s="120"/>
      <c r="ANM100" s="120"/>
      <c r="ANN100" s="120"/>
      <c r="ANO100" s="120"/>
      <c r="ANP100" s="120"/>
      <c r="ANQ100" s="120"/>
      <c r="ANR100" s="120"/>
      <c r="ANS100" s="120"/>
      <c r="ANT100" s="120"/>
      <c r="ANU100" s="120"/>
      <c r="ANV100" s="120"/>
      <c r="ANW100" s="120"/>
      <c r="ANX100" s="120"/>
      <c r="ANY100" s="120"/>
      <c r="ANZ100" s="120"/>
      <c r="AOA100" s="120"/>
      <c r="AOB100" s="120"/>
      <c r="AOC100" s="120"/>
      <c r="AOD100" s="120"/>
      <c r="AOE100" s="120"/>
      <c r="AOF100" s="120"/>
      <c r="AOG100" s="120"/>
      <c r="AOH100" s="120"/>
      <c r="AOI100" s="120"/>
      <c r="AOJ100" s="120"/>
      <c r="AOK100" s="120"/>
      <c r="AOL100" s="120"/>
      <c r="AOM100" s="120"/>
      <c r="AON100" s="120"/>
      <c r="AOO100" s="120"/>
      <c r="AOP100" s="120"/>
      <c r="AOQ100" s="120"/>
      <c r="AOR100" s="120"/>
      <c r="AOS100" s="120"/>
      <c r="AOT100" s="120"/>
      <c r="AOU100" s="120"/>
      <c r="AOV100" s="120"/>
      <c r="AOW100" s="120"/>
      <c r="AOX100" s="120"/>
      <c r="AOY100" s="120"/>
      <c r="AOZ100" s="120"/>
      <c r="APA100" s="120"/>
      <c r="APB100" s="120"/>
      <c r="APC100" s="120"/>
      <c r="APD100" s="120"/>
      <c r="APE100" s="120"/>
      <c r="APF100" s="120"/>
      <c r="APG100" s="120"/>
      <c r="APH100" s="120"/>
      <c r="API100" s="120"/>
      <c r="APJ100" s="120"/>
      <c r="APK100" s="120"/>
      <c r="APL100" s="120"/>
      <c r="APM100" s="120"/>
      <c r="APN100" s="120"/>
      <c r="APO100" s="120"/>
      <c r="APP100" s="120"/>
      <c r="APQ100" s="120"/>
      <c r="APR100" s="120"/>
      <c r="APS100" s="120"/>
      <c r="APT100" s="120"/>
      <c r="APU100" s="120"/>
      <c r="APV100" s="120"/>
      <c r="APW100" s="120"/>
      <c r="APX100" s="120"/>
      <c r="APY100" s="120"/>
      <c r="APZ100" s="120"/>
      <c r="AQA100" s="120"/>
      <c r="AQB100" s="120"/>
      <c r="AQC100" s="120"/>
      <c r="AQD100" s="120"/>
      <c r="AQE100" s="120"/>
      <c r="AQF100" s="120"/>
      <c r="AQG100" s="120"/>
      <c r="AQH100" s="120"/>
      <c r="AQI100" s="120"/>
      <c r="AQJ100" s="120"/>
      <c r="AQK100" s="120"/>
      <c r="AQL100" s="120"/>
      <c r="AQM100" s="120"/>
      <c r="AQN100" s="120"/>
      <c r="AQO100" s="120"/>
      <c r="AQP100" s="120"/>
      <c r="AQQ100" s="120"/>
      <c r="AQR100" s="120"/>
      <c r="AQS100" s="120"/>
      <c r="AQT100" s="120"/>
      <c r="AQU100" s="120"/>
      <c r="AQV100" s="120"/>
      <c r="AQW100" s="120"/>
      <c r="AQX100" s="120"/>
      <c r="AQY100" s="120"/>
      <c r="AQZ100" s="120"/>
      <c r="ARA100" s="120"/>
      <c r="ARB100" s="120"/>
      <c r="ARC100" s="120"/>
      <c r="ARD100" s="120"/>
      <c r="ARE100" s="120"/>
      <c r="ARF100" s="120"/>
      <c r="ARG100" s="120"/>
      <c r="ARH100" s="120"/>
      <c r="ARI100" s="120"/>
      <c r="ARJ100" s="120"/>
      <c r="ARK100" s="120"/>
      <c r="ARL100" s="120"/>
      <c r="ARM100" s="120"/>
      <c r="ARN100" s="120"/>
      <c r="ARO100" s="120"/>
      <c r="ARP100" s="120"/>
      <c r="ARQ100" s="120"/>
      <c r="ARR100" s="120"/>
      <c r="ARS100" s="120"/>
      <c r="ART100" s="120"/>
      <c r="ARU100" s="120"/>
      <c r="ARV100" s="120"/>
      <c r="ARW100" s="120"/>
      <c r="ARX100" s="120"/>
      <c r="ARY100" s="120"/>
      <c r="ARZ100" s="120"/>
      <c r="ASA100" s="120"/>
      <c r="ASB100" s="120"/>
      <c r="ASC100" s="120"/>
      <c r="ASD100" s="120"/>
      <c r="ASE100" s="120"/>
      <c r="ASF100" s="120"/>
      <c r="ASG100" s="120"/>
      <c r="ASH100" s="120"/>
      <c r="ASI100" s="120"/>
      <c r="ASJ100" s="120"/>
      <c r="ASK100" s="120"/>
      <c r="ASL100" s="120"/>
      <c r="ASM100" s="120"/>
      <c r="ASN100" s="120"/>
      <c r="ASO100" s="120"/>
      <c r="ASP100" s="120"/>
      <c r="ASQ100" s="120"/>
      <c r="ASR100" s="120"/>
      <c r="ASS100" s="120"/>
      <c r="AST100" s="120"/>
      <c r="ASU100" s="120"/>
      <c r="ASV100" s="120"/>
      <c r="ASW100" s="120"/>
      <c r="ASX100" s="120"/>
      <c r="ASY100" s="120"/>
      <c r="ASZ100" s="120"/>
      <c r="ATA100" s="120"/>
      <c r="ATB100" s="120"/>
      <c r="ATC100" s="120"/>
      <c r="ATD100" s="120"/>
      <c r="ATE100" s="120"/>
      <c r="ATF100" s="120"/>
      <c r="ATG100" s="120"/>
      <c r="ATH100" s="120"/>
      <c r="ATI100" s="120"/>
      <c r="ATJ100" s="120"/>
      <c r="ATK100" s="120"/>
      <c r="ATL100" s="120"/>
      <c r="ATM100" s="120"/>
      <c r="ATN100" s="120"/>
      <c r="ATO100" s="120"/>
      <c r="ATP100" s="120"/>
      <c r="ATQ100" s="120"/>
      <c r="ATR100" s="120"/>
      <c r="ATS100" s="120"/>
      <c r="ATT100" s="120"/>
      <c r="ATU100" s="120"/>
      <c r="ATV100" s="120"/>
      <c r="ATW100" s="120"/>
      <c r="ATX100" s="120"/>
      <c r="ATY100" s="120"/>
      <c r="ATZ100" s="120"/>
      <c r="AUA100" s="120"/>
      <c r="AUB100" s="120"/>
      <c r="AUC100" s="120"/>
      <c r="AUD100" s="120"/>
      <c r="AUE100" s="120"/>
      <c r="AUF100" s="120"/>
      <c r="AUG100" s="120"/>
      <c r="AUH100" s="120"/>
      <c r="AUI100" s="120"/>
      <c r="AUJ100" s="120"/>
      <c r="AUK100" s="120"/>
      <c r="AUL100" s="120"/>
      <c r="AUM100" s="120"/>
      <c r="AUN100" s="120"/>
      <c r="AUO100" s="120"/>
      <c r="AUP100" s="120"/>
      <c r="AUQ100" s="120"/>
      <c r="AUR100" s="120"/>
      <c r="AUS100" s="120"/>
      <c r="AUT100" s="120"/>
      <c r="AUU100" s="120"/>
      <c r="AUV100" s="120"/>
      <c r="AUW100" s="120"/>
      <c r="AUX100" s="120"/>
      <c r="AUY100" s="120"/>
      <c r="AUZ100" s="120"/>
      <c r="AVA100" s="120"/>
      <c r="AVB100" s="120"/>
      <c r="AVC100" s="120"/>
      <c r="AVD100" s="120"/>
      <c r="AVE100" s="120"/>
      <c r="AVF100" s="120"/>
      <c r="AVG100" s="120"/>
      <c r="AVH100" s="120"/>
      <c r="AVI100" s="120"/>
      <c r="AVJ100" s="120"/>
      <c r="AVK100" s="120"/>
      <c r="AVL100" s="120"/>
      <c r="AVM100" s="120"/>
      <c r="AVN100" s="120"/>
      <c r="AVO100" s="120"/>
      <c r="AVP100" s="120"/>
      <c r="AVQ100" s="120"/>
      <c r="AVR100" s="120"/>
      <c r="AVS100" s="120"/>
      <c r="AVT100" s="120"/>
      <c r="AVU100" s="120"/>
      <c r="AVV100" s="120"/>
      <c r="AVW100" s="120"/>
      <c r="AVX100" s="120"/>
      <c r="AVY100" s="120"/>
      <c r="AVZ100" s="120"/>
      <c r="AWA100" s="120"/>
      <c r="AWB100" s="120"/>
      <c r="AWC100" s="120"/>
      <c r="AWD100" s="120"/>
      <c r="AWE100" s="120"/>
      <c r="AWF100" s="120"/>
      <c r="AWG100" s="120"/>
      <c r="AWH100" s="120"/>
      <c r="AWI100" s="120"/>
      <c r="AWJ100" s="120"/>
      <c r="AWK100" s="120"/>
      <c r="AWL100" s="120"/>
      <c r="AWM100" s="120"/>
      <c r="AWN100" s="120"/>
      <c r="AWO100" s="120"/>
      <c r="AWP100" s="120"/>
      <c r="AWQ100" s="120"/>
      <c r="AWR100" s="120"/>
      <c r="AWS100" s="120"/>
      <c r="AWT100" s="120"/>
      <c r="AWU100" s="120"/>
      <c r="AWV100" s="120"/>
      <c r="AWW100" s="120"/>
      <c r="AWX100" s="120"/>
      <c r="AWY100" s="120"/>
      <c r="AWZ100" s="120"/>
      <c r="AXA100" s="120"/>
      <c r="AXB100" s="120"/>
      <c r="AXC100" s="120"/>
      <c r="AXD100" s="120"/>
      <c r="AXE100" s="120"/>
      <c r="AXF100" s="120"/>
      <c r="AXG100" s="120"/>
      <c r="AXH100" s="120"/>
      <c r="AXI100" s="120"/>
      <c r="AXJ100" s="120"/>
      <c r="AXK100" s="120"/>
      <c r="AXL100" s="120"/>
      <c r="AXM100" s="120"/>
      <c r="AXN100" s="120"/>
      <c r="AXO100" s="120"/>
      <c r="AXP100" s="120"/>
      <c r="AXQ100" s="120"/>
      <c r="AXR100" s="120"/>
      <c r="AXS100" s="120"/>
      <c r="AXT100" s="120"/>
      <c r="AXU100" s="120"/>
      <c r="AXV100" s="120"/>
      <c r="AXW100" s="120"/>
      <c r="AXX100" s="120"/>
      <c r="AXY100" s="120"/>
      <c r="AXZ100" s="120"/>
      <c r="AYA100" s="120"/>
      <c r="AYB100" s="120"/>
      <c r="AYC100" s="120"/>
      <c r="AYD100" s="120"/>
      <c r="AYE100" s="120"/>
      <c r="AYF100" s="120"/>
      <c r="AYG100" s="120"/>
      <c r="AYH100" s="120"/>
      <c r="AYI100" s="120"/>
      <c r="AYJ100" s="120"/>
      <c r="AYK100" s="120"/>
      <c r="AYL100" s="120"/>
      <c r="AYM100" s="120"/>
      <c r="AYN100" s="120"/>
      <c r="AYO100" s="120"/>
      <c r="AYP100" s="120"/>
      <c r="AYQ100" s="120"/>
      <c r="AYR100" s="120"/>
      <c r="AYS100" s="120"/>
      <c r="AYT100" s="120"/>
      <c r="AYU100" s="120"/>
      <c r="AYV100" s="120"/>
      <c r="AYW100" s="120"/>
      <c r="AYX100" s="120"/>
      <c r="AYY100" s="120"/>
      <c r="AYZ100" s="120"/>
      <c r="AZA100" s="120"/>
      <c r="AZB100" s="120"/>
      <c r="AZC100" s="120"/>
      <c r="AZD100" s="120"/>
      <c r="AZE100" s="120"/>
      <c r="AZF100" s="120"/>
      <c r="AZG100" s="120"/>
      <c r="AZH100" s="120"/>
      <c r="AZI100" s="120"/>
      <c r="AZJ100" s="120"/>
      <c r="AZK100" s="120"/>
      <c r="AZL100" s="120"/>
      <c r="AZM100" s="120"/>
      <c r="AZN100" s="120"/>
      <c r="AZO100" s="120"/>
      <c r="AZP100" s="120"/>
      <c r="AZQ100" s="120"/>
      <c r="AZR100" s="120"/>
      <c r="AZS100" s="120"/>
      <c r="AZT100" s="120"/>
      <c r="AZU100" s="120"/>
      <c r="AZV100" s="120"/>
      <c r="AZW100" s="120"/>
      <c r="AZX100" s="120"/>
      <c r="AZY100" s="120"/>
      <c r="AZZ100" s="120"/>
      <c r="BAA100" s="120"/>
      <c r="BAB100" s="120"/>
      <c r="BAC100" s="120"/>
      <c r="BAD100" s="120"/>
      <c r="BAE100" s="120"/>
      <c r="BAF100" s="120"/>
      <c r="BAG100" s="120"/>
      <c r="BAH100" s="120"/>
      <c r="BAI100" s="120"/>
      <c r="BAJ100" s="120"/>
      <c r="BAK100" s="120"/>
      <c r="BAL100" s="120"/>
      <c r="BAM100" s="120"/>
      <c r="BAN100" s="120"/>
      <c r="BAO100" s="120"/>
      <c r="BAP100" s="120"/>
      <c r="BAQ100" s="120"/>
      <c r="BAR100" s="120"/>
      <c r="BAS100" s="120"/>
      <c r="BAT100" s="120"/>
      <c r="BAU100" s="120"/>
      <c r="BAV100" s="120"/>
      <c r="BAW100" s="120"/>
      <c r="BAX100" s="120"/>
      <c r="BAY100" s="120"/>
      <c r="BAZ100" s="120"/>
      <c r="BBA100" s="120"/>
      <c r="BBB100" s="120"/>
      <c r="BBC100" s="120"/>
      <c r="BBD100" s="120"/>
      <c r="BBE100" s="120"/>
      <c r="BBF100" s="120"/>
      <c r="BBG100" s="120"/>
      <c r="BBH100" s="120"/>
      <c r="BBI100" s="120"/>
      <c r="BBJ100" s="120"/>
      <c r="BBK100" s="120"/>
      <c r="BBL100" s="120"/>
      <c r="BBM100" s="120"/>
      <c r="BBN100" s="120"/>
      <c r="BBO100" s="120"/>
      <c r="BBP100" s="120"/>
      <c r="BBQ100" s="120"/>
      <c r="BBR100" s="120"/>
      <c r="BBS100" s="120"/>
      <c r="BBT100" s="120"/>
      <c r="BBU100" s="120"/>
      <c r="BBV100" s="120"/>
      <c r="BBW100" s="120"/>
      <c r="BBX100" s="120"/>
      <c r="BBY100" s="120"/>
      <c r="BBZ100" s="120"/>
      <c r="BCA100" s="120"/>
      <c r="BCB100" s="120"/>
      <c r="BCC100" s="120"/>
      <c r="BCD100" s="120"/>
      <c r="BCE100" s="120"/>
      <c r="BCF100" s="120"/>
      <c r="BCG100" s="120"/>
      <c r="BCH100" s="120"/>
      <c r="BCI100" s="120"/>
      <c r="BCJ100" s="120"/>
      <c r="BCK100" s="120"/>
      <c r="BCL100" s="120"/>
      <c r="BCM100" s="120"/>
      <c r="BCN100" s="120"/>
      <c r="BCO100" s="120"/>
      <c r="BCP100" s="120"/>
      <c r="BCQ100" s="120"/>
      <c r="BCR100" s="120"/>
      <c r="BCS100" s="120"/>
      <c r="BCT100" s="120"/>
      <c r="BCU100" s="120"/>
      <c r="BCV100" s="120"/>
      <c r="BCW100" s="120"/>
      <c r="BCX100" s="120"/>
      <c r="BCY100" s="120"/>
      <c r="BCZ100" s="120"/>
      <c r="BDA100" s="120"/>
      <c r="BDB100" s="120"/>
      <c r="BDC100" s="120"/>
      <c r="BDD100" s="120"/>
      <c r="BDE100" s="120"/>
      <c r="BDF100" s="120"/>
      <c r="BDG100" s="120"/>
      <c r="BDH100" s="120"/>
      <c r="BDI100" s="120"/>
      <c r="BDJ100" s="120"/>
      <c r="BDK100" s="120"/>
      <c r="BDL100" s="120"/>
      <c r="BDM100" s="120"/>
      <c r="BDN100" s="120"/>
      <c r="BDO100" s="120"/>
      <c r="BDP100" s="120"/>
      <c r="BDQ100" s="120"/>
      <c r="BDR100" s="120"/>
      <c r="BDS100" s="120"/>
      <c r="BDT100" s="120"/>
      <c r="BDU100" s="120"/>
      <c r="BDV100" s="120"/>
      <c r="BDW100" s="120"/>
      <c r="BDX100" s="120"/>
      <c r="BDY100" s="120"/>
      <c r="BDZ100" s="120"/>
      <c r="BEA100" s="120"/>
      <c r="BEB100" s="120"/>
      <c r="BEC100" s="120"/>
      <c r="BED100" s="120"/>
      <c r="BEE100" s="120"/>
      <c r="BEF100" s="120"/>
      <c r="BEG100" s="120"/>
      <c r="BEH100" s="120"/>
      <c r="BEI100" s="120"/>
      <c r="BEJ100" s="120"/>
      <c r="BEK100" s="120"/>
      <c r="BEL100" s="120"/>
      <c r="BEM100" s="120"/>
      <c r="BEN100" s="120"/>
      <c r="BEO100" s="120"/>
      <c r="BEP100" s="120"/>
      <c r="BEQ100" s="120"/>
      <c r="BER100" s="120"/>
      <c r="BES100" s="120"/>
      <c r="BET100" s="120"/>
      <c r="BEU100" s="120"/>
      <c r="BEV100" s="120"/>
      <c r="BEW100" s="120"/>
      <c r="BEX100" s="120"/>
      <c r="BEY100" s="120"/>
      <c r="BEZ100" s="120"/>
      <c r="BFA100" s="120"/>
      <c r="BFB100" s="120"/>
      <c r="BFC100" s="120"/>
      <c r="BFD100" s="120"/>
      <c r="BFE100" s="120"/>
      <c r="BFF100" s="120"/>
      <c r="BFG100" s="120"/>
      <c r="BFH100" s="120"/>
      <c r="BFI100" s="120"/>
      <c r="BFJ100" s="120"/>
      <c r="BFK100" s="120"/>
      <c r="BFL100" s="120"/>
      <c r="BFM100" s="120"/>
      <c r="BFN100" s="120"/>
      <c r="BFO100" s="120"/>
      <c r="BFP100" s="120"/>
      <c r="BFQ100" s="120"/>
      <c r="BFR100" s="120"/>
      <c r="BFS100" s="120"/>
      <c r="BFT100" s="120"/>
      <c r="BFU100" s="120"/>
      <c r="BFV100" s="120"/>
      <c r="BFW100" s="120"/>
      <c r="BFX100" s="120"/>
      <c r="BFY100" s="120"/>
      <c r="BFZ100" s="120"/>
      <c r="BGA100" s="120"/>
      <c r="BGB100" s="120"/>
      <c r="BGC100" s="120"/>
      <c r="BGD100" s="120"/>
      <c r="BGE100" s="120"/>
      <c r="BGF100" s="120"/>
      <c r="BGG100" s="120"/>
      <c r="BGH100" s="120"/>
      <c r="BGI100" s="120"/>
      <c r="BGJ100" s="120"/>
      <c r="BGK100" s="120"/>
      <c r="BGL100" s="120"/>
      <c r="BGM100" s="120"/>
      <c r="BGN100" s="120"/>
      <c r="BGO100" s="120"/>
      <c r="BGP100" s="120"/>
      <c r="BGQ100" s="120"/>
      <c r="BGR100" s="120"/>
      <c r="BGS100" s="120"/>
      <c r="BGT100" s="120"/>
      <c r="BGU100" s="120"/>
      <c r="BGV100" s="120"/>
      <c r="BGW100" s="120"/>
      <c r="BGX100" s="120"/>
      <c r="BGY100" s="120"/>
      <c r="BGZ100" s="120"/>
      <c r="BHA100" s="120"/>
      <c r="BHB100" s="120"/>
      <c r="BHC100" s="120"/>
      <c r="BHD100" s="120"/>
      <c r="BHE100" s="120"/>
      <c r="BHF100" s="120"/>
      <c r="BHG100" s="120"/>
      <c r="BHH100" s="120"/>
      <c r="BHI100" s="120"/>
      <c r="BHJ100" s="120"/>
      <c r="BHK100" s="120"/>
      <c r="BHL100" s="120"/>
      <c r="BHM100" s="120"/>
      <c r="BHN100" s="120"/>
      <c r="BHO100" s="120"/>
      <c r="BHP100" s="120"/>
      <c r="BHQ100" s="120"/>
      <c r="BHR100" s="120"/>
      <c r="BHS100" s="120"/>
      <c r="BHT100" s="120"/>
      <c r="BHU100" s="120"/>
      <c r="BHV100" s="120"/>
      <c r="BHW100" s="120"/>
      <c r="BHX100" s="120"/>
      <c r="BHY100" s="120"/>
      <c r="BHZ100" s="120"/>
      <c r="BIA100" s="120"/>
      <c r="BIB100" s="120"/>
      <c r="BIC100" s="120"/>
      <c r="BID100" s="120"/>
      <c r="BIE100" s="120"/>
      <c r="BIF100" s="120"/>
      <c r="BIG100" s="120"/>
      <c r="BIH100" s="120"/>
      <c r="BII100" s="120"/>
      <c r="BIJ100" s="120"/>
      <c r="BIK100" s="120"/>
      <c r="BIL100" s="120"/>
      <c r="BIM100" s="120"/>
      <c r="BIN100" s="120"/>
      <c r="BIO100" s="120"/>
      <c r="BIP100" s="120"/>
      <c r="BIQ100" s="120"/>
      <c r="BIR100" s="120"/>
      <c r="BIS100" s="120"/>
      <c r="BIT100" s="120"/>
      <c r="BIU100" s="120"/>
      <c r="BIV100" s="120"/>
      <c r="BIW100" s="120"/>
      <c r="BIX100" s="120"/>
      <c r="BIY100" s="120"/>
      <c r="BIZ100" s="120"/>
      <c r="BJA100" s="120"/>
      <c r="BJB100" s="120"/>
      <c r="BJC100" s="120"/>
      <c r="BJD100" s="120"/>
      <c r="BJE100" s="120"/>
      <c r="BJF100" s="120"/>
      <c r="BJG100" s="120"/>
      <c r="BJH100" s="120"/>
      <c r="BJI100" s="120"/>
      <c r="BJJ100" s="120"/>
      <c r="BJK100" s="120"/>
      <c r="BJL100" s="120"/>
      <c r="BJM100" s="120"/>
      <c r="BJN100" s="120"/>
      <c r="BJO100" s="120"/>
      <c r="BJP100" s="120"/>
      <c r="BJQ100" s="120"/>
      <c r="BJR100" s="120"/>
      <c r="BJS100" s="120"/>
      <c r="BJT100" s="120"/>
      <c r="BJU100" s="120"/>
      <c r="BJV100" s="120"/>
      <c r="BJW100" s="120"/>
      <c r="BJX100" s="120"/>
      <c r="BJY100" s="120"/>
      <c r="BJZ100" s="120"/>
      <c r="BKA100" s="120"/>
      <c r="BKB100" s="120"/>
      <c r="BKC100" s="120"/>
      <c r="BKD100" s="120"/>
      <c r="BKE100" s="120"/>
      <c r="BKF100" s="120"/>
      <c r="BKG100" s="120"/>
      <c r="BKH100" s="120"/>
      <c r="BKI100" s="120"/>
      <c r="BKJ100" s="120"/>
      <c r="BKK100" s="120"/>
      <c r="BKL100" s="120"/>
      <c r="BKM100" s="120"/>
      <c r="BKN100" s="120"/>
      <c r="BKO100" s="120"/>
      <c r="BKP100" s="120"/>
      <c r="BKQ100" s="120"/>
      <c r="BKR100" s="120"/>
      <c r="BKS100" s="120"/>
      <c r="BKT100" s="120"/>
      <c r="BKU100" s="120"/>
      <c r="BKV100" s="120"/>
      <c r="BKW100" s="120"/>
      <c r="BKX100" s="120"/>
      <c r="BKY100" s="120"/>
      <c r="BKZ100" s="120"/>
      <c r="BLA100" s="120"/>
      <c r="BLB100" s="120"/>
      <c r="BLC100" s="120"/>
      <c r="BLD100" s="120"/>
      <c r="BLE100" s="120"/>
      <c r="BLF100" s="120"/>
      <c r="BLG100" s="120"/>
      <c r="BLH100" s="120"/>
      <c r="BLI100" s="120"/>
      <c r="BLJ100" s="120"/>
      <c r="BLK100" s="120"/>
      <c r="BLL100" s="120"/>
      <c r="BLM100" s="120"/>
      <c r="BLN100" s="120"/>
      <c r="BLO100" s="120"/>
      <c r="BLP100" s="120"/>
      <c r="BLQ100" s="120"/>
      <c r="BLR100" s="120"/>
      <c r="BLS100" s="120"/>
      <c r="BLT100" s="120"/>
      <c r="BLU100" s="120"/>
      <c r="BLV100" s="120"/>
      <c r="BLW100" s="120"/>
      <c r="BLX100" s="120"/>
      <c r="BLY100" s="120"/>
      <c r="BLZ100" s="120"/>
      <c r="BMA100" s="120"/>
      <c r="BMB100" s="120"/>
      <c r="BMC100" s="120"/>
      <c r="BMD100" s="120"/>
      <c r="BME100" s="120"/>
      <c r="BMF100" s="120"/>
      <c r="BMG100" s="120"/>
      <c r="BMH100" s="120"/>
      <c r="BMI100" s="120"/>
      <c r="BMJ100" s="120"/>
      <c r="BMK100" s="120"/>
      <c r="BML100" s="120"/>
      <c r="BMM100" s="120"/>
      <c r="BMN100" s="120"/>
      <c r="BMO100" s="120"/>
      <c r="BMP100" s="120"/>
      <c r="BMQ100" s="120"/>
      <c r="BMR100" s="120"/>
      <c r="BMS100" s="120"/>
      <c r="BMT100" s="120"/>
      <c r="BMU100" s="120"/>
      <c r="BMV100" s="120"/>
      <c r="BMW100" s="120"/>
      <c r="BMX100" s="120"/>
      <c r="BMY100" s="120"/>
      <c r="BMZ100" s="120"/>
      <c r="BNA100" s="120"/>
      <c r="BNB100" s="120"/>
      <c r="BNC100" s="120"/>
      <c r="BND100" s="120"/>
      <c r="BNE100" s="120"/>
      <c r="BNF100" s="120"/>
      <c r="BNG100" s="120"/>
      <c r="BNH100" s="120"/>
      <c r="BNI100" s="120"/>
      <c r="BNJ100" s="120"/>
      <c r="BNK100" s="120"/>
      <c r="BNL100" s="120"/>
      <c r="BNM100" s="120"/>
      <c r="BNN100" s="120"/>
      <c r="BNO100" s="120"/>
      <c r="BNP100" s="120"/>
      <c r="BNQ100" s="120"/>
      <c r="BNR100" s="120"/>
      <c r="BNS100" s="120"/>
      <c r="BNT100" s="120"/>
      <c r="BNU100" s="120"/>
      <c r="BNV100" s="120"/>
      <c r="BNW100" s="120"/>
      <c r="BNX100" s="120"/>
      <c r="BNY100" s="120"/>
      <c r="BNZ100" s="120"/>
      <c r="BOA100" s="120"/>
      <c r="BOB100" s="120"/>
      <c r="BOC100" s="120"/>
      <c r="BOD100" s="120"/>
      <c r="BOE100" s="120"/>
      <c r="BOF100" s="120"/>
      <c r="BOG100" s="120"/>
      <c r="BOH100" s="120"/>
      <c r="BOI100" s="120"/>
      <c r="BOJ100" s="120"/>
      <c r="BOK100" s="120"/>
      <c r="BOL100" s="120"/>
      <c r="BOM100" s="120"/>
      <c r="BON100" s="120"/>
      <c r="BOO100" s="120"/>
      <c r="BOP100" s="120"/>
      <c r="BOQ100" s="120"/>
      <c r="BOR100" s="120"/>
      <c r="BOS100" s="120"/>
      <c r="BOT100" s="120"/>
      <c r="BOU100" s="120"/>
      <c r="BOV100" s="120"/>
      <c r="BOW100" s="120"/>
      <c r="BOX100" s="120"/>
      <c r="BOY100" s="120"/>
      <c r="BOZ100" s="120"/>
      <c r="BPA100" s="120"/>
      <c r="BPB100" s="120"/>
      <c r="BPC100" s="120"/>
      <c r="BPD100" s="120"/>
      <c r="BPE100" s="120"/>
      <c r="BPF100" s="120"/>
      <c r="BPG100" s="120"/>
      <c r="BPH100" s="120"/>
      <c r="BPI100" s="120"/>
      <c r="BPJ100" s="120"/>
      <c r="BPK100" s="120"/>
      <c r="BPL100" s="120"/>
      <c r="BPM100" s="120"/>
      <c r="BPN100" s="120"/>
      <c r="BPO100" s="120"/>
      <c r="BPP100" s="120"/>
      <c r="BPQ100" s="120"/>
      <c r="BPR100" s="120"/>
      <c r="BPS100" s="120"/>
      <c r="BPT100" s="120"/>
      <c r="BPU100" s="120"/>
      <c r="BPV100" s="120"/>
      <c r="BPW100" s="120"/>
      <c r="BPX100" s="120"/>
      <c r="BPY100" s="120"/>
      <c r="BPZ100" s="120"/>
      <c r="BQA100" s="120"/>
      <c r="BQB100" s="120"/>
      <c r="BQC100" s="120"/>
      <c r="BQD100" s="120"/>
      <c r="BQE100" s="120"/>
      <c r="BQF100" s="120"/>
      <c r="BQG100" s="120"/>
      <c r="BQH100" s="120"/>
      <c r="BQI100" s="120"/>
      <c r="BQJ100" s="120"/>
      <c r="BQK100" s="120"/>
      <c r="BQL100" s="120"/>
      <c r="BQM100" s="120"/>
      <c r="BQN100" s="120"/>
      <c r="BQO100" s="120"/>
      <c r="BQP100" s="120"/>
      <c r="BQQ100" s="120"/>
      <c r="BQR100" s="120"/>
      <c r="BQS100" s="120"/>
      <c r="BQT100" s="120"/>
      <c r="BQU100" s="120"/>
      <c r="BQV100" s="120"/>
      <c r="BQW100" s="120"/>
      <c r="BQX100" s="120"/>
      <c r="BQY100" s="120"/>
      <c r="BQZ100" s="120"/>
      <c r="BRA100" s="120"/>
      <c r="BRB100" s="120"/>
      <c r="BRC100" s="120"/>
      <c r="BRD100" s="120"/>
      <c r="BRE100" s="120"/>
      <c r="BRF100" s="120"/>
      <c r="BRG100" s="120"/>
      <c r="BRH100" s="120"/>
      <c r="BRI100" s="120"/>
      <c r="BRJ100" s="120"/>
      <c r="BRK100" s="120"/>
      <c r="BRL100" s="120"/>
      <c r="BRM100" s="120"/>
      <c r="BRN100" s="120"/>
      <c r="BRO100" s="120"/>
      <c r="BRP100" s="120"/>
      <c r="BRQ100" s="120"/>
      <c r="BRR100" s="120"/>
      <c r="BRS100" s="120"/>
      <c r="BRT100" s="120"/>
      <c r="BRU100" s="120"/>
      <c r="BRV100" s="120"/>
      <c r="BRW100" s="120"/>
      <c r="BRX100" s="120"/>
      <c r="BRY100" s="120"/>
      <c r="BRZ100" s="120"/>
      <c r="BSA100" s="120"/>
      <c r="BSB100" s="120"/>
      <c r="BSC100" s="120"/>
      <c r="BSD100" s="120"/>
      <c r="BSE100" s="120"/>
      <c r="BSF100" s="120"/>
      <c r="BSG100" s="120"/>
      <c r="BSH100" s="120"/>
      <c r="BSI100" s="120"/>
      <c r="BSJ100" s="120"/>
      <c r="BSK100" s="120"/>
      <c r="BSL100" s="120"/>
      <c r="BSM100" s="120"/>
      <c r="BSN100" s="120"/>
      <c r="BSO100" s="120"/>
      <c r="BSP100" s="120"/>
      <c r="BSQ100" s="120"/>
      <c r="BSR100" s="120"/>
      <c r="BSS100" s="120"/>
      <c r="BST100" s="120"/>
      <c r="BSU100" s="120"/>
      <c r="BSV100" s="120"/>
      <c r="BSW100" s="120"/>
      <c r="BSX100" s="120"/>
      <c r="BSY100" s="120"/>
      <c r="BSZ100" s="120"/>
      <c r="BTA100" s="120"/>
      <c r="BTB100" s="120"/>
      <c r="BTC100" s="120"/>
      <c r="BTD100" s="120"/>
      <c r="BTE100" s="120"/>
      <c r="BTF100" s="120"/>
      <c r="BTG100" s="120"/>
      <c r="BTH100" s="120"/>
      <c r="BTI100" s="120"/>
      <c r="BTJ100" s="120"/>
      <c r="BTK100" s="120"/>
      <c r="BTL100" s="120"/>
      <c r="BTM100" s="120"/>
      <c r="BTN100" s="120"/>
      <c r="BTO100" s="120"/>
      <c r="BTP100" s="120"/>
      <c r="BTQ100" s="120"/>
      <c r="BTR100" s="120"/>
      <c r="BTS100" s="120"/>
      <c r="BTT100" s="120"/>
      <c r="BTU100" s="120"/>
      <c r="BTV100" s="120"/>
      <c r="BTW100" s="120"/>
      <c r="BTX100" s="120"/>
      <c r="BTY100" s="120"/>
    </row>
    <row r="101" spans="1:1897" s="96" customFormat="1" ht="12.75" x14ac:dyDescent="0.2">
      <c r="A101" s="120"/>
      <c r="B101" s="95" t="s">
        <v>525</v>
      </c>
      <c r="C101" s="95" t="s">
        <v>30</v>
      </c>
      <c r="D101" s="95" t="s">
        <v>103</v>
      </c>
      <c r="E101" s="95" t="s">
        <v>18</v>
      </c>
      <c r="F101" s="95" t="s">
        <v>19</v>
      </c>
      <c r="G101" s="8">
        <v>17000</v>
      </c>
      <c r="H101" s="8">
        <v>0</v>
      </c>
      <c r="I101" s="8">
        <v>25</v>
      </c>
      <c r="J101" s="8">
        <f t="shared" si="17"/>
        <v>487.9</v>
      </c>
      <c r="K101" s="9">
        <f t="shared" si="18"/>
        <v>516.79999999999995</v>
      </c>
      <c r="L101" s="9">
        <f t="shared" si="20"/>
        <v>1205.3000000000002</v>
      </c>
      <c r="M101" s="8">
        <f t="shared" si="21"/>
        <v>1207</v>
      </c>
      <c r="N101" s="9">
        <f t="shared" si="23"/>
        <v>195.5</v>
      </c>
      <c r="O101" s="8">
        <v>4750.3999999999996</v>
      </c>
      <c r="P101" s="9">
        <f t="shared" si="22"/>
        <v>5780.0999999999995</v>
      </c>
      <c r="Q101" s="8">
        <f t="shared" si="19"/>
        <v>11219.900000000001</v>
      </c>
      <c r="R101" s="120"/>
      <c r="S101" s="120"/>
      <c r="T101" s="120"/>
      <c r="U101" s="120"/>
      <c r="V101" s="120"/>
      <c r="W101" s="120"/>
      <c r="X101" s="120"/>
      <c r="Y101" s="120"/>
      <c r="Z101" s="120"/>
      <c r="AA101" s="120"/>
      <c r="AB101" s="120"/>
      <c r="AC101" s="120"/>
      <c r="AD101" s="120"/>
      <c r="AE101" s="120"/>
      <c r="AF101" s="120"/>
      <c r="AG101" s="120"/>
      <c r="AH101" s="120"/>
      <c r="AI101" s="120"/>
      <c r="AJ101" s="120"/>
      <c r="AK101" s="120"/>
      <c r="AL101" s="120"/>
      <c r="AM101" s="120"/>
      <c r="AN101" s="120"/>
      <c r="AO101" s="120"/>
      <c r="AP101" s="120"/>
      <c r="AQ101" s="120"/>
      <c r="AR101" s="120"/>
      <c r="AS101" s="120"/>
      <c r="AT101" s="120"/>
      <c r="AU101" s="120"/>
      <c r="AV101" s="120"/>
      <c r="AW101" s="120"/>
      <c r="AX101" s="120"/>
      <c r="AY101" s="120"/>
      <c r="AZ101" s="120"/>
      <c r="BA101" s="120"/>
      <c r="BB101" s="120"/>
      <c r="BC101" s="120"/>
      <c r="BD101" s="120"/>
      <c r="BE101" s="120"/>
      <c r="BF101" s="120"/>
      <c r="BG101" s="120"/>
      <c r="BH101" s="120"/>
      <c r="BI101" s="120"/>
      <c r="BJ101" s="120"/>
      <c r="BK101" s="120"/>
      <c r="BL101" s="120"/>
      <c r="BM101" s="120"/>
      <c r="BN101" s="120"/>
      <c r="BO101" s="120"/>
      <c r="BP101" s="120"/>
      <c r="BQ101" s="120"/>
      <c r="BR101" s="120"/>
      <c r="BS101" s="120"/>
      <c r="BT101" s="120"/>
      <c r="BU101" s="120"/>
      <c r="BV101" s="120"/>
      <c r="BW101" s="120"/>
      <c r="BX101" s="120"/>
      <c r="BY101" s="120"/>
      <c r="BZ101" s="120"/>
      <c r="CA101" s="120"/>
      <c r="CB101" s="120"/>
      <c r="CC101" s="120"/>
      <c r="CD101" s="120"/>
      <c r="CE101" s="120"/>
      <c r="CF101" s="120"/>
      <c r="CG101" s="120"/>
      <c r="CH101" s="120"/>
      <c r="CI101" s="120"/>
      <c r="CJ101" s="120"/>
      <c r="CK101" s="120"/>
      <c r="CL101" s="120"/>
      <c r="CM101" s="120"/>
      <c r="CN101" s="120"/>
      <c r="CO101" s="120"/>
      <c r="CP101" s="120"/>
      <c r="CQ101" s="120"/>
      <c r="CR101" s="120"/>
      <c r="CS101" s="120"/>
      <c r="CT101" s="120"/>
      <c r="CU101" s="120"/>
      <c r="CV101" s="120"/>
      <c r="CW101" s="120"/>
      <c r="CX101" s="120"/>
      <c r="CY101" s="120"/>
      <c r="CZ101" s="120"/>
      <c r="DA101" s="120"/>
      <c r="DB101" s="120"/>
      <c r="DC101" s="120"/>
      <c r="DD101" s="120"/>
      <c r="DE101" s="120"/>
      <c r="DF101" s="120"/>
      <c r="DG101" s="120"/>
      <c r="DH101" s="120"/>
      <c r="DI101" s="120"/>
      <c r="DJ101" s="120"/>
      <c r="DK101" s="120"/>
      <c r="DL101" s="120"/>
      <c r="DM101" s="120"/>
      <c r="DN101" s="120"/>
      <c r="DO101" s="120"/>
      <c r="DP101" s="120"/>
      <c r="DQ101" s="120"/>
      <c r="DR101" s="120"/>
      <c r="DS101" s="120"/>
      <c r="DT101" s="120"/>
      <c r="DU101" s="120"/>
      <c r="DV101" s="120"/>
      <c r="DW101" s="120"/>
      <c r="DX101" s="120"/>
      <c r="DY101" s="120"/>
      <c r="DZ101" s="120"/>
      <c r="EA101" s="120"/>
      <c r="EB101" s="120"/>
      <c r="EC101" s="120"/>
      <c r="ED101" s="120"/>
      <c r="EE101" s="120"/>
      <c r="EF101" s="120"/>
      <c r="EG101" s="120"/>
      <c r="EH101" s="120"/>
      <c r="EI101" s="120"/>
      <c r="EJ101" s="120"/>
      <c r="EK101" s="120"/>
      <c r="EL101" s="120"/>
      <c r="EM101" s="120"/>
      <c r="EN101" s="120"/>
      <c r="EO101" s="120"/>
      <c r="EP101" s="120"/>
      <c r="EQ101" s="120"/>
      <c r="ER101" s="120"/>
      <c r="ES101" s="120"/>
      <c r="ET101" s="120"/>
      <c r="EU101" s="120"/>
      <c r="EV101" s="120"/>
      <c r="EW101" s="120"/>
      <c r="EX101" s="120"/>
      <c r="EY101" s="120"/>
      <c r="EZ101" s="120"/>
      <c r="FA101" s="120"/>
      <c r="FB101" s="120"/>
      <c r="FC101" s="120"/>
      <c r="FD101" s="120"/>
      <c r="FE101" s="120"/>
      <c r="FF101" s="120"/>
      <c r="FG101" s="120"/>
      <c r="FH101" s="120"/>
      <c r="FI101" s="120"/>
      <c r="FJ101" s="120"/>
      <c r="FK101" s="120"/>
      <c r="FL101" s="120"/>
      <c r="FM101" s="120"/>
      <c r="FN101" s="120"/>
      <c r="FO101" s="120"/>
      <c r="FP101" s="120"/>
      <c r="FQ101" s="120"/>
      <c r="FR101" s="120"/>
      <c r="FS101" s="120"/>
      <c r="FT101" s="120"/>
      <c r="FU101" s="120"/>
      <c r="FV101" s="120"/>
      <c r="FW101" s="120"/>
      <c r="FX101" s="120"/>
      <c r="FY101" s="120"/>
      <c r="FZ101" s="120"/>
      <c r="GA101" s="120"/>
      <c r="GB101" s="120"/>
      <c r="GC101" s="120"/>
      <c r="GD101" s="120"/>
      <c r="GE101" s="120"/>
      <c r="GF101" s="120"/>
      <c r="GG101" s="120"/>
      <c r="GH101" s="120"/>
      <c r="GI101" s="120"/>
      <c r="GJ101" s="120"/>
      <c r="GK101" s="120"/>
      <c r="GL101" s="120"/>
      <c r="GM101" s="120"/>
      <c r="GN101" s="120"/>
      <c r="GO101" s="120"/>
      <c r="GP101" s="120"/>
      <c r="GQ101" s="120"/>
      <c r="GR101" s="120"/>
      <c r="GS101" s="120"/>
      <c r="GT101" s="120"/>
      <c r="GU101" s="120"/>
      <c r="GV101" s="120"/>
      <c r="GW101" s="120"/>
      <c r="GX101" s="120"/>
      <c r="GY101" s="120"/>
      <c r="GZ101" s="120"/>
      <c r="HA101" s="120"/>
      <c r="HB101" s="120"/>
      <c r="HC101" s="120"/>
      <c r="HD101" s="120"/>
      <c r="HE101" s="120"/>
      <c r="HF101" s="120"/>
      <c r="HG101" s="120"/>
      <c r="HH101" s="120"/>
      <c r="HI101" s="120"/>
      <c r="HJ101" s="120"/>
      <c r="HK101" s="120"/>
      <c r="HL101" s="120"/>
      <c r="HM101" s="120"/>
      <c r="HN101" s="120"/>
      <c r="HO101" s="120"/>
      <c r="HP101" s="120"/>
      <c r="HQ101" s="120"/>
      <c r="HR101" s="120"/>
      <c r="HS101" s="120"/>
      <c r="HT101" s="120"/>
      <c r="HU101" s="120"/>
      <c r="HV101" s="120"/>
      <c r="HW101" s="120"/>
      <c r="HX101" s="120"/>
      <c r="HY101" s="120"/>
      <c r="HZ101" s="120"/>
      <c r="IA101" s="120"/>
      <c r="IB101" s="120"/>
      <c r="IC101" s="120"/>
      <c r="ID101" s="120"/>
      <c r="IE101" s="120"/>
      <c r="IF101" s="120"/>
      <c r="IG101" s="120"/>
      <c r="IH101" s="120"/>
      <c r="II101" s="120"/>
      <c r="IJ101" s="120"/>
      <c r="IK101" s="120"/>
      <c r="IL101" s="120"/>
      <c r="IM101" s="120"/>
      <c r="IN101" s="120"/>
      <c r="IO101" s="120"/>
      <c r="IP101" s="120"/>
      <c r="IQ101" s="120"/>
      <c r="IR101" s="120"/>
      <c r="IS101" s="120"/>
      <c r="IT101" s="120"/>
      <c r="IU101" s="120"/>
      <c r="IV101" s="120"/>
      <c r="IW101" s="120"/>
      <c r="IX101" s="120"/>
      <c r="IY101" s="120"/>
      <c r="IZ101" s="120"/>
      <c r="JA101" s="120"/>
      <c r="JB101" s="120"/>
      <c r="JC101" s="120"/>
      <c r="JD101" s="120"/>
      <c r="JE101" s="120"/>
      <c r="JF101" s="120"/>
      <c r="JG101" s="120"/>
      <c r="JH101" s="120"/>
      <c r="JI101" s="120"/>
      <c r="JJ101" s="120"/>
      <c r="JK101" s="120"/>
      <c r="JL101" s="120"/>
      <c r="JM101" s="120"/>
      <c r="JN101" s="120"/>
      <c r="JO101" s="120"/>
      <c r="JP101" s="120"/>
      <c r="JQ101" s="120"/>
      <c r="JR101" s="120"/>
      <c r="JS101" s="120"/>
      <c r="JT101" s="120"/>
      <c r="JU101" s="120"/>
      <c r="JV101" s="120"/>
      <c r="JW101" s="120"/>
      <c r="JX101" s="120"/>
      <c r="JY101" s="120"/>
      <c r="JZ101" s="120"/>
      <c r="KA101" s="120"/>
      <c r="KB101" s="120"/>
      <c r="KC101" s="120"/>
      <c r="KD101" s="120"/>
      <c r="KE101" s="120"/>
      <c r="KF101" s="120"/>
      <c r="KG101" s="120"/>
      <c r="KH101" s="120"/>
      <c r="KI101" s="120"/>
      <c r="KJ101" s="120"/>
      <c r="KK101" s="120"/>
      <c r="KL101" s="120"/>
      <c r="KM101" s="120"/>
      <c r="KN101" s="120"/>
      <c r="KO101" s="120"/>
      <c r="KP101" s="120"/>
      <c r="KQ101" s="120"/>
      <c r="KR101" s="120"/>
      <c r="KS101" s="120"/>
      <c r="KT101" s="120"/>
      <c r="KU101" s="120"/>
      <c r="KV101" s="120"/>
      <c r="KW101" s="120"/>
      <c r="KX101" s="120"/>
      <c r="KY101" s="120"/>
      <c r="KZ101" s="120"/>
      <c r="LA101" s="120"/>
      <c r="LB101" s="120"/>
      <c r="LC101" s="120"/>
      <c r="LD101" s="120"/>
      <c r="LE101" s="120"/>
      <c r="LF101" s="120"/>
      <c r="LG101" s="120"/>
      <c r="LH101" s="120"/>
      <c r="LI101" s="120"/>
      <c r="LJ101" s="120"/>
      <c r="LK101" s="120"/>
      <c r="LL101" s="120"/>
      <c r="LM101" s="120"/>
      <c r="LN101" s="120"/>
      <c r="LO101" s="120"/>
      <c r="LP101" s="120"/>
      <c r="LQ101" s="120"/>
      <c r="LR101" s="120"/>
      <c r="LS101" s="120"/>
      <c r="LT101" s="120"/>
      <c r="LU101" s="120"/>
      <c r="LV101" s="120"/>
      <c r="LW101" s="120"/>
      <c r="LX101" s="120"/>
      <c r="LY101" s="120"/>
      <c r="LZ101" s="120"/>
      <c r="MA101" s="120"/>
      <c r="MB101" s="120"/>
      <c r="MC101" s="120"/>
      <c r="MD101" s="120"/>
      <c r="ME101" s="120"/>
      <c r="MF101" s="120"/>
      <c r="MG101" s="120"/>
      <c r="MH101" s="120"/>
      <c r="MI101" s="120"/>
      <c r="MJ101" s="120"/>
      <c r="MK101" s="120"/>
      <c r="ML101" s="120"/>
      <c r="MM101" s="120"/>
      <c r="MN101" s="120"/>
      <c r="MO101" s="120"/>
      <c r="MP101" s="120"/>
      <c r="MQ101" s="120"/>
      <c r="MR101" s="120"/>
      <c r="MS101" s="120"/>
      <c r="MT101" s="120"/>
      <c r="MU101" s="120"/>
      <c r="MV101" s="120"/>
      <c r="MW101" s="120"/>
      <c r="MX101" s="120"/>
      <c r="MY101" s="120"/>
      <c r="MZ101" s="120"/>
      <c r="NA101" s="120"/>
      <c r="NB101" s="120"/>
      <c r="NC101" s="120"/>
      <c r="ND101" s="120"/>
      <c r="NE101" s="120"/>
      <c r="NF101" s="120"/>
      <c r="NG101" s="120"/>
      <c r="NH101" s="120"/>
      <c r="NI101" s="120"/>
      <c r="NJ101" s="120"/>
      <c r="NK101" s="120"/>
      <c r="NL101" s="120"/>
      <c r="NM101" s="120"/>
      <c r="NN101" s="120"/>
      <c r="NO101" s="120"/>
      <c r="NP101" s="120"/>
      <c r="NQ101" s="120"/>
      <c r="NR101" s="120"/>
      <c r="NS101" s="120"/>
      <c r="NT101" s="120"/>
      <c r="NU101" s="120"/>
      <c r="NV101" s="120"/>
      <c r="NW101" s="120"/>
      <c r="NX101" s="120"/>
      <c r="NY101" s="120"/>
      <c r="NZ101" s="120"/>
      <c r="OA101" s="120"/>
      <c r="OB101" s="120"/>
      <c r="OC101" s="120"/>
      <c r="OD101" s="120"/>
      <c r="OE101" s="120"/>
      <c r="OF101" s="120"/>
      <c r="OG101" s="120"/>
      <c r="OH101" s="120"/>
      <c r="OI101" s="120"/>
      <c r="OJ101" s="120"/>
      <c r="OK101" s="120"/>
      <c r="OL101" s="120"/>
      <c r="OM101" s="120"/>
      <c r="ON101" s="120"/>
      <c r="OO101" s="120"/>
      <c r="OP101" s="120"/>
      <c r="OQ101" s="120"/>
      <c r="OR101" s="120"/>
      <c r="OS101" s="120"/>
      <c r="OT101" s="120"/>
      <c r="OU101" s="120"/>
      <c r="OV101" s="120"/>
      <c r="OW101" s="120"/>
      <c r="OX101" s="120"/>
      <c r="OY101" s="120"/>
      <c r="OZ101" s="120"/>
      <c r="PA101" s="120"/>
      <c r="PB101" s="120"/>
      <c r="PC101" s="120"/>
      <c r="PD101" s="120"/>
      <c r="PE101" s="120"/>
      <c r="PF101" s="120"/>
      <c r="PG101" s="120"/>
      <c r="PH101" s="120"/>
      <c r="PI101" s="120"/>
      <c r="PJ101" s="120"/>
      <c r="PK101" s="120"/>
      <c r="PL101" s="120"/>
      <c r="PM101" s="120"/>
      <c r="PN101" s="120"/>
      <c r="PO101" s="120"/>
      <c r="PP101" s="120"/>
      <c r="PQ101" s="120"/>
      <c r="PR101" s="120"/>
      <c r="PS101" s="120"/>
      <c r="PT101" s="120"/>
      <c r="PU101" s="120"/>
      <c r="PV101" s="120"/>
      <c r="PW101" s="120"/>
      <c r="PX101" s="120"/>
      <c r="PY101" s="120"/>
      <c r="PZ101" s="120"/>
      <c r="QA101" s="120"/>
      <c r="QB101" s="120"/>
      <c r="QC101" s="120"/>
      <c r="QD101" s="120"/>
      <c r="QE101" s="120"/>
      <c r="QF101" s="120"/>
      <c r="QG101" s="120"/>
      <c r="QH101" s="120"/>
      <c r="QI101" s="120"/>
      <c r="QJ101" s="120"/>
      <c r="QK101" s="120"/>
      <c r="QL101" s="120"/>
      <c r="QM101" s="120"/>
      <c r="QN101" s="120"/>
      <c r="QO101" s="120"/>
      <c r="QP101" s="120"/>
      <c r="QQ101" s="120"/>
      <c r="QR101" s="120"/>
      <c r="QS101" s="120"/>
      <c r="QT101" s="120"/>
      <c r="QU101" s="120"/>
      <c r="QV101" s="120"/>
      <c r="QW101" s="120"/>
      <c r="QX101" s="120"/>
      <c r="QY101" s="120"/>
      <c r="QZ101" s="120"/>
      <c r="RA101" s="120"/>
      <c r="RB101" s="120"/>
      <c r="RC101" s="120"/>
      <c r="RD101" s="120"/>
      <c r="RE101" s="120"/>
      <c r="RF101" s="120"/>
      <c r="RG101" s="120"/>
      <c r="RH101" s="120"/>
      <c r="RI101" s="120"/>
      <c r="RJ101" s="120"/>
      <c r="RK101" s="120"/>
      <c r="RL101" s="120"/>
      <c r="RM101" s="120"/>
      <c r="RN101" s="120"/>
      <c r="RO101" s="120"/>
      <c r="RP101" s="120"/>
      <c r="RQ101" s="120"/>
      <c r="RR101" s="120"/>
      <c r="RS101" s="120"/>
      <c r="RT101" s="120"/>
      <c r="RU101" s="120"/>
      <c r="RV101" s="120"/>
      <c r="RW101" s="120"/>
      <c r="RX101" s="120"/>
      <c r="RY101" s="120"/>
      <c r="RZ101" s="120"/>
      <c r="SA101" s="120"/>
      <c r="SB101" s="120"/>
      <c r="SC101" s="120"/>
      <c r="SD101" s="120"/>
      <c r="SE101" s="120"/>
      <c r="SF101" s="120"/>
      <c r="SG101" s="120"/>
      <c r="SH101" s="120"/>
      <c r="SI101" s="120"/>
      <c r="SJ101" s="120"/>
      <c r="SK101" s="120"/>
      <c r="SL101" s="120"/>
      <c r="SM101" s="120"/>
      <c r="SN101" s="120"/>
      <c r="SO101" s="120"/>
      <c r="SP101" s="120"/>
      <c r="SQ101" s="120"/>
      <c r="SR101" s="120"/>
      <c r="SS101" s="120"/>
      <c r="ST101" s="120"/>
      <c r="SU101" s="120"/>
      <c r="SV101" s="120"/>
      <c r="SW101" s="120"/>
      <c r="SX101" s="120"/>
      <c r="SY101" s="120"/>
      <c r="SZ101" s="120"/>
      <c r="TA101" s="120"/>
      <c r="TB101" s="120"/>
      <c r="TC101" s="120"/>
      <c r="TD101" s="120"/>
      <c r="TE101" s="120"/>
      <c r="TF101" s="120"/>
      <c r="TG101" s="120"/>
      <c r="TH101" s="120"/>
      <c r="TI101" s="120"/>
      <c r="TJ101" s="120"/>
      <c r="TK101" s="120"/>
      <c r="TL101" s="120"/>
      <c r="TM101" s="120"/>
      <c r="TN101" s="120"/>
      <c r="TO101" s="120"/>
      <c r="TP101" s="120"/>
      <c r="TQ101" s="120"/>
      <c r="TR101" s="120"/>
      <c r="TS101" s="120"/>
      <c r="TT101" s="120"/>
      <c r="TU101" s="120"/>
      <c r="TV101" s="120"/>
      <c r="TW101" s="120"/>
      <c r="TX101" s="120"/>
      <c r="TY101" s="120"/>
      <c r="TZ101" s="120"/>
      <c r="UA101" s="120"/>
      <c r="UB101" s="120"/>
      <c r="UC101" s="120"/>
      <c r="UD101" s="120"/>
      <c r="UE101" s="120"/>
      <c r="UF101" s="120"/>
      <c r="UG101" s="120"/>
      <c r="UH101" s="120"/>
      <c r="UI101" s="120"/>
      <c r="UJ101" s="120"/>
      <c r="UK101" s="120"/>
      <c r="UL101" s="120"/>
      <c r="UM101" s="120"/>
      <c r="UN101" s="120"/>
      <c r="UO101" s="120"/>
      <c r="UP101" s="120"/>
      <c r="UQ101" s="120"/>
      <c r="UR101" s="120"/>
      <c r="US101" s="120"/>
      <c r="UT101" s="120"/>
      <c r="UU101" s="120"/>
      <c r="UV101" s="120"/>
      <c r="UW101" s="120"/>
      <c r="UX101" s="120"/>
      <c r="UY101" s="120"/>
      <c r="UZ101" s="120"/>
      <c r="VA101" s="120"/>
      <c r="VB101" s="120"/>
      <c r="VC101" s="120"/>
      <c r="VD101" s="120"/>
      <c r="VE101" s="120"/>
      <c r="VF101" s="120"/>
      <c r="VG101" s="120"/>
      <c r="VH101" s="120"/>
      <c r="VI101" s="120"/>
      <c r="VJ101" s="120"/>
      <c r="VK101" s="120"/>
      <c r="VL101" s="120"/>
      <c r="VM101" s="120"/>
      <c r="VN101" s="120"/>
      <c r="VO101" s="120"/>
      <c r="VP101" s="120"/>
      <c r="VQ101" s="120"/>
      <c r="VR101" s="120"/>
      <c r="VS101" s="120"/>
      <c r="VT101" s="120"/>
      <c r="VU101" s="120"/>
      <c r="VV101" s="120"/>
      <c r="VW101" s="120"/>
      <c r="VX101" s="120"/>
      <c r="VY101" s="120"/>
      <c r="VZ101" s="120"/>
      <c r="WA101" s="120"/>
      <c r="WB101" s="120"/>
      <c r="WC101" s="120"/>
      <c r="WD101" s="120"/>
      <c r="WE101" s="120"/>
      <c r="WF101" s="120"/>
      <c r="WG101" s="120"/>
      <c r="WH101" s="120"/>
      <c r="WI101" s="120"/>
      <c r="WJ101" s="120"/>
      <c r="WK101" s="120"/>
      <c r="WL101" s="120"/>
      <c r="WM101" s="120"/>
      <c r="WN101" s="120"/>
      <c r="WO101" s="120"/>
      <c r="WP101" s="120"/>
      <c r="WQ101" s="120"/>
      <c r="WR101" s="120"/>
      <c r="WS101" s="120"/>
      <c r="WT101" s="120"/>
      <c r="WU101" s="120"/>
      <c r="WV101" s="120"/>
      <c r="WW101" s="120"/>
      <c r="WX101" s="120"/>
      <c r="WY101" s="120"/>
      <c r="WZ101" s="120"/>
      <c r="XA101" s="120"/>
      <c r="XB101" s="120"/>
      <c r="XC101" s="120"/>
      <c r="XD101" s="120"/>
      <c r="XE101" s="120"/>
      <c r="XF101" s="120"/>
      <c r="XG101" s="120"/>
      <c r="XH101" s="120"/>
      <c r="XI101" s="120"/>
      <c r="XJ101" s="120"/>
      <c r="XK101" s="120"/>
      <c r="XL101" s="120"/>
      <c r="XM101" s="120"/>
      <c r="XN101" s="120"/>
      <c r="XO101" s="120"/>
      <c r="XP101" s="120"/>
      <c r="XQ101" s="120"/>
      <c r="XR101" s="120"/>
      <c r="XS101" s="120"/>
      <c r="XT101" s="120"/>
      <c r="XU101" s="120"/>
      <c r="XV101" s="120"/>
      <c r="XW101" s="120"/>
      <c r="XX101" s="120"/>
      <c r="XY101" s="120"/>
      <c r="XZ101" s="120"/>
      <c r="YA101" s="120"/>
      <c r="YB101" s="120"/>
      <c r="YC101" s="120"/>
      <c r="YD101" s="120"/>
      <c r="YE101" s="120"/>
      <c r="YF101" s="120"/>
      <c r="YG101" s="120"/>
      <c r="YH101" s="120"/>
      <c r="YI101" s="120"/>
      <c r="YJ101" s="120"/>
      <c r="YK101" s="120"/>
      <c r="YL101" s="120"/>
      <c r="YM101" s="120"/>
      <c r="YN101" s="120"/>
      <c r="YO101" s="120"/>
      <c r="YP101" s="120"/>
      <c r="YQ101" s="120"/>
      <c r="YR101" s="120"/>
      <c r="YS101" s="120"/>
      <c r="YT101" s="120"/>
      <c r="YU101" s="120"/>
      <c r="YV101" s="120"/>
      <c r="YW101" s="120"/>
      <c r="YX101" s="120"/>
      <c r="YY101" s="120"/>
      <c r="YZ101" s="120"/>
      <c r="ZA101" s="120"/>
      <c r="ZB101" s="120"/>
      <c r="ZC101" s="120"/>
      <c r="ZD101" s="120"/>
      <c r="ZE101" s="120"/>
      <c r="ZF101" s="120"/>
      <c r="ZG101" s="120"/>
      <c r="ZH101" s="120"/>
      <c r="ZI101" s="120"/>
      <c r="ZJ101" s="120"/>
      <c r="ZK101" s="120"/>
      <c r="ZL101" s="120"/>
      <c r="ZM101" s="120"/>
      <c r="ZN101" s="120"/>
      <c r="ZO101" s="120"/>
      <c r="ZP101" s="120"/>
      <c r="ZQ101" s="120"/>
      <c r="ZR101" s="120"/>
      <c r="ZS101" s="120"/>
      <c r="ZT101" s="120"/>
      <c r="ZU101" s="120"/>
      <c r="ZV101" s="120"/>
      <c r="ZW101" s="120"/>
      <c r="ZX101" s="120"/>
      <c r="ZY101" s="120"/>
      <c r="ZZ101" s="120"/>
      <c r="AAA101" s="120"/>
      <c r="AAB101" s="120"/>
      <c r="AAC101" s="120"/>
      <c r="AAD101" s="120"/>
      <c r="AAE101" s="120"/>
      <c r="AAF101" s="120"/>
      <c r="AAG101" s="120"/>
      <c r="AAH101" s="120"/>
      <c r="AAI101" s="120"/>
      <c r="AAJ101" s="120"/>
      <c r="AAK101" s="120"/>
      <c r="AAL101" s="120"/>
      <c r="AAM101" s="120"/>
      <c r="AAN101" s="120"/>
      <c r="AAO101" s="120"/>
      <c r="AAP101" s="120"/>
      <c r="AAQ101" s="120"/>
      <c r="AAR101" s="120"/>
      <c r="AAS101" s="120"/>
      <c r="AAT101" s="120"/>
      <c r="AAU101" s="120"/>
      <c r="AAV101" s="120"/>
      <c r="AAW101" s="120"/>
      <c r="AAX101" s="120"/>
      <c r="AAY101" s="120"/>
      <c r="AAZ101" s="120"/>
      <c r="ABA101" s="120"/>
      <c r="ABB101" s="120"/>
      <c r="ABC101" s="120"/>
      <c r="ABD101" s="120"/>
      <c r="ABE101" s="120"/>
      <c r="ABF101" s="120"/>
      <c r="ABG101" s="120"/>
      <c r="ABH101" s="120"/>
      <c r="ABI101" s="120"/>
      <c r="ABJ101" s="120"/>
      <c r="ABK101" s="120"/>
      <c r="ABL101" s="120"/>
      <c r="ABM101" s="120"/>
      <c r="ABN101" s="120"/>
      <c r="ABO101" s="120"/>
      <c r="ABP101" s="120"/>
      <c r="ABQ101" s="120"/>
      <c r="ABR101" s="120"/>
      <c r="ABS101" s="120"/>
      <c r="ABT101" s="120"/>
      <c r="ABU101" s="120"/>
      <c r="ABV101" s="120"/>
      <c r="ABW101" s="120"/>
      <c r="ABX101" s="120"/>
      <c r="ABY101" s="120"/>
      <c r="ABZ101" s="120"/>
      <c r="ACA101" s="120"/>
      <c r="ACB101" s="120"/>
      <c r="ACC101" s="120"/>
      <c r="ACD101" s="120"/>
      <c r="ACE101" s="120"/>
      <c r="ACF101" s="120"/>
      <c r="ACG101" s="120"/>
      <c r="ACH101" s="120"/>
      <c r="ACI101" s="120"/>
      <c r="ACJ101" s="120"/>
      <c r="ACK101" s="120"/>
      <c r="ACL101" s="120"/>
      <c r="ACM101" s="120"/>
      <c r="ACN101" s="120"/>
      <c r="ACO101" s="120"/>
      <c r="ACP101" s="120"/>
      <c r="ACQ101" s="120"/>
      <c r="ACR101" s="120"/>
      <c r="ACS101" s="120"/>
      <c r="ACT101" s="120"/>
      <c r="ACU101" s="120"/>
      <c r="ACV101" s="120"/>
      <c r="ACW101" s="120"/>
      <c r="ACX101" s="120"/>
      <c r="ACY101" s="120"/>
      <c r="ACZ101" s="120"/>
      <c r="ADA101" s="120"/>
      <c r="ADB101" s="120"/>
      <c r="ADC101" s="120"/>
      <c r="ADD101" s="120"/>
      <c r="ADE101" s="120"/>
      <c r="ADF101" s="120"/>
      <c r="ADG101" s="120"/>
      <c r="ADH101" s="120"/>
      <c r="ADI101" s="120"/>
      <c r="ADJ101" s="120"/>
      <c r="ADK101" s="120"/>
      <c r="ADL101" s="120"/>
      <c r="ADM101" s="120"/>
      <c r="ADN101" s="120"/>
      <c r="ADO101" s="120"/>
      <c r="ADP101" s="120"/>
      <c r="ADQ101" s="120"/>
      <c r="ADR101" s="120"/>
      <c r="ADS101" s="120"/>
      <c r="ADT101" s="120"/>
      <c r="ADU101" s="120"/>
      <c r="ADV101" s="120"/>
      <c r="ADW101" s="120"/>
      <c r="ADX101" s="120"/>
      <c r="ADY101" s="120"/>
      <c r="ADZ101" s="120"/>
      <c r="AEA101" s="120"/>
      <c r="AEB101" s="120"/>
      <c r="AEC101" s="120"/>
      <c r="AED101" s="120"/>
      <c r="AEE101" s="120"/>
      <c r="AEF101" s="120"/>
      <c r="AEG101" s="120"/>
      <c r="AEH101" s="120"/>
      <c r="AEI101" s="120"/>
      <c r="AEJ101" s="120"/>
      <c r="AEK101" s="120"/>
      <c r="AEL101" s="120"/>
      <c r="AEM101" s="120"/>
      <c r="AEN101" s="120"/>
      <c r="AEO101" s="120"/>
      <c r="AEP101" s="120"/>
      <c r="AEQ101" s="120"/>
      <c r="AER101" s="120"/>
      <c r="AES101" s="120"/>
      <c r="AET101" s="120"/>
      <c r="AEU101" s="120"/>
      <c r="AEV101" s="120"/>
      <c r="AEW101" s="120"/>
      <c r="AEX101" s="120"/>
      <c r="AEY101" s="120"/>
      <c r="AEZ101" s="120"/>
      <c r="AFA101" s="120"/>
      <c r="AFB101" s="120"/>
      <c r="AFC101" s="120"/>
      <c r="AFD101" s="120"/>
      <c r="AFE101" s="120"/>
      <c r="AFF101" s="120"/>
      <c r="AFG101" s="120"/>
      <c r="AFH101" s="120"/>
      <c r="AFI101" s="120"/>
      <c r="AFJ101" s="120"/>
      <c r="AFK101" s="120"/>
      <c r="AFL101" s="120"/>
      <c r="AFM101" s="120"/>
      <c r="AFN101" s="120"/>
      <c r="AFO101" s="120"/>
      <c r="AFP101" s="120"/>
      <c r="AFQ101" s="120"/>
      <c r="AFR101" s="120"/>
      <c r="AFS101" s="120"/>
      <c r="AFT101" s="120"/>
      <c r="AFU101" s="120"/>
      <c r="AFV101" s="120"/>
      <c r="AFW101" s="120"/>
      <c r="AFX101" s="120"/>
      <c r="AFY101" s="120"/>
      <c r="AFZ101" s="120"/>
      <c r="AGA101" s="120"/>
      <c r="AGB101" s="120"/>
      <c r="AGC101" s="120"/>
      <c r="AGD101" s="120"/>
      <c r="AGE101" s="120"/>
      <c r="AGF101" s="120"/>
      <c r="AGG101" s="120"/>
      <c r="AGH101" s="120"/>
      <c r="AGI101" s="120"/>
      <c r="AGJ101" s="120"/>
      <c r="AGK101" s="120"/>
      <c r="AGL101" s="120"/>
      <c r="AGM101" s="120"/>
      <c r="AGN101" s="120"/>
      <c r="AGO101" s="120"/>
      <c r="AGP101" s="120"/>
      <c r="AGQ101" s="120"/>
      <c r="AGR101" s="120"/>
      <c r="AGS101" s="120"/>
      <c r="AGT101" s="120"/>
      <c r="AGU101" s="120"/>
      <c r="AGV101" s="120"/>
      <c r="AGW101" s="120"/>
      <c r="AGX101" s="120"/>
      <c r="AGY101" s="120"/>
      <c r="AGZ101" s="120"/>
      <c r="AHA101" s="120"/>
      <c r="AHB101" s="120"/>
      <c r="AHC101" s="120"/>
      <c r="AHD101" s="120"/>
      <c r="AHE101" s="120"/>
      <c r="AHF101" s="120"/>
      <c r="AHG101" s="120"/>
      <c r="AHH101" s="120"/>
      <c r="AHI101" s="120"/>
      <c r="AHJ101" s="120"/>
      <c r="AHK101" s="120"/>
      <c r="AHL101" s="120"/>
      <c r="AHM101" s="120"/>
      <c r="AHN101" s="120"/>
      <c r="AHO101" s="120"/>
      <c r="AHP101" s="120"/>
      <c r="AHQ101" s="120"/>
      <c r="AHR101" s="120"/>
      <c r="AHS101" s="120"/>
      <c r="AHT101" s="120"/>
      <c r="AHU101" s="120"/>
      <c r="AHV101" s="120"/>
      <c r="AHW101" s="120"/>
      <c r="AHX101" s="120"/>
      <c r="AHY101" s="120"/>
      <c r="AHZ101" s="120"/>
      <c r="AIA101" s="120"/>
      <c r="AIB101" s="120"/>
      <c r="AIC101" s="120"/>
      <c r="AID101" s="120"/>
      <c r="AIE101" s="120"/>
      <c r="AIF101" s="120"/>
      <c r="AIG101" s="120"/>
      <c r="AIH101" s="120"/>
      <c r="AII101" s="120"/>
      <c r="AIJ101" s="120"/>
      <c r="AIK101" s="120"/>
      <c r="AIL101" s="120"/>
      <c r="AIM101" s="120"/>
      <c r="AIN101" s="120"/>
      <c r="AIO101" s="120"/>
      <c r="AIP101" s="120"/>
      <c r="AIQ101" s="120"/>
      <c r="AIR101" s="120"/>
      <c r="AIS101" s="120"/>
      <c r="AIT101" s="120"/>
      <c r="AIU101" s="120"/>
      <c r="AIV101" s="120"/>
      <c r="AIW101" s="120"/>
      <c r="AIX101" s="120"/>
      <c r="AIY101" s="120"/>
      <c r="AIZ101" s="120"/>
      <c r="AJA101" s="120"/>
      <c r="AJB101" s="120"/>
      <c r="AJC101" s="120"/>
      <c r="AJD101" s="120"/>
      <c r="AJE101" s="120"/>
      <c r="AJF101" s="120"/>
      <c r="AJG101" s="120"/>
      <c r="AJH101" s="120"/>
      <c r="AJI101" s="120"/>
      <c r="AJJ101" s="120"/>
      <c r="AJK101" s="120"/>
      <c r="AJL101" s="120"/>
      <c r="AJM101" s="120"/>
      <c r="AJN101" s="120"/>
      <c r="AJO101" s="120"/>
      <c r="AJP101" s="120"/>
      <c r="AJQ101" s="120"/>
      <c r="AJR101" s="120"/>
      <c r="AJS101" s="120"/>
      <c r="AJT101" s="120"/>
      <c r="AJU101" s="120"/>
      <c r="AJV101" s="120"/>
      <c r="AJW101" s="120"/>
      <c r="AJX101" s="120"/>
      <c r="AJY101" s="120"/>
      <c r="AJZ101" s="120"/>
      <c r="AKA101" s="120"/>
      <c r="AKB101" s="120"/>
      <c r="AKC101" s="120"/>
      <c r="AKD101" s="120"/>
      <c r="AKE101" s="120"/>
      <c r="AKF101" s="120"/>
      <c r="AKG101" s="120"/>
      <c r="AKH101" s="120"/>
      <c r="AKI101" s="120"/>
      <c r="AKJ101" s="120"/>
      <c r="AKK101" s="120"/>
      <c r="AKL101" s="120"/>
      <c r="AKM101" s="120"/>
      <c r="AKN101" s="120"/>
      <c r="AKO101" s="120"/>
      <c r="AKP101" s="120"/>
      <c r="AKQ101" s="120"/>
      <c r="AKR101" s="120"/>
      <c r="AKS101" s="120"/>
      <c r="AKT101" s="120"/>
      <c r="AKU101" s="120"/>
      <c r="AKV101" s="120"/>
      <c r="AKW101" s="120"/>
      <c r="AKX101" s="120"/>
      <c r="AKY101" s="120"/>
      <c r="AKZ101" s="120"/>
      <c r="ALA101" s="120"/>
      <c r="ALB101" s="120"/>
      <c r="ALC101" s="120"/>
      <c r="ALD101" s="120"/>
      <c r="ALE101" s="120"/>
      <c r="ALF101" s="120"/>
      <c r="ALG101" s="120"/>
      <c r="ALH101" s="120"/>
      <c r="ALI101" s="120"/>
      <c r="ALJ101" s="120"/>
      <c r="ALK101" s="120"/>
      <c r="ALL101" s="120"/>
      <c r="ALM101" s="120"/>
      <c r="ALN101" s="120"/>
      <c r="ALO101" s="120"/>
      <c r="ALP101" s="120"/>
      <c r="ALQ101" s="120"/>
      <c r="ALR101" s="120"/>
      <c r="ALS101" s="120"/>
      <c r="ALT101" s="120"/>
      <c r="ALU101" s="120"/>
      <c r="ALV101" s="120"/>
      <c r="ALW101" s="120"/>
      <c r="ALX101" s="120"/>
      <c r="ALY101" s="120"/>
      <c r="ALZ101" s="120"/>
      <c r="AMA101" s="120"/>
      <c r="AMB101" s="120"/>
      <c r="AMC101" s="120"/>
      <c r="AMD101" s="120"/>
      <c r="AME101" s="120"/>
      <c r="AMF101" s="120"/>
      <c r="AMG101" s="120"/>
      <c r="AMH101" s="120"/>
      <c r="AMI101" s="120"/>
      <c r="AMJ101" s="120"/>
      <c r="AMK101" s="120"/>
      <c r="AML101" s="120"/>
      <c r="AMM101" s="120"/>
      <c r="AMN101" s="120"/>
      <c r="AMO101" s="120"/>
      <c r="AMP101" s="120"/>
      <c r="AMQ101" s="120"/>
      <c r="AMR101" s="120"/>
      <c r="AMS101" s="120"/>
      <c r="AMT101" s="120"/>
      <c r="AMU101" s="120"/>
      <c r="AMV101" s="120"/>
      <c r="AMW101" s="120"/>
      <c r="AMX101" s="120"/>
      <c r="AMY101" s="120"/>
      <c r="AMZ101" s="120"/>
      <c r="ANA101" s="120"/>
      <c r="ANB101" s="120"/>
      <c r="ANC101" s="120"/>
      <c r="AND101" s="120"/>
      <c r="ANE101" s="120"/>
      <c r="ANF101" s="120"/>
      <c r="ANG101" s="120"/>
      <c r="ANH101" s="120"/>
      <c r="ANI101" s="120"/>
      <c r="ANJ101" s="120"/>
      <c r="ANK101" s="120"/>
      <c r="ANL101" s="120"/>
      <c r="ANM101" s="120"/>
      <c r="ANN101" s="120"/>
      <c r="ANO101" s="120"/>
      <c r="ANP101" s="120"/>
      <c r="ANQ101" s="120"/>
      <c r="ANR101" s="120"/>
      <c r="ANS101" s="120"/>
      <c r="ANT101" s="120"/>
      <c r="ANU101" s="120"/>
      <c r="ANV101" s="120"/>
      <c r="ANW101" s="120"/>
      <c r="ANX101" s="120"/>
      <c r="ANY101" s="120"/>
      <c r="ANZ101" s="120"/>
      <c r="AOA101" s="120"/>
      <c r="AOB101" s="120"/>
      <c r="AOC101" s="120"/>
      <c r="AOD101" s="120"/>
      <c r="AOE101" s="120"/>
      <c r="AOF101" s="120"/>
      <c r="AOG101" s="120"/>
      <c r="AOH101" s="120"/>
      <c r="AOI101" s="120"/>
      <c r="AOJ101" s="120"/>
      <c r="AOK101" s="120"/>
      <c r="AOL101" s="120"/>
      <c r="AOM101" s="120"/>
      <c r="AON101" s="120"/>
      <c r="AOO101" s="120"/>
      <c r="AOP101" s="120"/>
      <c r="AOQ101" s="120"/>
      <c r="AOR101" s="120"/>
      <c r="AOS101" s="120"/>
      <c r="AOT101" s="120"/>
      <c r="AOU101" s="120"/>
      <c r="AOV101" s="120"/>
      <c r="AOW101" s="120"/>
      <c r="AOX101" s="120"/>
      <c r="AOY101" s="120"/>
      <c r="AOZ101" s="120"/>
      <c r="APA101" s="120"/>
      <c r="APB101" s="120"/>
      <c r="APC101" s="120"/>
      <c r="APD101" s="120"/>
      <c r="APE101" s="120"/>
      <c r="APF101" s="120"/>
      <c r="APG101" s="120"/>
      <c r="APH101" s="120"/>
      <c r="API101" s="120"/>
      <c r="APJ101" s="120"/>
      <c r="APK101" s="120"/>
      <c r="APL101" s="120"/>
      <c r="APM101" s="120"/>
      <c r="APN101" s="120"/>
      <c r="APO101" s="120"/>
      <c r="APP101" s="120"/>
      <c r="APQ101" s="120"/>
      <c r="APR101" s="120"/>
      <c r="APS101" s="120"/>
      <c r="APT101" s="120"/>
      <c r="APU101" s="120"/>
      <c r="APV101" s="120"/>
      <c r="APW101" s="120"/>
      <c r="APX101" s="120"/>
      <c r="APY101" s="120"/>
      <c r="APZ101" s="120"/>
      <c r="AQA101" s="120"/>
      <c r="AQB101" s="120"/>
      <c r="AQC101" s="120"/>
      <c r="AQD101" s="120"/>
      <c r="AQE101" s="120"/>
      <c r="AQF101" s="120"/>
      <c r="AQG101" s="120"/>
      <c r="AQH101" s="120"/>
      <c r="AQI101" s="120"/>
      <c r="AQJ101" s="120"/>
      <c r="AQK101" s="120"/>
      <c r="AQL101" s="120"/>
      <c r="AQM101" s="120"/>
      <c r="AQN101" s="120"/>
      <c r="AQO101" s="120"/>
      <c r="AQP101" s="120"/>
      <c r="AQQ101" s="120"/>
      <c r="AQR101" s="120"/>
      <c r="AQS101" s="120"/>
      <c r="AQT101" s="120"/>
      <c r="AQU101" s="120"/>
      <c r="AQV101" s="120"/>
      <c r="AQW101" s="120"/>
      <c r="AQX101" s="120"/>
      <c r="AQY101" s="120"/>
      <c r="AQZ101" s="120"/>
      <c r="ARA101" s="120"/>
      <c r="ARB101" s="120"/>
      <c r="ARC101" s="120"/>
      <c r="ARD101" s="120"/>
      <c r="ARE101" s="120"/>
      <c r="ARF101" s="120"/>
      <c r="ARG101" s="120"/>
      <c r="ARH101" s="120"/>
      <c r="ARI101" s="120"/>
      <c r="ARJ101" s="120"/>
      <c r="ARK101" s="120"/>
      <c r="ARL101" s="120"/>
      <c r="ARM101" s="120"/>
      <c r="ARN101" s="120"/>
      <c r="ARO101" s="120"/>
      <c r="ARP101" s="120"/>
      <c r="ARQ101" s="120"/>
      <c r="ARR101" s="120"/>
      <c r="ARS101" s="120"/>
      <c r="ART101" s="120"/>
      <c r="ARU101" s="120"/>
      <c r="ARV101" s="120"/>
      <c r="ARW101" s="120"/>
      <c r="ARX101" s="120"/>
      <c r="ARY101" s="120"/>
      <c r="ARZ101" s="120"/>
      <c r="ASA101" s="120"/>
      <c r="ASB101" s="120"/>
      <c r="ASC101" s="120"/>
      <c r="ASD101" s="120"/>
      <c r="ASE101" s="120"/>
      <c r="ASF101" s="120"/>
      <c r="ASG101" s="120"/>
      <c r="ASH101" s="120"/>
      <c r="ASI101" s="120"/>
      <c r="ASJ101" s="120"/>
      <c r="ASK101" s="120"/>
      <c r="ASL101" s="120"/>
      <c r="ASM101" s="120"/>
      <c r="ASN101" s="120"/>
      <c r="ASO101" s="120"/>
      <c r="ASP101" s="120"/>
      <c r="ASQ101" s="120"/>
      <c r="ASR101" s="120"/>
      <c r="ASS101" s="120"/>
      <c r="AST101" s="120"/>
      <c r="ASU101" s="120"/>
      <c r="ASV101" s="120"/>
      <c r="ASW101" s="120"/>
      <c r="ASX101" s="120"/>
      <c r="ASY101" s="120"/>
      <c r="ASZ101" s="120"/>
      <c r="ATA101" s="120"/>
      <c r="ATB101" s="120"/>
      <c r="ATC101" s="120"/>
      <c r="ATD101" s="120"/>
      <c r="ATE101" s="120"/>
      <c r="ATF101" s="120"/>
      <c r="ATG101" s="120"/>
      <c r="ATH101" s="120"/>
      <c r="ATI101" s="120"/>
      <c r="ATJ101" s="120"/>
      <c r="ATK101" s="120"/>
      <c r="ATL101" s="120"/>
      <c r="ATM101" s="120"/>
      <c r="ATN101" s="120"/>
      <c r="ATO101" s="120"/>
      <c r="ATP101" s="120"/>
      <c r="ATQ101" s="120"/>
      <c r="ATR101" s="120"/>
      <c r="ATS101" s="120"/>
      <c r="ATT101" s="120"/>
      <c r="ATU101" s="120"/>
      <c r="ATV101" s="120"/>
      <c r="ATW101" s="120"/>
      <c r="ATX101" s="120"/>
      <c r="ATY101" s="120"/>
      <c r="ATZ101" s="120"/>
      <c r="AUA101" s="120"/>
      <c r="AUB101" s="120"/>
      <c r="AUC101" s="120"/>
      <c r="AUD101" s="120"/>
      <c r="AUE101" s="120"/>
      <c r="AUF101" s="120"/>
      <c r="AUG101" s="120"/>
      <c r="AUH101" s="120"/>
      <c r="AUI101" s="120"/>
      <c r="AUJ101" s="120"/>
      <c r="AUK101" s="120"/>
      <c r="AUL101" s="120"/>
      <c r="AUM101" s="120"/>
      <c r="AUN101" s="120"/>
      <c r="AUO101" s="120"/>
      <c r="AUP101" s="120"/>
      <c r="AUQ101" s="120"/>
      <c r="AUR101" s="120"/>
      <c r="AUS101" s="120"/>
      <c r="AUT101" s="120"/>
      <c r="AUU101" s="120"/>
      <c r="AUV101" s="120"/>
      <c r="AUW101" s="120"/>
      <c r="AUX101" s="120"/>
      <c r="AUY101" s="120"/>
      <c r="AUZ101" s="120"/>
      <c r="AVA101" s="120"/>
      <c r="AVB101" s="120"/>
      <c r="AVC101" s="120"/>
      <c r="AVD101" s="120"/>
      <c r="AVE101" s="120"/>
      <c r="AVF101" s="120"/>
      <c r="AVG101" s="120"/>
      <c r="AVH101" s="120"/>
      <c r="AVI101" s="120"/>
      <c r="AVJ101" s="120"/>
      <c r="AVK101" s="120"/>
      <c r="AVL101" s="120"/>
      <c r="AVM101" s="120"/>
      <c r="AVN101" s="120"/>
      <c r="AVO101" s="120"/>
      <c r="AVP101" s="120"/>
      <c r="AVQ101" s="120"/>
      <c r="AVR101" s="120"/>
      <c r="AVS101" s="120"/>
      <c r="AVT101" s="120"/>
      <c r="AVU101" s="120"/>
      <c r="AVV101" s="120"/>
      <c r="AVW101" s="120"/>
      <c r="AVX101" s="120"/>
      <c r="AVY101" s="120"/>
      <c r="AVZ101" s="120"/>
      <c r="AWA101" s="120"/>
      <c r="AWB101" s="120"/>
      <c r="AWC101" s="120"/>
      <c r="AWD101" s="120"/>
      <c r="AWE101" s="120"/>
      <c r="AWF101" s="120"/>
      <c r="AWG101" s="120"/>
      <c r="AWH101" s="120"/>
      <c r="AWI101" s="120"/>
      <c r="AWJ101" s="120"/>
      <c r="AWK101" s="120"/>
      <c r="AWL101" s="120"/>
      <c r="AWM101" s="120"/>
      <c r="AWN101" s="120"/>
      <c r="AWO101" s="120"/>
      <c r="AWP101" s="120"/>
      <c r="AWQ101" s="120"/>
      <c r="AWR101" s="120"/>
      <c r="AWS101" s="120"/>
      <c r="AWT101" s="120"/>
      <c r="AWU101" s="120"/>
      <c r="AWV101" s="120"/>
      <c r="AWW101" s="120"/>
      <c r="AWX101" s="120"/>
      <c r="AWY101" s="120"/>
      <c r="AWZ101" s="120"/>
      <c r="AXA101" s="120"/>
      <c r="AXB101" s="120"/>
      <c r="AXC101" s="120"/>
      <c r="AXD101" s="120"/>
      <c r="AXE101" s="120"/>
      <c r="AXF101" s="120"/>
      <c r="AXG101" s="120"/>
      <c r="AXH101" s="120"/>
      <c r="AXI101" s="120"/>
      <c r="AXJ101" s="120"/>
      <c r="AXK101" s="120"/>
      <c r="AXL101" s="120"/>
      <c r="AXM101" s="120"/>
      <c r="AXN101" s="120"/>
      <c r="AXO101" s="120"/>
      <c r="AXP101" s="120"/>
      <c r="AXQ101" s="120"/>
      <c r="AXR101" s="120"/>
      <c r="AXS101" s="120"/>
      <c r="AXT101" s="120"/>
      <c r="AXU101" s="120"/>
      <c r="AXV101" s="120"/>
      <c r="AXW101" s="120"/>
      <c r="AXX101" s="120"/>
      <c r="AXY101" s="120"/>
      <c r="AXZ101" s="120"/>
      <c r="AYA101" s="120"/>
      <c r="AYB101" s="120"/>
      <c r="AYC101" s="120"/>
      <c r="AYD101" s="120"/>
      <c r="AYE101" s="120"/>
      <c r="AYF101" s="120"/>
      <c r="AYG101" s="120"/>
      <c r="AYH101" s="120"/>
      <c r="AYI101" s="120"/>
      <c r="AYJ101" s="120"/>
      <c r="AYK101" s="120"/>
      <c r="AYL101" s="120"/>
      <c r="AYM101" s="120"/>
      <c r="AYN101" s="120"/>
      <c r="AYO101" s="120"/>
      <c r="AYP101" s="120"/>
      <c r="AYQ101" s="120"/>
      <c r="AYR101" s="120"/>
      <c r="AYS101" s="120"/>
      <c r="AYT101" s="120"/>
      <c r="AYU101" s="120"/>
      <c r="AYV101" s="120"/>
      <c r="AYW101" s="120"/>
      <c r="AYX101" s="120"/>
      <c r="AYY101" s="120"/>
      <c r="AYZ101" s="120"/>
      <c r="AZA101" s="120"/>
      <c r="AZB101" s="120"/>
      <c r="AZC101" s="120"/>
      <c r="AZD101" s="120"/>
      <c r="AZE101" s="120"/>
      <c r="AZF101" s="120"/>
      <c r="AZG101" s="120"/>
      <c r="AZH101" s="120"/>
      <c r="AZI101" s="120"/>
      <c r="AZJ101" s="120"/>
      <c r="AZK101" s="120"/>
      <c r="AZL101" s="120"/>
      <c r="AZM101" s="120"/>
      <c r="AZN101" s="120"/>
      <c r="AZO101" s="120"/>
      <c r="AZP101" s="120"/>
      <c r="AZQ101" s="120"/>
      <c r="AZR101" s="120"/>
      <c r="AZS101" s="120"/>
      <c r="AZT101" s="120"/>
      <c r="AZU101" s="120"/>
      <c r="AZV101" s="120"/>
      <c r="AZW101" s="120"/>
      <c r="AZX101" s="120"/>
      <c r="AZY101" s="120"/>
      <c r="AZZ101" s="120"/>
      <c r="BAA101" s="120"/>
      <c r="BAB101" s="120"/>
      <c r="BAC101" s="120"/>
      <c r="BAD101" s="120"/>
      <c r="BAE101" s="120"/>
      <c r="BAF101" s="120"/>
      <c r="BAG101" s="120"/>
      <c r="BAH101" s="120"/>
      <c r="BAI101" s="120"/>
      <c r="BAJ101" s="120"/>
      <c r="BAK101" s="120"/>
      <c r="BAL101" s="120"/>
      <c r="BAM101" s="120"/>
      <c r="BAN101" s="120"/>
      <c r="BAO101" s="120"/>
      <c r="BAP101" s="120"/>
      <c r="BAQ101" s="120"/>
      <c r="BAR101" s="120"/>
      <c r="BAS101" s="120"/>
      <c r="BAT101" s="120"/>
      <c r="BAU101" s="120"/>
      <c r="BAV101" s="120"/>
      <c r="BAW101" s="120"/>
      <c r="BAX101" s="120"/>
      <c r="BAY101" s="120"/>
      <c r="BAZ101" s="120"/>
      <c r="BBA101" s="120"/>
      <c r="BBB101" s="120"/>
      <c r="BBC101" s="120"/>
      <c r="BBD101" s="120"/>
      <c r="BBE101" s="120"/>
      <c r="BBF101" s="120"/>
      <c r="BBG101" s="120"/>
      <c r="BBH101" s="120"/>
      <c r="BBI101" s="120"/>
      <c r="BBJ101" s="120"/>
      <c r="BBK101" s="120"/>
      <c r="BBL101" s="120"/>
      <c r="BBM101" s="120"/>
      <c r="BBN101" s="120"/>
      <c r="BBO101" s="120"/>
      <c r="BBP101" s="120"/>
      <c r="BBQ101" s="120"/>
      <c r="BBR101" s="120"/>
      <c r="BBS101" s="120"/>
      <c r="BBT101" s="120"/>
      <c r="BBU101" s="120"/>
      <c r="BBV101" s="120"/>
      <c r="BBW101" s="120"/>
      <c r="BBX101" s="120"/>
      <c r="BBY101" s="120"/>
      <c r="BBZ101" s="120"/>
      <c r="BCA101" s="120"/>
      <c r="BCB101" s="120"/>
      <c r="BCC101" s="120"/>
      <c r="BCD101" s="120"/>
      <c r="BCE101" s="120"/>
      <c r="BCF101" s="120"/>
      <c r="BCG101" s="120"/>
      <c r="BCH101" s="120"/>
      <c r="BCI101" s="120"/>
      <c r="BCJ101" s="120"/>
      <c r="BCK101" s="120"/>
      <c r="BCL101" s="120"/>
      <c r="BCM101" s="120"/>
      <c r="BCN101" s="120"/>
      <c r="BCO101" s="120"/>
      <c r="BCP101" s="120"/>
      <c r="BCQ101" s="120"/>
      <c r="BCR101" s="120"/>
      <c r="BCS101" s="120"/>
      <c r="BCT101" s="120"/>
      <c r="BCU101" s="120"/>
      <c r="BCV101" s="120"/>
      <c r="BCW101" s="120"/>
      <c r="BCX101" s="120"/>
      <c r="BCY101" s="120"/>
      <c r="BCZ101" s="120"/>
      <c r="BDA101" s="120"/>
      <c r="BDB101" s="120"/>
      <c r="BDC101" s="120"/>
      <c r="BDD101" s="120"/>
      <c r="BDE101" s="120"/>
      <c r="BDF101" s="120"/>
      <c r="BDG101" s="120"/>
      <c r="BDH101" s="120"/>
      <c r="BDI101" s="120"/>
      <c r="BDJ101" s="120"/>
      <c r="BDK101" s="120"/>
      <c r="BDL101" s="120"/>
      <c r="BDM101" s="120"/>
      <c r="BDN101" s="120"/>
      <c r="BDO101" s="120"/>
      <c r="BDP101" s="120"/>
      <c r="BDQ101" s="120"/>
      <c r="BDR101" s="120"/>
      <c r="BDS101" s="120"/>
      <c r="BDT101" s="120"/>
      <c r="BDU101" s="120"/>
      <c r="BDV101" s="120"/>
      <c r="BDW101" s="120"/>
      <c r="BDX101" s="120"/>
      <c r="BDY101" s="120"/>
      <c r="BDZ101" s="120"/>
      <c r="BEA101" s="120"/>
      <c r="BEB101" s="120"/>
      <c r="BEC101" s="120"/>
      <c r="BED101" s="120"/>
      <c r="BEE101" s="120"/>
      <c r="BEF101" s="120"/>
      <c r="BEG101" s="120"/>
      <c r="BEH101" s="120"/>
      <c r="BEI101" s="120"/>
      <c r="BEJ101" s="120"/>
      <c r="BEK101" s="120"/>
      <c r="BEL101" s="120"/>
      <c r="BEM101" s="120"/>
      <c r="BEN101" s="120"/>
      <c r="BEO101" s="120"/>
      <c r="BEP101" s="120"/>
      <c r="BEQ101" s="120"/>
      <c r="BER101" s="120"/>
      <c r="BES101" s="120"/>
      <c r="BET101" s="120"/>
      <c r="BEU101" s="120"/>
      <c r="BEV101" s="120"/>
      <c r="BEW101" s="120"/>
      <c r="BEX101" s="120"/>
      <c r="BEY101" s="120"/>
      <c r="BEZ101" s="120"/>
      <c r="BFA101" s="120"/>
      <c r="BFB101" s="120"/>
      <c r="BFC101" s="120"/>
      <c r="BFD101" s="120"/>
      <c r="BFE101" s="120"/>
      <c r="BFF101" s="120"/>
      <c r="BFG101" s="120"/>
      <c r="BFH101" s="120"/>
      <c r="BFI101" s="120"/>
      <c r="BFJ101" s="120"/>
      <c r="BFK101" s="120"/>
      <c r="BFL101" s="120"/>
      <c r="BFM101" s="120"/>
      <c r="BFN101" s="120"/>
      <c r="BFO101" s="120"/>
      <c r="BFP101" s="120"/>
      <c r="BFQ101" s="120"/>
      <c r="BFR101" s="120"/>
      <c r="BFS101" s="120"/>
      <c r="BFT101" s="120"/>
      <c r="BFU101" s="120"/>
      <c r="BFV101" s="120"/>
      <c r="BFW101" s="120"/>
      <c r="BFX101" s="120"/>
      <c r="BFY101" s="120"/>
      <c r="BFZ101" s="120"/>
      <c r="BGA101" s="120"/>
      <c r="BGB101" s="120"/>
      <c r="BGC101" s="120"/>
      <c r="BGD101" s="120"/>
      <c r="BGE101" s="120"/>
      <c r="BGF101" s="120"/>
      <c r="BGG101" s="120"/>
      <c r="BGH101" s="120"/>
      <c r="BGI101" s="120"/>
      <c r="BGJ101" s="120"/>
      <c r="BGK101" s="120"/>
      <c r="BGL101" s="120"/>
      <c r="BGM101" s="120"/>
      <c r="BGN101" s="120"/>
      <c r="BGO101" s="120"/>
      <c r="BGP101" s="120"/>
      <c r="BGQ101" s="120"/>
      <c r="BGR101" s="120"/>
      <c r="BGS101" s="120"/>
      <c r="BGT101" s="120"/>
      <c r="BGU101" s="120"/>
      <c r="BGV101" s="120"/>
      <c r="BGW101" s="120"/>
      <c r="BGX101" s="120"/>
      <c r="BGY101" s="120"/>
      <c r="BGZ101" s="120"/>
      <c r="BHA101" s="120"/>
      <c r="BHB101" s="120"/>
      <c r="BHC101" s="120"/>
      <c r="BHD101" s="120"/>
      <c r="BHE101" s="120"/>
      <c r="BHF101" s="120"/>
      <c r="BHG101" s="120"/>
      <c r="BHH101" s="120"/>
      <c r="BHI101" s="120"/>
      <c r="BHJ101" s="120"/>
      <c r="BHK101" s="120"/>
      <c r="BHL101" s="120"/>
      <c r="BHM101" s="120"/>
      <c r="BHN101" s="120"/>
      <c r="BHO101" s="120"/>
      <c r="BHP101" s="120"/>
      <c r="BHQ101" s="120"/>
      <c r="BHR101" s="120"/>
      <c r="BHS101" s="120"/>
      <c r="BHT101" s="120"/>
      <c r="BHU101" s="120"/>
      <c r="BHV101" s="120"/>
      <c r="BHW101" s="120"/>
      <c r="BHX101" s="120"/>
      <c r="BHY101" s="120"/>
      <c r="BHZ101" s="120"/>
      <c r="BIA101" s="120"/>
      <c r="BIB101" s="120"/>
      <c r="BIC101" s="120"/>
      <c r="BID101" s="120"/>
      <c r="BIE101" s="120"/>
      <c r="BIF101" s="120"/>
      <c r="BIG101" s="120"/>
      <c r="BIH101" s="120"/>
      <c r="BII101" s="120"/>
      <c r="BIJ101" s="120"/>
      <c r="BIK101" s="120"/>
      <c r="BIL101" s="120"/>
      <c r="BIM101" s="120"/>
      <c r="BIN101" s="120"/>
      <c r="BIO101" s="120"/>
      <c r="BIP101" s="120"/>
      <c r="BIQ101" s="120"/>
      <c r="BIR101" s="120"/>
      <c r="BIS101" s="120"/>
      <c r="BIT101" s="120"/>
      <c r="BIU101" s="120"/>
      <c r="BIV101" s="120"/>
      <c r="BIW101" s="120"/>
      <c r="BIX101" s="120"/>
      <c r="BIY101" s="120"/>
      <c r="BIZ101" s="120"/>
      <c r="BJA101" s="120"/>
      <c r="BJB101" s="120"/>
      <c r="BJC101" s="120"/>
      <c r="BJD101" s="120"/>
      <c r="BJE101" s="120"/>
      <c r="BJF101" s="120"/>
      <c r="BJG101" s="120"/>
      <c r="BJH101" s="120"/>
      <c r="BJI101" s="120"/>
      <c r="BJJ101" s="120"/>
      <c r="BJK101" s="120"/>
      <c r="BJL101" s="120"/>
      <c r="BJM101" s="120"/>
      <c r="BJN101" s="120"/>
      <c r="BJO101" s="120"/>
      <c r="BJP101" s="120"/>
      <c r="BJQ101" s="120"/>
      <c r="BJR101" s="120"/>
      <c r="BJS101" s="120"/>
      <c r="BJT101" s="120"/>
      <c r="BJU101" s="120"/>
      <c r="BJV101" s="120"/>
      <c r="BJW101" s="120"/>
      <c r="BJX101" s="120"/>
      <c r="BJY101" s="120"/>
      <c r="BJZ101" s="120"/>
      <c r="BKA101" s="120"/>
      <c r="BKB101" s="120"/>
      <c r="BKC101" s="120"/>
      <c r="BKD101" s="120"/>
      <c r="BKE101" s="120"/>
      <c r="BKF101" s="120"/>
      <c r="BKG101" s="120"/>
      <c r="BKH101" s="120"/>
      <c r="BKI101" s="120"/>
      <c r="BKJ101" s="120"/>
      <c r="BKK101" s="120"/>
      <c r="BKL101" s="120"/>
      <c r="BKM101" s="120"/>
      <c r="BKN101" s="120"/>
      <c r="BKO101" s="120"/>
      <c r="BKP101" s="120"/>
      <c r="BKQ101" s="120"/>
      <c r="BKR101" s="120"/>
      <c r="BKS101" s="120"/>
      <c r="BKT101" s="120"/>
      <c r="BKU101" s="120"/>
      <c r="BKV101" s="120"/>
      <c r="BKW101" s="120"/>
      <c r="BKX101" s="120"/>
      <c r="BKY101" s="120"/>
      <c r="BKZ101" s="120"/>
      <c r="BLA101" s="120"/>
      <c r="BLB101" s="120"/>
      <c r="BLC101" s="120"/>
      <c r="BLD101" s="120"/>
      <c r="BLE101" s="120"/>
      <c r="BLF101" s="120"/>
      <c r="BLG101" s="120"/>
      <c r="BLH101" s="120"/>
      <c r="BLI101" s="120"/>
      <c r="BLJ101" s="120"/>
      <c r="BLK101" s="120"/>
      <c r="BLL101" s="120"/>
      <c r="BLM101" s="120"/>
      <c r="BLN101" s="120"/>
      <c r="BLO101" s="120"/>
      <c r="BLP101" s="120"/>
      <c r="BLQ101" s="120"/>
      <c r="BLR101" s="120"/>
      <c r="BLS101" s="120"/>
      <c r="BLT101" s="120"/>
      <c r="BLU101" s="120"/>
      <c r="BLV101" s="120"/>
      <c r="BLW101" s="120"/>
      <c r="BLX101" s="120"/>
      <c r="BLY101" s="120"/>
      <c r="BLZ101" s="120"/>
      <c r="BMA101" s="120"/>
      <c r="BMB101" s="120"/>
      <c r="BMC101" s="120"/>
      <c r="BMD101" s="120"/>
      <c r="BME101" s="120"/>
      <c r="BMF101" s="120"/>
      <c r="BMG101" s="120"/>
      <c r="BMH101" s="120"/>
      <c r="BMI101" s="120"/>
      <c r="BMJ101" s="120"/>
      <c r="BMK101" s="120"/>
      <c r="BML101" s="120"/>
      <c r="BMM101" s="120"/>
      <c r="BMN101" s="120"/>
      <c r="BMO101" s="120"/>
      <c r="BMP101" s="120"/>
      <c r="BMQ101" s="120"/>
      <c r="BMR101" s="120"/>
      <c r="BMS101" s="120"/>
      <c r="BMT101" s="120"/>
      <c r="BMU101" s="120"/>
      <c r="BMV101" s="120"/>
      <c r="BMW101" s="120"/>
      <c r="BMX101" s="120"/>
      <c r="BMY101" s="120"/>
      <c r="BMZ101" s="120"/>
      <c r="BNA101" s="120"/>
      <c r="BNB101" s="120"/>
      <c r="BNC101" s="120"/>
      <c r="BND101" s="120"/>
      <c r="BNE101" s="120"/>
      <c r="BNF101" s="120"/>
      <c r="BNG101" s="120"/>
      <c r="BNH101" s="120"/>
      <c r="BNI101" s="120"/>
      <c r="BNJ101" s="120"/>
      <c r="BNK101" s="120"/>
      <c r="BNL101" s="120"/>
      <c r="BNM101" s="120"/>
      <c r="BNN101" s="120"/>
      <c r="BNO101" s="120"/>
      <c r="BNP101" s="120"/>
      <c r="BNQ101" s="120"/>
      <c r="BNR101" s="120"/>
      <c r="BNS101" s="120"/>
      <c r="BNT101" s="120"/>
      <c r="BNU101" s="120"/>
      <c r="BNV101" s="120"/>
      <c r="BNW101" s="120"/>
      <c r="BNX101" s="120"/>
      <c r="BNY101" s="120"/>
      <c r="BNZ101" s="120"/>
      <c r="BOA101" s="120"/>
      <c r="BOB101" s="120"/>
      <c r="BOC101" s="120"/>
      <c r="BOD101" s="120"/>
      <c r="BOE101" s="120"/>
      <c r="BOF101" s="120"/>
      <c r="BOG101" s="120"/>
      <c r="BOH101" s="120"/>
      <c r="BOI101" s="120"/>
      <c r="BOJ101" s="120"/>
      <c r="BOK101" s="120"/>
      <c r="BOL101" s="120"/>
      <c r="BOM101" s="120"/>
      <c r="BON101" s="120"/>
      <c r="BOO101" s="120"/>
      <c r="BOP101" s="120"/>
      <c r="BOQ101" s="120"/>
      <c r="BOR101" s="120"/>
      <c r="BOS101" s="120"/>
      <c r="BOT101" s="120"/>
      <c r="BOU101" s="120"/>
      <c r="BOV101" s="120"/>
      <c r="BOW101" s="120"/>
      <c r="BOX101" s="120"/>
      <c r="BOY101" s="120"/>
      <c r="BOZ101" s="120"/>
      <c r="BPA101" s="120"/>
      <c r="BPB101" s="120"/>
      <c r="BPC101" s="120"/>
      <c r="BPD101" s="120"/>
      <c r="BPE101" s="120"/>
      <c r="BPF101" s="120"/>
      <c r="BPG101" s="120"/>
      <c r="BPH101" s="120"/>
      <c r="BPI101" s="120"/>
      <c r="BPJ101" s="120"/>
      <c r="BPK101" s="120"/>
      <c r="BPL101" s="120"/>
      <c r="BPM101" s="120"/>
      <c r="BPN101" s="120"/>
      <c r="BPO101" s="120"/>
      <c r="BPP101" s="120"/>
      <c r="BPQ101" s="120"/>
      <c r="BPR101" s="120"/>
      <c r="BPS101" s="120"/>
      <c r="BPT101" s="120"/>
      <c r="BPU101" s="120"/>
      <c r="BPV101" s="120"/>
      <c r="BPW101" s="120"/>
      <c r="BPX101" s="120"/>
      <c r="BPY101" s="120"/>
      <c r="BPZ101" s="120"/>
      <c r="BQA101" s="120"/>
      <c r="BQB101" s="120"/>
      <c r="BQC101" s="120"/>
      <c r="BQD101" s="120"/>
      <c r="BQE101" s="120"/>
      <c r="BQF101" s="120"/>
      <c r="BQG101" s="120"/>
      <c r="BQH101" s="120"/>
      <c r="BQI101" s="120"/>
      <c r="BQJ101" s="120"/>
      <c r="BQK101" s="120"/>
      <c r="BQL101" s="120"/>
      <c r="BQM101" s="120"/>
      <c r="BQN101" s="120"/>
      <c r="BQO101" s="120"/>
      <c r="BQP101" s="120"/>
      <c r="BQQ101" s="120"/>
      <c r="BQR101" s="120"/>
      <c r="BQS101" s="120"/>
      <c r="BQT101" s="120"/>
      <c r="BQU101" s="120"/>
      <c r="BQV101" s="120"/>
      <c r="BQW101" s="120"/>
      <c r="BQX101" s="120"/>
      <c r="BQY101" s="120"/>
      <c r="BQZ101" s="120"/>
      <c r="BRA101" s="120"/>
      <c r="BRB101" s="120"/>
      <c r="BRC101" s="120"/>
      <c r="BRD101" s="120"/>
      <c r="BRE101" s="120"/>
      <c r="BRF101" s="120"/>
      <c r="BRG101" s="120"/>
      <c r="BRH101" s="120"/>
      <c r="BRI101" s="120"/>
      <c r="BRJ101" s="120"/>
      <c r="BRK101" s="120"/>
      <c r="BRL101" s="120"/>
      <c r="BRM101" s="120"/>
      <c r="BRN101" s="120"/>
      <c r="BRO101" s="120"/>
      <c r="BRP101" s="120"/>
      <c r="BRQ101" s="120"/>
      <c r="BRR101" s="120"/>
      <c r="BRS101" s="120"/>
      <c r="BRT101" s="120"/>
      <c r="BRU101" s="120"/>
      <c r="BRV101" s="120"/>
      <c r="BRW101" s="120"/>
      <c r="BRX101" s="120"/>
      <c r="BRY101" s="120"/>
      <c r="BRZ101" s="120"/>
      <c r="BSA101" s="120"/>
      <c r="BSB101" s="120"/>
      <c r="BSC101" s="120"/>
      <c r="BSD101" s="120"/>
      <c r="BSE101" s="120"/>
      <c r="BSF101" s="120"/>
      <c r="BSG101" s="120"/>
      <c r="BSH101" s="120"/>
      <c r="BSI101" s="120"/>
      <c r="BSJ101" s="120"/>
      <c r="BSK101" s="120"/>
      <c r="BSL101" s="120"/>
      <c r="BSM101" s="120"/>
      <c r="BSN101" s="120"/>
      <c r="BSO101" s="120"/>
      <c r="BSP101" s="120"/>
      <c r="BSQ101" s="120"/>
      <c r="BSR101" s="120"/>
      <c r="BSS101" s="120"/>
      <c r="BST101" s="120"/>
      <c r="BSU101" s="120"/>
      <c r="BSV101" s="120"/>
      <c r="BSW101" s="120"/>
      <c r="BSX101" s="120"/>
      <c r="BSY101" s="120"/>
      <c r="BSZ101" s="120"/>
      <c r="BTA101" s="120"/>
      <c r="BTB101" s="120"/>
      <c r="BTC101" s="120"/>
      <c r="BTD101" s="120"/>
      <c r="BTE101" s="120"/>
      <c r="BTF101" s="120"/>
      <c r="BTG101" s="120"/>
      <c r="BTH101" s="120"/>
      <c r="BTI101" s="120"/>
      <c r="BTJ101" s="120"/>
      <c r="BTK101" s="120"/>
      <c r="BTL101" s="120"/>
      <c r="BTM101" s="120"/>
      <c r="BTN101" s="120"/>
      <c r="BTO101" s="120"/>
      <c r="BTP101" s="120"/>
      <c r="BTQ101" s="120"/>
      <c r="BTR101" s="120"/>
      <c r="BTS101" s="120"/>
      <c r="BTT101" s="120"/>
      <c r="BTU101" s="120"/>
      <c r="BTV101" s="120"/>
      <c r="BTW101" s="120"/>
      <c r="BTX101" s="120"/>
      <c r="BTY101" s="120"/>
    </row>
    <row r="102" spans="1:1897" s="96" customFormat="1" ht="12.75" x14ac:dyDescent="0.2">
      <c r="A102" s="120"/>
      <c r="B102" s="95" t="s">
        <v>545</v>
      </c>
      <c r="C102" s="95" t="s">
        <v>30</v>
      </c>
      <c r="D102" s="95" t="s">
        <v>103</v>
      </c>
      <c r="E102" s="95" t="s">
        <v>18</v>
      </c>
      <c r="F102" s="95" t="s">
        <v>19</v>
      </c>
      <c r="G102" s="8">
        <v>14000</v>
      </c>
      <c r="H102" s="8">
        <v>0</v>
      </c>
      <c r="I102" s="8">
        <v>25</v>
      </c>
      <c r="J102" s="8">
        <f t="shared" si="17"/>
        <v>401.8</v>
      </c>
      <c r="K102" s="9">
        <f t="shared" si="18"/>
        <v>425.6</v>
      </c>
      <c r="L102" s="9">
        <f t="shared" si="20"/>
        <v>992.6</v>
      </c>
      <c r="M102" s="8">
        <f t="shared" si="21"/>
        <v>993.99999999999989</v>
      </c>
      <c r="N102" s="9">
        <f t="shared" si="23"/>
        <v>161</v>
      </c>
      <c r="O102" s="8">
        <v>2500</v>
      </c>
      <c r="P102" s="9">
        <f t="shared" si="22"/>
        <v>3352.4</v>
      </c>
      <c r="Q102" s="8">
        <f t="shared" si="19"/>
        <v>10647.6</v>
      </c>
      <c r="R102" s="120"/>
      <c r="S102" s="120"/>
      <c r="T102" s="120"/>
      <c r="U102" s="120"/>
      <c r="V102" s="120"/>
      <c r="W102" s="120"/>
      <c r="X102" s="120"/>
      <c r="Y102" s="120"/>
      <c r="Z102" s="120"/>
      <c r="AA102" s="120"/>
      <c r="AB102" s="120"/>
      <c r="AC102" s="120"/>
      <c r="AD102" s="120"/>
      <c r="AE102" s="120"/>
      <c r="AF102" s="120"/>
      <c r="AG102" s="120"/>
      <c r="AH102" s="120"/>
      <c r="AI102" s="120"/>
      <c r="AJ102" s="120"/>
      <c r="AK102" s="120"/>
      <c r="AL102" s="120"/>
      <c r="AM102" s="120"/>
      <c r="AN102" s="120"/>
      <c r="AO102" s="120"/>
      <c r="AP102" s="120"/>
      <c r="AQ102" s="120"/>
      <c r="AR102" s="120"/>
      <c r="AS102" s="120"/>
      <c r="AT102" s="120"/>
      <c r="AU102" s="120"/>
      <c r="AV102" s="120"/>
      <c r="AW102" s="120"/>
      <c r="AX102" s="120"/>
      <c r="AY102" s="120"/>
      <c r="AZ102" s="120"/>
      <c r="BA102" s="120"/>
      <c r="BB102" s="120"/>
      <c r="BC102" s="120"/>
      <c r="BD102" s="120"/>
      <c r="BE102" s="120"/>
      <c r="BF102" s="120"/>
      <c r="BG102" s="120"/>
      <c r="BH102" s="120"/>
      <c r="BI102" s="120"/>
      <c r="BJ102" s="120"/>
      <c r="BK102" s="120"/>
      <c r="BL102" s="120"/>
      <c r="BM102" s="120"/>
      <c r="BN102" s="120"/>
      <c r="BO102" s="120"/>
      <c r="BP102" s="120"/>
      <c r="BQ102" s="120"/>
      <c r="BR102" s="120"/>
      <c r="BS102" s="120"/>
      <c r="BT102" s="120"/>
      <c r="BU102" s="120"/>
      <c r="BV102" s="120"/>
      <c r="BW102" s="120"/>
      <c r="BX102" s="120"/>
      <c r="BY102" s="120"/>
      <c r="BZ102" s="120"/>
      <c r="CA102" s="120"/>
      <c r="CB102" s="120"/>
      <c r="CC102" s="120"/>
      <c r="CD102" s="120"/>
      <c r="CE102" s="120"/>
      <c r="CF102" s="120"/>
      <c r="CG102" s="120"/>
      <c r="CH102" s="120"/>
      <c r="CI102" s="120"/>
      <c r="CJ102" s="120"/>
      <c r="CK102" s="120"/>
      <c r="CL102" s="120"/>
      <c r="CM102" s="120"/>
      <c r="CN102" s="120"/>
      <c r="CO102" s="120"/>
      <c r="CP102" s="120"/>
      <c r="CQ102" s="120"/>
      <c r="CR102" s="120"/>
      <c r="CS102" s="120"/>
      <c r="CT102" s="120"/>
      <c r="CU102" s="120"/>
      <c r="CV102" s="120"/>
      <c r="CW102" s="120"/>
      <c r="CX102" s="120"/>
      <c r="CY102" s="120"/>
      <c r="CZ102" s="120"/>
      <c r="DA102" s="120"/>
      <c r="DB102" s="120"/>
      <c r="DC102" s="120"/>
      <c r="DD102" s="120"/>
      <c r="DE102" s="120"/>
      <c r="DF102" s="120"/>
      <c r="DG102" s="120"/>
      <c r="DH102" s="120"/>
      <c r="DI102" s="120"/>
      <c r="DJ102" s="120"/>
      <c r="DK102" s="120"/>
      <c r="DL102" s="120"/>
      <c r="DM102" s="120"/>
      <c r="DN102" s="120"/>
      <c r="DO102" s="120"/>
      <c r="DP102" s="120"/>
      <c r="DQ102" s="120"/>
      <c r="DR102" s="120"/>
      <c r="DS102" s="120"/>
      <c r="DT102" s="120"/>
      <c r="DU102" s="120"/>
      <c r="DV102" s="120"/>
      <c r="DW102" s="120"/>
      <c r="DX102" s="120"/>
      <c r="DY102" s="120"/>
      <c r="DZ102" s="120"/>
      <c r="EA102" s="120"/>
      <c r="EB102" s="120"/>
      <c r="EC102" s="120"/>
      <c r="ED102" s="120"/>
      <c r="EE102" s="120"/>
      <c r="EF102" s="120"/>
      <c r="EG102" s="120"/>
      <c r="EH102" s="120"/>
      <c r="EI102" s="120"/>
      <c r="EJ102" s="120"/>
      <c r="EK102" s="120"/>
      <c r="EL102" s="120"/>
      <c r="EM102" s="120"/>
      <c r="EN102" s="120"/>
      <c r="EO102" s="120"/>
      <c r="EP102" s="120"/>
      <c r="EQ102" s="120"/>
      <c r="ER102" s="120"/>
      <c r="ES102" s="120"/>
      <c r="ET102" s="120"/>
      <c r="EU102" s="120"/>
      <c r="EV102" s="120"/>
      <c r="EW102" s="120"/>
      <c r="EX102" s="120"/>
      <c r="EY102" s="120"/>
      <c r="EZ102" s="120"/>
      <c r="FA102" s="120"/>
      <c r="FB102" s="120"/>
      <c r="FC102" s="120"/>
      <c r="FD102" s="120"/>
      <c r="FE102" s="120"/>
      <c r="FF102" s="120"/>
      <c r="FG102" s="120"/>
      <c r="FH102" s="120"/>
      <c r="FI102" s="120"/>
      <c r="FJ102" s="120"/>
      <c r="FK102" s="120"/>
      <c r="FL102" s="120"/>
      <c r="FM102" s="120"/>
      <c r="FN102" s="120"/>
      <c r="FO102" s="120"/>
      <c r="FP102" s="120"/>
      <c r="FQ102" s="120"/>
      <c r="FR102" s="120"/>
      <c r="FS102" s="120"/>
      <c r="FT102" s="120"/>
      <c r="FU102" s="120"/>
      <c r="FV102" s="120"/>
      <c r="FW102" s="120"/>
      <c r="FX102" s="120"/>
      <c r="FY102" s="120"/>
      <c r="FZ102" s="120"/>
      <c r="GA102" s="120"/>
      <c r="GB102" s="120"/>
      <c r="GC102" s="120"/>
      <c r="GD102" s="120"/>
      <c r="GE102" s="120"/>
      <c r="GF102" s="120"/>
      <c r="GG102" s="120"/>
      <c r="GH102" s="120"/>
      <c r="GI102" s="120"/>
      <c r="GJ102" s="120"/>
      <c r="GK102" s="120"/>
      <c r="GL102" s="120"/>
      <c r="GM102" s="120"/>
      <c r="GN102" s="120"/>
      <c r="GO102" s="120"/>
      <c r="GP102" s="120"/>
      <c r="GQ102" s="120"/>
      <c r="GR102" s="120"/>
      <c r="GS102" s="120"/>
      <c r="GT102" s="120"/>
      <c r="GU102" s="120"/>
      <c r="GV102" s="120"/>
      <c r="GW102" s="120"/>
      <c r="GX102" s="120"/>
      <c r="GY102" s="120"/>
      <c r="GZ102" s="120"/>
      <c r="HA102" s="120"/>
      <c r="HB102" s="120"/>
      <c r="HC102" s="120"/>
      <c r="HD102" s="120"/>
      <c r="HE102" s="120"/>
      <c r="HF102" s="120"/>
      <c r="HG102" s="120"/>
      <c r="HH102" s="120"/>
      <c r="HI102" s="120"/>
      <c r="HJ102" s="120"/>
      <c r="HK102" s="120"/>
      <c r="HL102" s="120"/>
      <c r="HM102" s="120"/>
      <c r="HN102" s="120"/>
      <c r="HO102" s="120"/>
      <c r="HP102" s="120"/>
      <c r="HQ102" s="120"/>
      <c r="HR102" s="120"/>
      <c r="HS102" s="120"/>
      <c r="HT102" s="120"/>
      <c r="HU102" s="120"/>
      <c r="HV102" s="120"/>
      <c r="HW102" s="120"/>
      <c r="HX102" s="120"/>
      <c r="HY102" s="120"/>
      <c r="HZ102" s="120"/>
      <c r="IA102" s="120"/>
      <c r="IB102" s="120"/>
      <c r="IC102" s="120"/>
      <c r="ID102" s="120"/>
      <c r="IE102" s="120"/>
      <c r="IF102" s="120"/>
      <c r="IG102" s="120"/>
      <c r="IH102" s="120"/>
      <c r="II102" s="120"/>
      <c r="IJ102" s="120"/>
      <c r="IK102" s="120"/>
      <c r="IL102" s="120"/>
      <c r="IM102" s="120"/>
      <c r="IN102" s="120"/>
      <c r="IO102" s="120"/>
      <c r="IP102" s="120"/>
      <c r="IQ102" s="120"/>
      <c r="IR102" s="120"/>
      <c r="IS102" s="120"/>
      <c r="IT102" s="120"/>
      <c r="IU102" s="120"/>
      <c r="IV102" s="120"/>
      <c r="IW102" s="120"/>
      <c r="IX102" s="120"/>
      <c r="IY102" s="120"/>
      <c r="IZ102" s="120"/>
      <c r="JA102" s="120"/>
      <c r="JB102" s="120"/>
      <c r="JC102" s="120"/>
      <c r="JD102" s="120"/>
      <c r="JE102" s="120"/>
      <c r="JF102" s="120"/>
      <c r="JG102" s="120"/>
      <c r="JH102" s="120"/>
      <c r="JI102" s="120"/>
      <c r="JJ102" s="120"/>
      <c r="JK102" s="120"/>
      <c r="JL102" s="120"/>
      <c r="JM102" s="120"/>
      <c r="JN102" s="120"/>
      <c r="JO102" s="120"/>
      <c r="JP102" s="120"/>
      <c r="JQ102" s="120"/>
      <c r="JR102" s="120"/>
      <c r="JS102" s="120"/>
      <c r="JT102" s="120"/>
      <c r="JU102" s="120"/>
      <c r="JV102" s="120"/>
      <c r="JW102" s="120"/>
      <c r="JX102" s="120"/>
      <c r="JY102" s="120"/>
      <c r="JZ102" s="120"/>
      <c r="KA102" s="120"/>
      <c r="KB102" s="120"/>
      <c r="KC102" s="120"/>
      <c r="KD102" s="120"/>
      <c r="KE102" s="120"/>
      <c r="KF102" s="120"/>
      <c r="KG102" s="120"/>
      <c r="KH102" s="120"/>
      <c r="KI102" s="120"/>
      <c r="KJ102" s="120"/>
      <c r="KK102" s="120"/>
      <c r="KL102" s="120"/>
      <c r="KM102" s="120"/>
      <c r="KN102" s="120"/>
      <c r="KO102" s="120"/>
      <c r="KP102" s="120"/>
      <c r="KQ102" s="120"/>
      <c r="KR102" s="120"/>
      <c r="KS102" s="120"/>
      <c r="KT102" s="120"/>
      <c r="KU102" s="120"/>
      <c r="KV102" s="120"/>
      <c r="KW102" s="120"/>
      <c r="KX102" s="120"/>
      <c r="KY102" s="120"/>
      <c r="KZ102" s="120"/>
      <c r="LA102" s="120"/>
      <c r="LB102" s="120"/>
      <c r="LC102" s="120"/>
      <c r="LD102" s="120"/>
      <c r="LE102" s="120"/>
      <c r="LF102" s="120"/>
      <c r="LG102" s="120"/>
      <c r="LH102" s="120"/>
      <c r="LI102" s="120"/>
      <c r="LJ102" s="120"/>
      <c r="LK102" s="120"/>
      <c r="LL102" s="120"/>
      <c r="LM102" s="120"/>
      <c r="LN102" s="120"/>
      <c r="LO102" s="120"/>
      <c r="LP102" s="120"/>
      <c r="LQ102" s="120"/>
      <c r="LR102" s="120"/>
      <c r="LS102" s="120"/>
      <c r="LT102" s="120"/>
      <c r="LU102" s="120"/>
      <c r="LV102" s="120"/>
      <c r="LW102" s="120"/>
      <c r="LX102" s="120"/>
      <c r="LY102" s="120"/>
      <c r="LZ102" s="120"/>
      <c r="MA102" s="120"/>
      <c r="MB102" s="120"/>
      <c r="MC102" s="120"/>
      <c r="MD102" s="120"/>
      <c r="ME102" s="120"/>
      <c r="MF102" s="120"/>
      <c r="MG102" s="120"/>
      <c r="MH102" s="120"/>
      <c r="MI102" s="120"/>
      <c r="MJ102" s="120"/>
      <c r="MK102" s="120"/>
      <c r="ML102" s="120"/>
      <c r="MM102" s="120"/>
      <c r="MN102" s="120"/>
      <c r="MO102" s="120"/>
      <c r="MP102" s="120"/>
      <c r="MQ102" s="120"/>
      <c r="MR102" s="120"/>
      <c r="MS102" s="120"/>
      <c r="MT102" s="120"/>
      <c r="MU102" s="120"/>
      <c r="MV102" s="120"/>
      <c r="MW102" s="120"/>
      <c r="MX102" s="120"/>
      <c r="MY102" s="120"/>
      <c r="MZ102" s="120"/>
      <c r="NA102" s="120"/>
      <c r="NB102" s="120"/>
      <c r="NC102" s="120"/>
      <c r="ND102" s="120"/>
      <c r="NE102" s="120"/>
      <c r="NF102" s="120"/>
      <c r="NG102" s="120"/>
      <c r="NH102" s="120"/>
      <c r="NI102" s="120"/>
      <c r="NJ102" s="120"/>
      <c r="NK102" s="120"/>
      <c r="NL102" s="120"/>
      <c r="NM102" s="120"/>
      <c r="NN102" s="120"/>
      <c r="NO102" s="120"/>
      <c r="NP102" s="120"/>
      <c r="NQ102" s="120"/>
      <c r="NR102" s="120"/>
      <c r="NS102" s="120"/>
      <c r="NT102" s="120"/>
      <c r="NU102" s="120"/>
      <c r="NV102" s="120"/>
      <c r="NW102" s="120"/>
      <c r="NX102" s="120"/>
      <c r="NY102" s="120"/>
      <c r="NZ102" s="120"/>
      <c r="OA102" s="120"/>
      <c r="OB102" s="120"/>
      <c r="OC102" s="120"/>
      <c r="OD102" s="120"/>
      <c r="OE102" s="120"/>
      <c r="OF102" s="120"/>
      <c r="OG102" s="120"/>
      <c r="OH102" s="120"/>
      <c r="OI102" s="120"/>
      <c r="OJ102" s="120"/>
      <c r="OK102" s="120"/>
      <c r="OL102" s="120"/>
      <c r="OM102" s="120"/>
      <c r="ON102" s="120"/>
      <c r="OO102" s="120"/>
      <c r="OP102" s="120"/>
      <c r="OQ102" s="120"/>
      <c r="OR102" s="120"/>
      <c r="OS102" s="120"/>
      <c r="OT102" s="120"/>
      <c r="OU102" s="120"/>
      <c r="OV102" s="120"/>
      <c r="OW102" s="120"/>
      <c r="OX102" s="120"/>
      <c r="OY102" s="120"/>
      <c r="OZ102" s="120"/>
      <c r="PA102" s="120"/>
      <c r="PB102" s="120"/>
      <c r="PC102" s="120"/>
      <c r="PD102" s="120"/>
      <c r="PE102" s="120"/>
      <c r="PF102" s="120"/>
      <c r="PG102" s="120"/>
      <c r="PH102" s="120"/>
      <c r="PI102" s="120"/>
      <c r="PJ102" s="120"/>
      <c r="PK102" s="120"/>
      <c r="PL102" s="120"/>
      <c r="PM102" s="120"/>
      <c r="PN102" s="120"/>
      <c r="PO102" s="120"/>
      <c r="PP102" s="120"/>
      <c r="PQ102" s="120"/>
      <c r="PR102" s="120"/>
      <c r="PS102" s="120"/>
      <c r="PT102" s="120"/>
      <c r="PU102" s="120"/>
      <c r="PV102" s="120"/>
      <c r="PW102" s="120"/>
      <c r="PX102" s="120"/>
      <c r="PY102" s="120"/>
      <c r="PZ102" s="120"/>
      <c r="QA102" s="120"/>
      <c r="QB102" s="120"/>
      <c r="QC102" s="120"/>
      <c r="QD102" s="120"/>
      <c r="QE102" s="120"/>
      <c r="QF102" s="120"/>
      <c r="QG102" s="120"/>
      <c r="QH102" s="120"/>
      <c r="QI102" s="120"/>
      <c r="QJ102" s="120"/>
      <c r="QK102" s="120"/>
      <c r="QL102" s="120"/>
      <c r="QM102" s="120"/>
      <c r="QN102" s="120"/>
      <c r="QO102" s="120"/>
      <c r="QP102" s="120"/>
      <c r="QQ102" s="120"/>
      <c r="QR102" s="120"/>
      <c r="QS102" s="120"/>
      <c r="QT102" s="120"/>
      <c r="QU102" s="120"/>
      <c r="QV102" s="120"/>
      <c r="QW102" s="120"/>
      <c r="QX102" s="120"/>
      <c r="QY102" s="120"/>
      <c r="QZ102" s="120"/>
      <c r="RA102" s="120"/>
      <c r="RB102" s="120"/>
      <c r="RC102" s="120"/>
      <c r="RD102" s="120"/>
      <c r="RE102" s="120"/>
      <c r="RF102" s="120"/>
      <c r="RG102" s="120"/>
      <c r="RH102" s="120"/>
      <c r="RI102" s="120"/>
      <c r="RJ102" s="120"/>
      <c r="RK102" s="120"/>
      <c r="RL102" s="120"/>
      <c r="RM102" s="120"/>
      <c r="RN102" s="120"/>
      <c r="RO102" s="120"/>
      <c r="RP102" s="120"/>
      <c r="RQ102" s="120"/>
      <c r="RR102" s="120"/>
      <c r="RS102" s="120"/>
      <c r="RT102" s="120"/>
      <c r="RU102" s="120"/>
      <c r="RV102" s="120"/>
      <c r="RW102" s="120"/>
      <c r="RX102" s="120"/>
      <c r="RY102" s="120"/>
      <c r="RZ102" s="120"/>
      <c r="SA102" s="120"/>
      <c r="SB102" s="120"/>
      <c r="SC102" s="120"/>
      <c r="SD102" s="120"/>
      <c r="SE102" s="120"/>
      <c r="SF102" s="120"/>
      <c r="SG102" s="120"/>
      <c r="SH102" s="120"/>
      <c r="SI102" s="120"/>
      <c r="SJ102" s="120"/>
      <c r="SK102" s="120"/>
      <c r="SL102" s="120"/>
      <c r="SM102" s="120"/>
      <c r="SN102" s="120"/>
      <c r="SO102" s="120"/>
      <c r="SP102" s="120"/>
      <c r="SQ102" s="120"/>
      <c r="SR102" s="120"/>
      <c r="SS102" s="120"/>
      <c r="ST102" s="120"/>
      <c r="SU102" s="120"/>
      <c r="SV102" s="120"/>
      <c r="SW102" s="120"/>
      <c r="SX102" s="120"/>
      <c r="SY102" s="120"/>
      <c r="SZ102" s="120"/>
      <c r="TA102" s="120"/>
      <c r="TB102" s="120"/>
      <c r="TC102" s="120"/>
      <c r="TD102" s="120"/>
      <c r="TE102" s="120"/>
      <c r="TF102" s="120"/>
      <c r="TG102" s="120"/>
      <c r="TH102" s="120"/>
      <c r="TI102" s="120"/>
      <c r="TJ102" s="120"/>
      <c r="TK102" s="120"/>
      <c r="TL102" s="120"/>
      <c r="TM102" s="120"/>
      <c r="TN102" s="120"/>
      <c r="TO102" s="120"/>
      <c r="TP102" s="120"/>
      <c r="TQ102" s="120"/>
      <c r="TR102" s="120"/>
      <c r="TS102" s="120"/>
      <c r="TT102" s="120"/>
      <c r="TU102" s="120"/>
      <c r="TV102" s="120"/>
      <c r="TW102" s="120"/>
      <c r="TX102" s="120"/>
      <c r="TY102" s="120"/>
      <c r="TZ102" s="120"/>
      <c r="UA102" s="120"/>
      <c r="UB102" s="120"/>
      <c r="UC102" s="120"/>
      <c r="UD102" s="120"/>
      <c r="UE102" s="120"/>
      <c r="UF102" s="120"/>
      <c r="UG102" s="120"/>
      <c r="UH102" s="120"/>
      <c r="UI102" s="120"/>
      <c r="UJ102" s="120"/>
      <c r="UK102" s="120"/>
      <c r="UL102" s="120"/>
      <c r="UM102" s="120"/>
      <c r="UN102" s="120"/>
      <c r="UO102" s="120"/>
      <c r="UP102" s="120"/>
      <c r="UQ102" s="120"/>
      <c r="UR102" s="120"/>
      <c r="US102" s="120"/>
      <c r="UT102" s="120"/>
      <c r="UU102" s="120"/>
      <c r="UV102" s="120"/>
      <c r="UW102" s="120"/>
      <c r="UX102" s="120"/>
      <c r="UY102" s="120"/>
      <c r="UZ102" s="120"/>
      <c r="VA102" s="120"/>
      <c r="VB102" s="120"/>
      <c r="VC102" s="120"/>
      <c r="VD102" s="120"/>
      <c r="VE102" s="120"/>
      <c r="VF102" s="120"/>
      <c r="VG102" s="120"/>
      <c r="VH102" s="120"/>
      <c r="VI102" s="120"/>
      <c r="VJ102" s="120"/>
      <c r="VK102" s="120"/>
      <c r="VL102" s="120"/>
      <c r="VM102" s="120"/>
      <c r="VN102" s="120"/>
      <c r="VO102" s="120"/>
      <c r="VP102" s="120"/>
      <c r="VQ102" s="120"/>
      <c r="VR102" s="120"/>
      <c r="VS102" s="120"/>
      <c r="VT102" s="120"/>
      <c r="VU102" s="120"/>
      <c r="VV102" s="120"/>
      <c r="VW102" s="120"/>
      <c r="VX102" s="120"/>
      <c r="VY102" s="120"/>
      <c r="VZ102" s="120"/>
      <c r="WA102" s="120"/>
      <c r="WB102" s="120"/>
      <c r="WC102" s="120"/>
      <c r="WD102" s="120"/>
      <c r="WE102" s="120"/>
      <c r="WF102" s="120"/>
      <c r="WG102" s="120"/>
      <c r="WH102" s="120"/>
      <c r="WI102" s="120"/>
      <c r="WJ102" s="120"/>
      <c r="WK102" s="120"/>
      <c r="WL102" s="120"/>
      <c r="WM102" s="120"/>
      <c r="WN102" s="120"/>
      <c r="WO102" s="120"/>
      <c r="WP102" s="120"/>
      <c r="WQ102" s="120"/>
      <c r="WR102" s="120"/>
      <c r="WS102" s="120"/>
      <c r="WT102" s="120"/>
      <c r="WU102" s="120"/>
      <c r="WV102" s="120"/>
      <c r="WW102" s="120"/>
      <c r="WX102" s="120"/>
      <c r="WY102" s="120"/>
      <c r="WZ102" s="120"/>
      <c r="XA102" s="120"/>
      <c r="XB102" s="120"/>
      <c r="XC102" s="120"/>
      <c r="XD102" s="120"/>
      <c r="XE102" s="120"/>
      <c r="XF102" s="120"/>
      <c r="XG102" s="120"/>
      <c r="XH102" s="120"/>
      <c r="XI102" s="120"/>
      <c r="XJ102" s="120"/>
      <c r="XK102" s="120"/>
      <c r="XL102" s="120"/>
      <c r="XM102" s="120"/>
      <c r="XN102" s="120"/>
      <c r="XO102" s="120"/>
      <c r="XP102" s="120"/>
      <c r="XQ102" s="120"/>
      <c r="XR102" s="120"/>
      <c r="XS102" s="120"/>
      <c r="XT102" s="120"/>
      <c r="XU102" s="120"/>
      <c r="XV102" s="120"/>
      <c r="XW102" s="120"/>
      <c r="XX102" s="120"/>
      <c r="XY102" s="120"/>
      <c r="XZ102" s="120"/>
      <c r="YA102" s="120"/>
      <c r="YB102" s="120"/>
      <c r="YC102" s="120"/>
      <c r="YD102" s="120"/>
      <c r="YE102" s="120"/>
      <c r="YF102" s="120"/>
      <c r="YG102" s="120"/>
      <c r="YH102" s="120"/>
      <c r="YI102" s="120"/>
      <c r="YJ102" s="120"/>
      <c r="YK102" s="120"/>
      <c r="YL102" s="120"/>
      <c r="YM102" s="120"/>
      <c r="YN102" s="120"/>
      <c r="YO102" s="120"/>
      <c r="YP102" s="120"/>
      <c r="YQ102" s="120"/>
      <c r="YR102" s="120"/>
      <c r="YS102" s="120"/>
      <c r="YT102" s="120"/>
      <c r="YU102" s="120"/>
      <c r="YV102" s="120"/>
      <c r="YW102" s="120"/>
      <c r="YX102" s="120"/>
      <c r="YY102" s="120"/>
      <c r="YZ102" s="120"/>
      <c r="ZA102" s="120"/>
      <c r="ZB102" s="120"/>
      <c r="ZC102" s="120"/>
      <c r="ZD102" s="120"/>
      <c r="ZE102" s="120"/>
      <c r="ZF102" s="120"/>
      <c r="ZG102" s="120"/>
      <c r="ZH102" s="120"/>
      <c r="ZI102" s="120"/>
      <c r="ZJ102" s="120"/>
      <c r="ZK102" s="120"/>
      <c r="ZL102" s="120"/>
      <c r="ZM102" s="120"/>
      <c r="ZN102" s="120"/>
      <c r="ZO102" s="120"/>
      <c r="ZP102" s="120"/>
      <c r="ZQ102" s="120"/>
      <c r="ZR102" s="120"/>
      <c r="ZS102" s="120"/>
      <c r="ZT102" s="120"/>
      <c r="ZU102" s="120"/>
      <c r="ZV102" s="120"/>
      <c r="ZW102" s="120"/>
      <c r="ZX102" s="120"/>
      <c r="ZY102" s="120"/>
      <c r="ZZ102" s="120"/>
      <c r="AAA102" s="120"/>
      <c r="AAB102" s="120"/>
      <c r="AAC102" s="120"/>
      <c r="AAD102" s="120"/>
      <c r="AAE102" s="120"/>
      <c r="AAF102" s="120"/>
      <c r="AAG102" s="120"/>
      <c r="AAH102" s="120"/>
      <c r="AAI102" s="120"/>
      <c r="AAJ102" s="120"/>
      <c r="AAK102" s="120"/>
      <c r="AAL102" s="120"/>
      <c r="AAM102" s="120"/>
      <c r="AAN102" s="120"/>
      <c r="AAO102" s="120"/>
      <c r="AAP102" s="120"/>
      <c r="AAQ102" s="120"/>
      <c r="AAR102" s="120"/>
      <c r="AAS102" s="120"/>
      <c r="AAT102" s="120"/>
      <c r="AAU102" s="120"/>
      <c r="AAV102" s="120"/>
      <c r="AAW102" s="120"/>
      <c r="AAX102" s="120"/>
      <c r="AAY102" s="120"/>
      <c r="AAZ102" s="120"/>
      <c r="ABA102" s="120"/>
      <c r="ABB102" s="120"/>
      <c r="ABC102" s="120"/>
      <c r="ABD102" s="120"/>
      <c r="ABE102" s="120"/>
      <c r="ABF102" s="120"/>
      <c r="ABG102" s="120"/>
      <c r="ABH102" s="120"/>
      <c r="ABI102" s="120"/>
      <c r="ABJ102" s="120"/>
      <c r="ABK102" s="120"/>
      <c r="ABL102" s="120"/>
      <c r="ABM102" s="120"/>
      <c r="ABN102" s="120"/>
      <c r="ABO102" s="120"/>
      <c r="ABP102" s="120"/>
      <c r="ABQ102" s="120"/>
      <c r="ABR102" s="120"/>
      <c r="ABS102" s="120"/>
      <c r="ABT102" s="120"/>
      <c r="ABU102" s="120"/>
      <c r="ABV102" s="120"/>
      <c r="ABW102" s="120"/>
      <c r="ABX102" s="120"/>
      <c r="ABY102" s="120"/>
      <c r="ABZ102" s="120"/>
      <c r="ACA102" s="120"/>
      <c r="ACB102" s="120"/>
      <c r="ACC102" s="120"/>
      <c r="ACD102" s="120"/>
      <c r="ACE102" s="120"/>
      <c r="ACF102" s="120"/>
      <c r="ACG102" s="120"/>
      <c r="ACH102" s="120"/>
      <c r="ACI102" s="120"/>
      <c r="ACJ102" s="120"/>
      <c r="ACK102" s="120"/>
      <c r="ACL102" s="120"/>
      <c r="ACM102" s="120"/>
      <c r="ACN102" s="120"/>
      <c r="ACO102" s="120"/>
      <c r="ACP102" s="120"/>
      <c r="ACQ102" s="120"/>
      <c r="ACR102" s="120"/>
      <c r="ACS102" s="120"/>
      <c r="ACT102" s="120"/>
      <c r="ACU102" s="120"/>
      <c r="ACV102" s="120"/>
      <c r="ACW102" s="120"/>
      <c r="ACX102" s="120"/>
      <c r="ACY102" s="120"/>
      <c r="ACZ102" s="120"/>
      <c r="ADA102" s="120"/>
      <c r="ADB102" s="120"/>
      <c r="ADC102" s="120"/>
      <c r="ADD102" s="120"/>
      <c r="ADE102" s="120"/>
      <c r="ADF102" s="120"/>
      <c r="ADG102" s="120"/>
      <c r="ADH102" s="120"/>
      <c r="ADI102" s="120"/>
      <c r="ADJ102" s="120"/>
      <c r="ADK102" s="120"/>
      <c r="ADL102" s="120"/>
      <c r="ADM102" s="120"/>
      <c r="ADN102" s="120"/>
      <c r="ADO102" s="120"/>
      <c r="ADP102" s="120"/>
      <c r="ADQ102" s="120"/>
      <c r="ADR102" s="120"/>
      <c r="ADS102" s="120"/>
      <c r="ADT102" s="120"/>
      <c r="ADU102" s="120"/>
      <c r="ADV102" s="120"/>
      <c r="ADW102" s="120"/>
      <c r="ADX102" s="120"/>
      <c r="ADY102" s="120"/>
      <c r="ADZ102" s="120"/>
      <c r="AEA102" s="120"/>
      <c r="AEB102" s="120"/>
      <c r="AEC102" s="120"/>
      <c r="AED102" s="120"/>
      <c r="AEE102" s="120"/>
      <c r="AEF102" s="120"/>
      <c r="AEG102" s="120"/>
      <c r="AEH102" s="120"/>
      <c r="AEI102" s="120"/>
      <c r="AEJ102" s="120"/>
      <c r="AEK102" s="120"/>
      <c r="AEL102" s="120"/>
      <c r="AEM102" s="120"/>
      <c r="AEN102" s="120"/>
      <c r="AEO102" s="120"/>
      <c r="AEP102" s="120"/>
      <c r="AEQ102" s="120"/>
      <c r="AER102" s="120"/>
      <c r="AES102" s="120"/>
      <c r="AET102" s="120"/>
      <c r="AEU102" s="120"/>
      <c r="AEV102" s="120"/>
      <c r="AEW102" s="120"/>
      <c r="AEX102" s="120"/>
      <c r="AEY102" s="120"/>
      <c r="AEZ102" s="120"/>
      <c r="AFA102" s="120"/>
      <c r="AFB102" s="120"/>
      <c r="AFC102" s="120"/>
      <c r="AFD102" s="120"/>
      <c r="AFE102" s="120"/>
      <c r="AFF102" s="120"/>
      <c r="AFG102" s="120"/>
      <c r="AFH102" s="120"/>
      <c r="AFI102" s="120"/>
      <c r="AFJ102" s="120"/>
      <c r="AFK102" s="120"/>
      <c r="AFL102" s="120"/>
      <c r="AFM102" s="120"/>
      <c r="AFN102" s="120"/>
      <c r="AFO102" s="120"/>
      <c r="AFP102" s="120"/>
      <c r="AFQ102" s="120"/>
      <c r="AFR102" s="120"/>
      <c r="AFS102" s="120"/>
      <c r="AFT102" s="120"/>
      <c r="AFU102" s="120"/>
      <c r="AFV102" s="120"/>
      <c r="AFW102" s="120"/>
      <c r="AFX102" s="120"/>
      <c r="AFY102" s="120"/>
      <c r="AFZ102" s="120"/>
      <c r="AGA102" s="120"/>
      <c r="AGB102" s="120"/>
      <c r="AGC102" s="120"/>
      <c r="AGD102" s="120"/>
      <c r="AGE102" s="120"/>
      <c r="AGF102" s="120"/>
      <c r="AGG102" s="120"/>
      <c r="AGH102" s="120"/>
      <c r="AGI102" s="120"/>
      <c r="AGJ102" s="120"/>
      <c r="AGK102" s="120"/>
      <c r="AGL102" s="120"/>
      <c r="AGM102" s="120"/>
      <c r="AGN102" s="120"/>
      <c r="AGO102" s="120"/>
      <c r="AGP102" s="120"/>
      <c r="AGQ102" s="120"/>
      <c r="AGR102" s="120"/>
      <c r="AGS102" s="120"/>
      <c r="AGT102" s="120"/>
      <c r="AGU102" s="120"/>
      <c r="AGV102" s="120"/>
      <c r="AGW102" s="120"/>
      <c r="AGX102" s="120"/>
      <c r="AGY102" s="120"/>
      <c r="AGZ102" s="120"/>
      <c r="AHA102" s="120"/>
      <c r="AHB102" s="120"/>
      <c r="AHC102" s="120"/>
      <c r="AHD102" s="120"/>
      <c r="AHE102" s="120"/>
      <c r="AHF102" s="120"/>
      <c r="AHG102" s="120"/>
      <c r="AHH102" s="120"/>
      <c r="AHI102" s="120"/>
      <c r="AHJ102" s="120"/>
      <c r="AHK102" s="120"/>
      <c r="AHL102" s="120"/>
      <c r="AHM102" s="120"/>
      <c r="AHN102" s="120"/>
      <c r="AHO102" s="120"/>
      <c r="AHP102" s="120"/>
      <c r="AHQ102" s="120"/>
      <c r="AHR102" s="120"/>
      <c r="AHS102" s="120"/>
      <c r="AHT102" s="120"/>
      <c r="AHU102" s="120"/>
      <c r="AHV102" s="120"/>
      <c r="AHW102" s="120"/>
      <c r="AHX102" s="120"/>
      <c r="AHY102" s="120"/>
      <c r="AHZ102" s="120"/>
      <c r="AIA102" s="120"/>
      <c r="AIB102" s="120"/>
      <c r="AIC102" s="120"/>
      <c r="AID102" s="120"/>
      <c r="AIE102" s="120"/>
      <c r="AIF102" s="120"/>
      <c r="AIG102" s="120"/>
      <c r="AIH102" s="120"/>
      <c r="AII102" s="120"/>
      <c r="AIJ102" s="120"/>
      <c r="AIK102" s="120"/>
      <c r="AIL102" s="120"/>
      <c r="AIM102" s="120"/>
      <c r="AIN102" s="120"/>
      <c r="AIO102" s="120"/>
      <c r="AIP102" s="120"/>
      <c r="AIQ102" s="120"/>
      <c r="AIR102" s="120"/>
      <c r="AIS102" s="120"/>
      <c r="AIT102" s="120"/>
      <c r="AIU102" s="120"/>
      <c r="AIV102" s="120"/>
      <c r="AIW102" s="120"/>
      <c r="AIX102" s="120"/>
      <c r="AIY102" s="120"/>
      <c r="AIZ102" s="120"/>
      <c r="AJA102" s="120"/>
      <c r="AJB102" s="120"/>
      <c r="AJC102" s="120"/>
      <c r="AJD102" s="120"/>
      <c r="AJE102" s="120"/>
      <c r="AJF102" s="120"/>
      <c r="AJG102" s="120"/>
      <c r="AJH102" s="120"/>
      <c r="AJI102" s="120"/>
      <c r="AJJ102" s="120"/>
      <c r="AJK102" s="120"/>
      <c r="AJL102" s="120"/>
      <c r="AJM102" s="120"/>
      <c r="AJN102" s="120"/>
      <c r="AJO102" s="120"/>
      <c r="AJP102" s="120"/>
      <c r="AJQ102" s="120"/>
      <c r="AJR102" s="120"/>
      <c r="AJS102" s="120"/>
      <c r="AJT102" s="120"/>
      <c r="AJU102" s="120"/>
      <c r="AJV102" s="120"/>
      <c r="AJW102" s="120"/>
      <c r="AJX102" s="120"/>
      <c r="AJY102" s="120"/>
      <c r="AJZ102" s="120"/>
      <c r="AKA102" s="120"/>
      <c r="AKB102" s="120"/>
      <c r="AKC102" s="120"/>
      <c r="AKD102" s="120"/>
      <c r="AKE102" s="120"/>
      <c r="AKF102" s="120"/>
      <c r="AKG102" s="120"/>
      <c r="AKH102" s="120"/>
      <c r="AKI102" s="120"/>
      <c r="AKJ102" s="120"/>
      <c r="AKK102" s="120"/>
      <c r="AKL102" s="120"/>
      <c r="AKM102" s="120"/>
      <c r="AKN102" s="120"/>
      <c r="AKO102" s="120"/>
      <c r="AKP102" s="120"/>
      <c r="AKQ102" s="120"/>
      <c r="AKR102" s="120"/>
      <c r="AKS102" s="120"/>
      <c r="AKT102" s="120"/>
      <c r="AKU102" s="120"/>
      <c r="AKV102" s="120"/>
      <c r="AKW102" s="120"/>
      <c r="AKX102" s="120"/>
      <c r="AKY102" s="120"/>
      <c r="AKZ102" s="120"/>
      <c r="ALA102" s="120"/>
      <c r="ALB102" s="120"/>
      <c r="ALC102" s="120"/>
      <c r="ALD102" s="120"/>
      <c r="ALE102" s="120"/>
      <c r="ALF102" s="120"/>
      <c r="ALG102" s="120"/>
      <c r="ALH102" s="120"/>
      <c r="ALI102" s="120"/>
      <c r="ALJ102" s="120"/>
      <c r="ALK102" s="120"/>
      <c r="ALL102" s="120"/>
      <c r="ALM102" s="120"/>
      <c r="ALN102" s="120"/>
      <c r="ALO102" s="120"/>
      <c r="ALP102" s="120"/>
      <c r="ALQ102" s="120"/>
      <c r="ALR102" s="120"/>
      <c r="ALS102" s="120"/>
      <c r="ALT102" s="120"/>
      <c r="ALU102" s="120"/>
      <c r="ALV102" s="120"/>
      <c r="ALW102" s="120"/>
      <c r="ALX102" s="120"/>
      <c r="ALY102" s="120"/>
      <c r="ALZ102" s="120"/>
      <c r="AMA102" s="120"/>
      <c r="AMB102" s="120"/>
      <c r="AMC102" s="120"/>
      <c r="AMD102" s="120"/>
      <c r="AME102" s="120"/>
      <c r="AMF102" s="120"/>
      <c r="AMG102" s="120"/>
      <c r="AMH102" s="120"/>
      <c r="AMI102" s="120"/>
      <c r="AMJ102" s="120"/>
      <c r="AMK102" s="120"/>
      <c r="AML102" s="120"/>
      <c r="AMM102" s="120"/>
      <c r="AMN102" s="120"/>
      <c r="AMO102" s="120"/>
      <c r="AMP102" s="120"/>
      <c r="AMQ102" s="120"/>
      <c r="AMR102" s="120"/>
      <c r="AMS102" s="120"/>
      <c r="AMT102" s="120"/>
      <c r="AMU102" s="120"/>
      <c r="AMV102" s="120"/>
      <c r="AMW102" s="120"/>
      <c r="AMX102" s="120"/>
      <c r="AMY102" s="120"/>
      <c r="AMZ102" s="120"/>
      <c r="ANA102" s="120"/>
      <c r="ANB102" s="120"/>
      <c r="ANC102" s="120"/>
      <c r="AND102" s="120"/>
      <c r="ANE102" s="120"/>
      <c r="ANF102" s="120"/>
      <c r="ANG102" s="120"/>
      <c r="ANH102" s="120"/>
      <c r="ANI102" s="120"/>
      <c r="ANJ102" s="120"/>
      <c r="ANK102" s="120"/>
      <c r="ANL102" s="120"/>
      <c r="ANM102" s="120"/>
      <c r="ANN102" s="120"/>
      <c r="ANO102" s="120"/>
      <c r="ANP102" s="120"/>
      <c r="ANQ102" s="120"/>
      <c r="ANR102" s="120"/>
      <c r="ANS102" s="120"/>
      <c r="ANT102" s="120"/>
      <c r="ANU102" s="120"/>
      <c r="ANV102" s="120"/>
      <c r="ANW102" s="120"/>
      <c r="ANX102" s="120"/>
      <c r="ANY102" s="120"/>
      <c r="ANZ102" s="120"/>
      <c r="AOA102" s="120"/>
      <c r="AOB102" s="120"/>
      <c r="AOC102" s="120"/>
      <c r="AOD102" s="120"/>
      <c r="AOE102" s="120"/>
      <c r="AOF102" s="120"/>
      <c r="AOG102" s="120"/>
      <c r="AOH102" s="120"/>
      <c r="AOI102" s="120"/>
      <c r="AOJ102" s="120"/>
      <c r="AOK102" s="120"/>
      <c r="AOL102" s="120"/>
      <c r="AOM102" s="120"/>
      <c r="AON102" s="120"/>
      <c r="AOO102" s="120"/>
      <c r="AOP102" s="120"/>
      <c r="AOQ102" s="120"/>
      <c r="AOR102" s="120"/>
      <c r="AOS102" s="120"/>
      <c r="AOT102" s="120"/>
      <c r="AOU102" s="120"/>
      <c r="AOV102" s="120"/>
      <c r="AOW102" s="120"/>
      <c r="AOX102" s="120"/>
      <c r="AOY102" s="120"/>
      <c r="AOZ102" s="120"/>
      <c r="APA102" s="120"/>
      <c r="APB102" s="120"/>
      <c r="APC102" s="120"/>
      <c r="APD102" s="120"/>
      <c r="APE102" s="120"/>
      <c r="APF102" s="120"/>
      <c r="APG102" s="120"/>
      <c r="APH102" s="120"/>
      <c r="API102" s="120"/>
      <c r="APJ102" s="120"/>
      <c r="APK102" s="120"/>
      <c r="APL102" s="120"/>
      <c r="APM102" s="120"/>
      <c r="APN102" s="120"/>
      <c r="APO102" s="120"/>
      <c r="APP102" s="120"/>
      <c r="APQ102" s="120"/>
      <c r="APR102" s="120"/>
      <c r="APS102" s="120"/>
      <c r="APT102" s="120"/>
      <c r="APU102" s="120"/>
      <c r="APV102" s="120"/>
      <c r="APW102" s="120"/>
      <c r="APX102" s="120"/>
      <c r="APY102" s="120"/>
      <c r="APZ102" s="120"/>
      <c r="AQA102" s="120"/>
      <c r="AQB102" s="120"/>
      <c r="AQC102" s="120"/>
      <c r="AQD102" s="120"/>
      <c r="AQE102" s="120"/>
      <c r="AQF102" s="120"/>
      <c r="AQG102" s="120"/>
      <c r="AQH102" s="120"/>
      <c r="AQI102" s="120"/>
      <c r="AQJ102" s="120"/>
      <c r="AQK102" s="120"/>
      <c r="AQL102" s="120"/>
      <c r="AQM102" s="120"/>
      <c r="AQN102" s="120"/>
      <c r="AQO102" s="120"/>
      <c r="AQP102" s="120"/>
      <c r="AQQ102" s="120"/>
      <c r="AQR102" s="120"/>
      <c r="AQS102" s="120"/>
      <c r="AQT102" s="120"/>
      <c r="AQU102" s="120"/>
      <c r="AQV102" s="120"/>
      <c r="AQW102" s="120"/>
      <c r="AQX102" s="120"/>
      <c r="AQY102" s="120"/>
      <c r="AQZ102" s="120"/>
      <c r="ARA102" s="120"/>
      <c r="ARB102" s="120"/>
      <c r="ARC102" s="120"/>
      <c r="ARD102" s="120"/>
      <c r="ARE102" s="120"/>
      <c r="ARF102" s="120"/>
      <c r="ARG102" s="120"/>
      <c r="ARH102" s="120"/>
      <c r="ARI102" s="120"/>
      <c r="ARJ102" s="120"/>
      <c r="ARK102" s="120"/>
      <c r="ARL102" s="120"/>
      <c r="ARM102" s="120"/>
      <c r="ARN102" s="120"/>
      <c r="ARO102" s="120"/>
      <c r="ARP102" s="120"/>
      <c r="ARQ102" s="120"/>
      <c r="ARR102" s="120"/>
      <c r="ARS102" s="120"/>
      <c r="ART102" s="120"/>
      <c r="ARU102" s="120"/>
      <c r="ARV102" s="120"/>
      <c r="ARW102" s="120"/>
      <c r="ARX102" s="120"/>
      <c r="ARY102" s="120"/>
      <c r="ARZ102" s="120"/>
      <c r="ASA102" s="120"/>
      <c r="ASB102" s="120"/>
      <c r="ASC102" s="120"/>
      <c r="ASD102" s="120"/>
      <c r="ASE102" s="120"/>
      <c r="ASF102" s="120"/>
      <c r="ASG102" s="120"/>
      <c r="ASH102" s="120"/>
      <c r="ASI102" s="120"/>
      <c r="ASJ102" s="120"/>
      <c r="ASK102" s="120"/>
      <c r="ASL102" s="120"/>
      <c r="ASM102" s="120"/>
      <c r="ASN102" s="120"/>
      <c r="ASO102" s="120"/>
      <c r="ASP102" s="120"/>
      <c r="ASQ102" s="120"/>
      <c r="ASR102" s="120"/>
      <c r="ASS102" s="120"/>
      <c r="AST102" s="120"/>
      <c r="ASU102" s="120"/>
      <c r="ASV102" s="120"/>
      <c r="ASW102" s="120"/>
      <c r="ASX102" s="120"/>
      <c r="ASY102" s="120"/>
      <c r="ASZ102" s="120"/>
      <c r="ATA102" s="120"/>
      <c r="ATB102" s="120"/>
      <c r="ATC102" s="120"/>
      <c r="ATD102" s="120"/>
      <c r="ATE102" s="120"/>
      <c r="ATF102" s="120"/>
      <c r="ATG102" s="120"/>
      <c r="ATH102" s="120"/>
      <c r="ATI102" s="120"/>
      <c r="ATJ102" s="120"/>
      <c r="ATK102" s="120"/>
      <c r="ATL102" s="120"/>
      <c r="ATM102" s="120"/>
      <c r="ATN102" s="120"/>
      <c r="ATO102" s="120"/>
      <c r="ATP102" s="120"/>
      <c r="ATQ102" s="120"/>
      <c r="ATR102" s="120"/>
      <c r="ATS102" s="120"/>
      <c r="ATT102" s="120"/>
      <c r="ATU102" s="120"/>
      <c r="ATV102" s="120"/>
      <c r="ATW102" s="120"/>
      <c r="ATX102" s="120"/>
      <c r="ATY102" s="120"/>
      <c r="ATZ102" s="120"/>
      <c r="AUA102" s="120"/>
      <c r="AUB102" s="120"/>
      <c r="AUC102" s="120"/>
      <c r="AUD102" s="120"/>
      <c r="AUE102" s="120"/>
      <c r="AUF102" s="120"/>
      <c r="AUG102" s="120"/>
      <c r="AUH102" s="120"/>
      <c r="AUI102" s="120"/>
      <c r="AUJ102" s="120"/>
      <c r="AUK102" s="120"/>
      <c r="AUL102" s="120"/>
      <c r="AUM102" s="120"/>
      <c r="AUN102" s="120"/>
      <c r="AUO102" s="120"/>
      <c r="AUP102" s="120"/>
      <c r="AUQ102" s="120"/>
      <c r="AUR102" s="120"/>
      <c r="AUS102" s="120"/>
      <c r="AUT102" s="120"/>
      <c r="AUU102" s="120"/>
      <c r="AUV102" s="120"/>
      <c r="AUW102" s="120"/>
      <c r="AUX102" s="120"/>
      <c r="AUY102" s="120"/>
      <c r="AUZ102" s="120"/>
      <c r="AVA102" s="120"/>
      <c r="AVB102" s="120"/>
      <c r="AVC102" s="120"/>
      <c r="AVD102" s="120"/>
      <c r="AVE102" s="120"/>
      <c r="AVF102" s="120"/>
      <c r="AVG102" s="120"/>
      <c r="AVH102" s="120"/>
      <c r="AVI102" s="120"/>
      <c r="AVJ102" s="120"/>
      <c r="AVK102" s="120"/>
      <c r="AVL102" s="120"/>
      <c r="AVM102" s="120"/>
      <c r="AVN102" s="120"/>
      <c r="AVO102" s="120"/>
      <c r="AVP102" s="120"/>
      <c r="AVQ102" s="120"/>
      <c r="AVR102" s="120"/>
      <c r="AVS102" s="120"/>
      <c r="AVT102" s="120"/>
      <c r="AVU102" s="120"/>
      <c r="AVV102" s="120"/>
      <c r="AVW102" s="120"/>
      <c r="AVX102" s="120"/>
      <c r="AVY102" s="120"/>
      <c r="AVZ102" s="120"/>
      <c r="AWA102" s="120"/>
      <c r="AWB102" s="120"/>
      <c r="AWC102" s="120"/>
      <c r="AWD102" s="120"/>
      <c r="AWE102" s="120"/>
      <c r="AWF102" s="120"/>
      <c r="AWG102" s="120"/>
      <c r="AWH102" s="120"/>
      <c r="AWI102" s="120"/>
      <c r="AWJ102" s="120"/>
      <c r="AWK102" s="120"/>
      <c r="AWL102" s="120"/>
      <c r="AWM102" s="120"/>
      <c r="AWN102" s="120"/>
      <c r="AWO102" s="120"/>
      <c r="AWP102" s="120"/>
      <c r="AWQ102" s="120"/>
      <c r="AWR102" s="120"/>
      <c r="AWS102" s="120"/>
      <c r="AWT102" s="120"/>
      <c r="AWU102" s="120"/>
      <c r="AWV102" s="120"/>
      <c r="AWW102" s="120"/>
      <c r="AWX102" s="120"/>
      <c r="AWY102" s="120"/>
      <c r="AWZ102" s="120"/>
      <c r="AXA102" s="120"/>
      <c r="AXB102" s="120"/>
      <c r="AXC102" s="120"/>
      <c r="AXD102" s="120"/>
      <c r="AXE102" s="120"/>
      <c r="AXF102" s="120"/>
      <c r="AXG102" s="120"/>
      <c r="AXH102" s="120"/>
      <c r="AXI102" s="120"/>
      <c r="AXJ102" s="120"/>
      <c r="AXK102" s="120"/>
      <c r="AXL102" s="120"/>
      <c r="AXM102" s="120"/>
      <c r="AXN102" s="120"/>
      <c r="AXO102" s="120"/>
      <c r="AXP102" s="120"/>
      <c r="AXQ102" s="120"/>
      <c r="AXR102" s="120"/>
      <c r="AXS102" s="120"/>
      <c r="AXT102" s="120"/>
      <c r="AXU102" s="120"/>
      <c r="AXV102" s="120"/>
      <c r="AXW102" s="120"/>
      <c r="AXX102" s="120"/>
      <c r="AXY102" s="120"/>
      <c r="AXZ102" s="120"/>
      <c r="AYA102" s="120"/>
      <c r="AYB102" s="120"/>
      <c r="AYC102" s="120"/>
      <c r="AYD102" s="120"/>
      <c r="AYE102" s="120"/>
      <c r="AYF102" s="120"/>
      <c r="AYG102" s="120"/>
      <c r="AYH102" s="120"/>
      <c r="AYI102" s="120"/>
      <c r="AYJ102" s="120"/>
      <c r="AYK102" s="120"/>
      <c r="AYL102" s="120"/>
      <c r="AYM102" s="120"/>
      <c r="AYN102" s="120"/>
      <c r="AYO102" s="120"/>
      <c r="AYP102" s="120"/>
      <c r="AYQ102" s="120"/>
      <c r="AYR102" s="120"/>
      <c r="AYS102" s="120"/>
      <c r="AYT102" s="120"/>
      <c r="AYU102" s="120"/>
      <c r="AYV102" s="120"/>
      <c r="AYW102" s="120"/>
      <c r="AYX102" s="120"/>
      <c r="AYY102" s="120"/>
      <c r="AYZ102" s="120"/>
      <c r="AZA102" s="120"/>
      <c r="AZB102" s="120"/>
      <c r="AZC102" s="120"/>
      <c r="AZD102" s="120"/>
      <c r="AZE102" s="120"/>
      <c r="AZF102" s="120"/>
      <c r="AZG102" s="120"/>
      <c r="AZH102" s="120"/>
      <c r="AZI102" s="120"/>
      <c r="AZJ102" s="120"/>
      <c r="AZK102" s="120"/>
      <c r="AZL102" s="120"/>
      <c r="AZM102" s="120"/>
      <c r="AZN102" s="120"/>
      <c r="AZO102" s="120"/>
      <c r="AZP102" s="120"/>
      <c r="AZQ102" s="120"/>
      <c r="AZR102" s="120"/>
      <c r="AZS102" s="120"/>
      <c r="AZT102" s="120"/>
      <c r="AZU102" s="120"/>
      <c r="AZV102" s="120"/>
      <c r="AZW102" s="120"/>
      <c r="AZX102" s="120"/>
      <c r="AZY102" s="120"/>
      <c r="AZZ102" s="120"/>
      <c r="BAA102" s="120"/>
      <c r="BAB102" s="120"/>
      <c r="BAC102" s="120"/>
      <c r="BAD102" s="120"/>
      <c r="BAE102" s="120"/>
      <c r="BAF102" s="120"/>
      <c r="BAG102" s="120"/>
      <c r="BAH102" s="120"/>
      <c r="BAI102" s="120"/>
      <c r="BAJ102" s="120"/>
      <c r="BAK102" s="120"/>
      <c r="BAL102" s="120"/>
      <c r="BAM102" s="120"/>
      <c r="BAN102" s="120"/>
      <c r="BAO102" s="120"/>
      <c r="BAP102" s="120"/>
      <c r="BAQ102" s="120"/>
      <c r="BAR102" s="120"/>
      <c r="BAS102" s="120"/>
      <c r="BAT102" s="120"/>
      <c r="BAU102" s="120"/>
      <c r="BAV102" s="120"/>
      <c r="BAW102" s="120"/>
      <c r="BAX102" s="120"/>
      <c r="BAY102" s="120"/>
      <c r="BAZ102" s="120"/>
      <c r="BBA102" s="120"/>
      <c r="BBB102" s="120"/>
      <c r="BBC102" s="120"/>
      <c r="BBD102" s="120"/>
      <c r="BBE102" s="120"/>
      <c r="BBF102" s="120"/>
      <c r="BBG102" s="120"/>
      <c r="BBH102" s="120"/>
      <c r="BBI102" s="120"/>
      <c r="BBJ102" s="120"/>
      <c r="BBK102" s="120"/>
      <c r="BBL102" s="120"/>
      <c r="BBM102" s="120"/>
      <c r="BBN102" s="120"/>
      <c r="BBO102" s="120"/>
      <c r="BBP102" s="120"/>
      <c r="BBQ102" s="120"/>
      <c r="BBR102" s="120"/>
      <c r="BBS102" s="120"/>
      <c r="BBT102" s="120"/>
      <c r="BBU102" s="120"/>
      <c r="BBV102" s="120"/>
      <c r="BBW102" s="120"/>
      <c r="BBX102" s="120"/>
      <c r="BBY102" s="120"/>
      <c r="BBZ102" s="120"/>
      <c r="BCA102" s="120"/>
      <c r="BCB102" s="120"/>
      <c r="BCC102" s="120"/>
      <c r="BCD102" s="120"/>
      <c r="BCE102" s="120"/>
      <c r="BCF102" s="120"/>
      <c r="BCG102" s="120"/>
      <c r="BCH102" s="120"/>
      <c r="BCI102" s="120"/>
      <c r="BCJ102" s="120"/>
      <c r="BCK102" s="120"/>
      <c r="BCL102" s="120"/>
      <c r="BCM102" s="120"/>
      <c r="BCN102" s="120"/>
      <c r="BCO102" s="120"/>
      <c r="BCP102" s="120"/>
      <c r="BCQ102" s="120"/>
      <c r="BCR102" s="120"/>
      <c r="BCS102" s="120"/>
      <c r="BCT102" s="120"/>
      <c r="BCU102" s="120"/>
      <c r="BCV102" s="120"/>
      <c r="BCW102" s="120"/>
      <c r="BCX102" s="120"/>
      <c r="BCY102" s="120"/>
      <c r="BCZ102" s="120"/>
      <c r="BDA102" s="120"/>
      <c r="BDB102" s="120"/>
      <c r="BDC102" s="120"/>
      <c r="BDD102" s="120"/>
      <c r="BDE102" s="120"/>
      <c r="BDF102" s="120"/>
      <c r="BDG102" s="120"/>
      <c r="BDH102" s="120"/>
      <c r="BDI102" s="120"/>
      <c r="BDJ102" s="120"/>
      <c r="BDK102" s="120"/>
      <c r="BDL102" s="120"/>
      <c r="BDM102" s="120"/>
      <c r="BDN102" s="120"/>
      <c r="BDO102" s="120"/>
      <c r="BDP102" s="120"/>
      <c r="BDQ102" s="120"/>
      <c r="BDR102" s="120"/>
      <c r="BDS102" s="120"/>
      <c r="BDT102" s="120"/>
      <c r="BDU102" s="120"/>
      <c r="BDV102" s="120"/>
      <c r="BDW102" s="120"/>
      <c r="BDX102" s="120"/>
      <c r="BDY102" s="120"/>
      <c r="BDZ102" s="120"/>
      <c r="BEA102" s="120"/>
      <c r="BEB102" s="120"/>
      <c r="BEC102" s="120"/>
      <c r="BED102" s="120"/>
      <c r="BEE102" s="120"/>
      <c r="BEF102" s="120"/>
      <c r="BEG102" s="120"/>
      <c r="BEH102" s="120"/>
      <c r="BEI102" s="120"/>
      <c r="BEJ102" s="120"/>
      <c r="BEK102" s="120"/>
      <c r="BEL102" s="120"/>
      <c r="BEM102" s="120"/>
      <c r="BEN102" s="120"/>
      <c r="BEO102" s="120"/>
      <c r="BEP102" s="120"/>
      <c r="BEQ102" s="120"/>
      <c r="BER102" s="120"/>
      <c r="BES102" s="120"/>
      <c r="BET102" s="120"/>
      <c r="BEU102" s="120"/>
      <c r="BEV102" s="120"/>
      <c r="BEW102" s="120"/>
      <c r="BEX102" s="120"/>
      <c r="BEY102" s="120"/>
      <c r="BEZ102" s="120"/>
      <c r="BFA102" s="120"/>
      <c r="BFB102" s="120"/>
      <c r="BFC102" s="120"/>
      <c r="BFD102" s="120"/>
      <c r="BFE102" s="120"/>
      <c r="BFF102" s="120"/>
      <c r="BFG102" s="120"/>
      <c r="BFH102" s="120"/>
      <c r="BFI102" s="120"/>
      <c r="BFJ102" s="120"/>
      <c r="BFK102" s="120"/>
      <c r="BFL102" s="120"/>
      <c r="BFM102" s="120"/>
      <c r="BFN102" s="120"/>
      <c r="BFO102" s="120"/>
      <c r="BFP102" s="120"/>
      <c r="BFQ102" s="120"/>
      <c r="BFR102" s="120"/>
      <c r="BFS102" s="120"/>
      <c r="BFT102" s="120"/>
      <c r="BFU102" s="120"/>
      <c r="BFV102" s="120"/>
      <c r="BFW102" s="120"/>
      <c r="BFX102" s="120"/>
      <c r="BFY102" s="120"/>
      <c r="BFZ102" s="120"/>
      <c r="BGA102" s="120"/>
      <c r="BGB102" s="120"/>
      <c r="BGC102" s="120"/>
      <c r="BGD102" s="120"/>
      <c r="BGE102" s="120"/>
      <c r="BGF102" s="120"/>
      <c r="BGG102" s="120"/>
      <c r="BGH102" s="120"/>
      <c r="BGI102" s="120"/>
      <c r="BGJ102" s="120"/>
      <c r="BGK102" s="120"/>
      <c r="BGL102" s="120"/>
      <c r="BGM102" s="120"/>
      <c r="BGN102" s="120"/>
      <c r="BGO102" s="120"/>
      <c r="BGP102" s="120"/>
      <c r="BGQ102" s="120"/>
      <c r="BGR102" s="120"/>
      <c r="BGS102" s="120"/>
      <c r="BGT102" s="120"/>
      <c r="BGU102" s="120"/>
      <c r="BGV102" s="120"/>
      <c r="BGW102" s="120"/>
      <c r="BGX102" s="120"/>
      <c r="BGY102" s="120"/>
      <c r="BGZ102" s="120"/>
      <c r="BHA102" s="120"/>
      <c r="BHB102" s="120"/>
      <c r="BHC102" s="120"/>
      <c r="BHD102" s="120"/>
      <c r="BHE102" s="120"/>
      <c r="BHF102" s="120"/>
      <c r="BHG102" s="120"/>
      <c r="BHH102" s="120"/>
      <c r="BHI102" s="120"/>
      <c r="BHJ102" s="120"/>
      <c r="BHK102" s="120"/>
      <c r="BHL102" s="120"/>
      <c r="BHM102" s="120"/>
      <c r="BHN102" s="120"/>
      <c r="BHO102" s="120"/>
      <c r="BHP102" s="120"/>
      <c r="BHQ102" s="120"/>
      <c r="BHR102" s="120"/>
      <c r="BHS102" s="120"/>
      <c r="BHT102" s="120"/>
      <c r="BHU102" s="120"/>
      <c r="BHV102" s="120"/>
      <c r="BHW102" s="120"/>
      <c r="BHX102" s="120"/>
      <c r="BHY102" s="120"/>
      <c r="BHZ102" s="120"/>
      <c r="BIA102" s="120"/>
      <c r="BIB102" s="120"/>
      <c r="BIC102" s="120"/>
      <c r="BID102" s="120"/>
      <c r="BIE102" s="120"/>
      <c r="BIF102" s="120"/>
      <c r="BIG102" s="120"/>
      <c r="BIH102" s="120"/>
      <c r="BII102" s="120"/>
      <c r="BIJ102" s="120"/>
      <c r="BIK102" s="120"/>
      <c r="BIL102" s="120"/>
      <c r="BIM102" s="120"/>
      <c r="BIN102" s="120"/>
      <c r="BIO102" s="120"/>
      <c r="BIP102" s="120"/>
      <c r="BIQ102" s="120"/>
      <c r="BIR102" s="120"/>
      <c r="BIS102" s="120"/>
      <c r="BIT102" s="120"/>
      <c r="BIU102" s="120"/>
      <c r="BIV102" s="120"/>
      <c r="BIW102" s="120"/>
      <c r="BIX102" s="120"/>
      <c r="BIY102" s="120"/>
      <c r="BIZ102" s="120"/>
      <c r="BJA102" s="120"/>
      <c r="BJB102" s="120"/>
      <c r="BJC102" s="120"/>
      <c r="BJD102" s="120"/>
      <c r="BJE102" s="120"/>
      <c r="BJF102" s="120"/>
      <c r="BJG102" s="120"/>
      <c r="BJH102" s="120"/>
      <c r="BJI102" s="120"/>
      <c r="BJJ102" s="120"/>
      <c r="BJK102" s="120"/>
      <c r="BJL102" s="120"/>
      <c r="BJM102" s="120"/>
      <c r="BJN102" s="120"/>
      <c r="BJO102" s="120"/>
      <c r="BJP102" s="120"/>
      <c r="BJQ102" s="120"/>
      <c r="BJR102" s="120"/>
      <c r="BJS102" s="120"/>
      <c r="BJT102" s="120"/>
      <c r="BJU102" s="120"/>
      <c r="BJV102" s="120"/>
      <c r="BJW102" s="120"/>
      <c r="BJX102" s="120"/>
      <c r="BJY102" s="120"/>
      <c r="BJZ102" s="120"/>
      <c r="BKA102" s="120"/>
      <c r="BKB102" s="120"/>
      <c r="BKC102" s="120"/>
      <c r="BKD102" s="120"/>
      <c r="BKE102" s="120"/>
      <c r="BKF102" s="120"/>
      <c r="BKG102" s="120"/>
      <c r="BKH102" s="120"/>
      <c r="BKI102" s="120"/>
      <c r="BKJ102" s="120"/>
      <c r="BKK102" s="120"/>
      <c r="BKL102" s="120"/>
      <c r="BKM102" s="120"/>
      <c r="BKN102" s="120"/>
      <c r="BKO102" s="120"/>
      <c r="BKP102" s="120"/>
      <c r="BKQ102" s="120"/>
      <c r="BKR102" s="120"/>
      <c r="BKS102" s="120"/>
      <c r="BKT102" s="120"/>
      <c r="BKU102" s="120"/>
      <c r="BKV102" s="120"/>
      <c r="BKW102" s="120"/>
      <c r="BKX102" s="120"/>
      <c r="BKY102" s="120"/>
      <c r="BKZ102" s="120"/>
      <c r="BLA102" s="120"/>
      <c r="BLB102" s="120"/>
      <c r="BLC102" s="120"/>
      <c r="BLD102" s="120"/>
      <c r="BLE102" s="120"/>
      <c r="BLF102" s="120"/>
      <c r="BLG102" s="120"/>
      <c r="BLH102" s="120"/>
      <c r="BLI102" s="120"/>
      <c r="BLJ102" s="120"/>
      <c r="BLK102" s="120"/>
      <c r="BLL102" s="120"/>
      <c r="BLM102" s="120"/>
      <c r="BLN102" s="120"/>
      <c r="BLO102" s="120"/>
      <c r="BLP102" s="120"/>
      <c r="BLQ102" s="120"/>
      <c r="BLR102" s="120"/>
      <c r="BLS102" s="120"/>
      <c r="BLT102" s="120"/>
      <c r="BLU102" s="120"/>
      <c r="BLV102" s="120"/>
      <c r="BLW102" s="120"/>
      <c r="BLX102" s="120"/>
      <c r="BLY102" s="120"/>
      <c r="BLZ102" s="120"/>
      <c r="BMA102" s="120"/>
      <c r="BMB102" s="120"/>
      <c r="BMC102" s="120"/>
      <c r="BMD102" s="120"/>
      <c r="BME102" s="120"/>
      <c r="BMF102" s="120"/>
      <c r="BMG102" s="120"/>
      <c r="BMH102" s="120"/>
      <c r="BMI102" s="120"/>
      <c r="BMJ102" s="120"/>
      <c r="BMK102" s="120"/>
      <c r="BML102" s="120"/>
      <c r="BMM102" s="120"/>
      <c r="BMN102" s="120"/>
      <c r="BMO102" s="120"/>
      <c r="BMP102" s="120"/>
      <c r="BMQ102" s="120"/>
      <c r="BMR102" s="120"/>
      <c r="BMS102" s="120"/>
      <c r="BMT102" s="120"/>
      <c r="BMU102" s="120"/>
      <c r="BMV102" s="120"/>
      <c r="BMW102" s="120"/>
      <c r="BMX102" s="120"/>
      <c r="BMY102" s="120"/>
      <c r="BMZ102" s="120"/>
      <c r="BNA102" s="120"/>
      <c r="BNB102" s="120"/>
      <c r="BNC102" s="120"/>
      <c r="BND102" s="120"/>
      <c r="BNE102" s="120"/>
      <c r="BNF102" s="120"/>
      <c r="BNG102" s="120"/>
      <c r="BNH102" s="120"/>
      <c r="BNI102" s="120"/>
      <c r="BNJ102" s="120"/>
      <c r="BNK102" s="120"/>
      <c r="BNL102" s="120"/>
      <c r="BNM102" s="120"/>
      <c r="BNN102" s="120"/>
      <c r="BNO102" s="120"/>
      <c r="BNP102" s="120"/>
      <c r="BNQ102" s="120"/>
      <c r="BNR102" s="120"/>
      <c r="BNS102" s="120"/>
      <c r="BNT102" s="120"/>
      <c r="BNU102" s="120"/>
      <c r="BNV102" s="120"/>
      <c r="BNW102" s="120"/>
      <c r="BNX102" s="120"/>
      <c r="BNY102" s="120"/>
      <c r="BNZ102" s="120"/>
      <c r="BOA102" s="120"/>
      <c r="BOB102" s="120"/>
      <c r="BOC102" s="120"/>
      <c r="BOD102" s="120"/>
      <c r="BOE102" s="120"/>
      <c r="BOF102" s="120"/>
      <c r="BOG102" s="120"/>
      <c r="BOH102" s="120"/>
      <c r="BOI102" s="120"/>
      <c r="BOJ102" s="120"/>
      <c r="BOK102" s="120"/>
      <c r="BOL102" s="120"/>
      <c r="BOM102" s="120"/>
      <c r="BON102" s="120"/>
      <c r="BOO102" s="120"/>
      <c r="BOP102" s="120"/>
      <c r="BOQ102" s="120"/>
      <c r="BOR102" s="120"/>
      <c r="BOS102" s="120"/>
      <c r="BOT102" s="120"/>
      <c r="BOU102" s="120"/>
      <c r="BOV102" s="120"/>
      <c r="BOW102" s="120"/>
      <c r="BOX102" s="120"/>
      <c r="BOY102" s="120"/>
      <c r="BOZ102" s="120"/>
      <c r="BPA102" s="120"/>
      <c r="BPB102" s="120"/>
      <c r="BPC102" s="120"/>
      <c r="BPD102" s="120"/>
      <c r="BPE102" s="120"/>
      <c r="BPF102" s="120"/>
      <c r="BPG102" s="120"/>
      <c r="BPH102" s="120"/>
      <c r="BPI102" s="120"/>
      <c r="BPJ102" s="120"/>
      <c r="BPK102" s="120"/>
      <c r="BPL102" s="120"/>
      <c r="BPM102" s="120"/>
      <c r="BPN102" s="120"/>
      <c r="BPO102" s="120"/>
      <c r="BPP102" s="120"/>
      <c r="BPQ102" s="120"/>
      <c r="BPR102" s="120"/>
      <c r="BPS102" s="120"/>
      <c r="BPT102" s="120"/>
      <c r="BPU102" s="120"/>
      <c r="BPV102" s="120"/>
      <c r="BPW102" s="120"/>
      <c r="BPX102" s="120"/>
      <c r="BPY102" s="120"/>
      <c r="BPZ102" s="120"/>
      <c r="BQA102" s="120"/>
      <c r="BQB102" s="120"/>
      <c r="BQC102" s="120"/>
      <c r="BQD102" s="120"/>
      <c r="BQE102" s="120"/>
      <c r="BQF102" s="120"/>
      <c r="BQG102" s="120"/>
      <c r="BQH102" s="120"/>
      <c r="BQI102" s="120"/>
      <c r="BQJ102" s="120"/>
      <c r="BQK102" s="120"/>
      <c r="BQL102" s="120"/>
      <c r="BQM102" s="120"/>
      <c r="BQN102" s="120"/>
      <c r="BQO102" s="120"/>
      <c r="BQP102" s="120"/>
      <c r="BQQ102" s="120"/>
      <c r="BQR102" s="120"/>
      <c r="BQS102" s="120"/>
      <c r="BQT102" s="120"/>
      <c r="BQU102" s="120"/>
      <c r="BQV102" s="120"/>
      <c r="BQW102" s="120"/>
      <c r="BQX102" s="120"/>
      <c r="BQY102" s="120"/>
      <c r="BQZ102" s="120"/>
      <c r="BRA102" s="120"/>
      <c r="BRB102" s="120"/>
      <c r="BRC102" s="120"/>
      <c r="BRD102" s="120"/>
      <c r="BRE102" s="120"/>
      <c r="BRF102" s="120"/>
      <c r="BRG102" s="120"/>
      <c r="BRH102" s="120"/>
      <c r="BRI102" s="120"/>
      <c r="BRJ102" s="120"/>
      <c r="BRK102" s="120"/>
      <c r="BRL102" s="120"/>
      <c r="BRM102" s="120"/>
      <c r="BRN102" s="120"/>
      <c r="BRO102" s="120"/>
      <c r="BRP102" s="120"/>
      <c r="BRQ102" s="120"/>
      <c r="BRR102" s="120"/>
      <c r="BRS102" s="120"/>
      <c r="BRT102" s="120"/>
      <c r="BRU102" s="120"/>
      <c r="BRV102" s="120"/>
      <c r="BRW102" s="120"/>
      <c r="BRX102" s="120"/>
      <c r="BRY102" s="120"/>
      <c r="BRZ102" s="120"/>
      <c r="BSA102" s="120"/>
      <c r="BSB102" s="120"/>
      <c r="BSC102" s="120"/>
      <c r="BSD102" s="120"/>
      <c r="BSE102" s="120"/>
      <c r="BSF102" s="120"/>
      <c r="BSG102" s="120"/>
      <c r="BSH102" s="120"/>
      <c r="BSI102" s="120"/>
      <c r="BSJ102" s="120"/>
      <c r="BSK102" s="120"/>
      <c r="BSL102" s="120"/>
      <c r="BSM102" s="120"/>
      <c r="BSN102" s="120"/>
      <c r="BSO102" s="120"/>
      <c r="BSP102" s="120"/>
      <c r="BSQ102" s="120"/>
      <c r="BSR102" s="120"/>
      <c r="BSS102" s="120"/>
      <c r="BST102" s="120"/>
      <c r="BSU102" s="120"/>
      <c r="BSV102" s="120"/>
      <c r="BSW102" s="120"/>
      <c r="BSX102" s="120"/>
      <c r="BSY102" s="120"/>
      <c r="BSZ102" s="120"/>
      <c r="BTA102" s="120"/>
      <c r="BTB102" s="120"/>
      <c r="BTC102" s="120"/>
      <c r="BTD102" s="120"/>
      <c r="BTE102" s="120"/>
      <c r="BTF102" s="120"/>
      <c r="BTG102" s="120"/>
      <c r="BTH102" s="120"/>
      <c r="BTI102" s="120"/>
      <c r="BTJ102" s="120"/>
      <c r="BTK102" s="120"/>
      <c r="BTL102" s="120"/>
      <c r="BTM102" s="120"/>
      <c r="BTN102" s="120"/>
      <c r="BTO102" s="120"/>
      <c r="BTP102" s="120"/>
      <c r="BTQ102" s="120"/>
      <c r="BTR102" s="120"/>
      <c r="BTS102" s="120"/>
      <c r="BTT102" s="120"/>
      <c r="BTU102" s="120"/>
      <c r="BTV102" s="120"/>
      <c r="BTW102" s="120"/>
      <c r="BTX102" s="120"/>
      <c r="BTY102" s="120"/>
    </row>
    <row r="103" spans="1:1897" s="96" customFormat="1" x14ac:dyDescent="0.2">
      <c r="B103" s="95" t="s">
        <v>546</v>
      </c>
      <c r="C103" s="95" t="s">
        <v>30</v>
      </c>
      <c r="D103" s="95" t="s">
        <v>126</v>
      </c>
      <c r="E103" s="95" t="s">
        <v>18</v>
      </c>
      <c r="F103" s="95" t="s">
        <v>245</v>
      </c>
      <c r="G103" s="8">
        <v>10000</v>
      </c>
      <c r="H103" s="8">
        <v>0</v>
      </c>
      <c r="I103" s="8">
        <v>25</v>
      </c>
      <c r="J103" s="15">
        <f t="shared" si="17"/>
        <v>287</v>
      </c>
      <c r="K103" s="16">
        <f t="shared" si="18"/>
        <v>304</v>
      </c>
      <c r="L103" s="16">
        <f t="shared" si="20"/>
        <v>709</v>
      </c>
      <c r="M103" s="15">
        <f t="shared" si="21"/>
        <v>709.99999999999989</v>
      </c>
      <c r="N103" s="16">
        <f t="shared" si="23"/>
        <v>115</v>
      </c>
      <c r="O103" s="15">
        <v>0</v>
      </c>
      <c r="P103" s="16">
        <f t="shared" si="22"/>
        <v>616</v>
      </c>
      <c r="Q103" s="15">
        <f t="shared" si="19"/>
        <v>9384</v>
      </c>
      <c r="R103" s="97"/>
      <c r="S103" s="97"/>
    </row>
    <row r="104" spans="1:1897" s="96" customFormat="1" x14ac:dyDescent="0.2">
      <c r="G104" s="6"/>
      <c r="H104" s="6"/>
      <c r="I104" s="6"/>
      <c r="J104" s="87"/>
      <c r="K104" s="86"/>
      <c r="L104" s="86"/>
      <c r="M104" s="87"/>
      <c r="N104" s="86"/>
      <c r="O104" s="88"/>
      <c r="P104" s="86"/>
      <c r="Q104" s="88"/>
      <c r="R104" s="121">
        <v>1205.3</v>
      </c>
      <c r="S104" s="116">
        <v>1207</v>
      </c>
    </row>
    <row r="105" spans="1:1897" s="96" customFormat="1" x14ac:dyDescent="0.2">
      <c r="B105" s="94" t="s">
        <v>443</v>
      </c>
      <c r="C105" s="95" t="s">
        <v>82</v>
      </c>
      <c r="D105" s="95" t="s">
        <v>497</v>
      </c>
      <c r="E105" s="95" t="s">
        <v>18</v>
      </c>
      <c r="F105" s="95" t="s">
        <v>22</v>
      </c>
      <c r="G105" s="8">
        <v>45000</v>
      </c>
      <c r="H105" s="8">
        <v>1148.33</v>
      </c>
      <c r="I105" s="8">
        <v>25</v>
      </c>
      <c r="J105" s="85">
        <f t="shared" ref="J105:J111" si="24">IF(G105&lt;=$AF$384*$AG$384,G105*$AC$391,($AF$384*$AG$384)*$AC$391)</f>
        <v>1291.5</v>
      </c>
      <c r="K105" s="14">
        <f t="shared" ref="K105:K111" si="25">IF(G105&lt;=$AF$385*$AG$385,G105*$AC$392,($AF$385*$AG$385)*$AC$392)</f>
        <v>1368</v>
      </c>
      <c r="L105" s="14">
        <f t="shared" si="20"/>
        <v>3190.5</v>
      </c>
      <c r="M105" s="85">
        <f t="shared" si="21"/>
        <v>3194.9999999999995</v>
      </c>
      <c r="N105" s="14">
        <f t="shared" si="23"/>
        <v>517.5</v>
      </c>
      <c r="O105" s="85">
        <v>16489.63</v>
      </c>
      <c r="P105" s="14">
        <f t="shared" si="22"/>
        <v>20322.46</v>
      </c>
      <c r="Q105" s="14">
        <f t="shared" ref="Q105:Q111" si="26">G105-P105</f>
        <v>24677.54</v>
      </c>
      <c r="R105" s="112">
        <v>2127</v>
      </c>
      <c r="S105" s="112">
        <v>2130</v>
      </c>
    </row>
    <row r="106" spans="1:1897" s="96" customFormat="1" x14ac:dyDescent="0.2">
      <c r="B106" s="95" t="s">
        <v>188</v>
      </c>
      <c r="C106" s="95" t="s">
        <v>82</v>
      </c>
      <c r="D106" s="95" t="s">
        <v>103</v>
      </c>
      <c r="E106" s="95" t="s">
        <v>18</v>
      </c>
      <c r="F106" s="95" t="s">
        <v>19</v>
      </c>
      <c r="G106" s="8">
        <v>20000</v>
      </c>
      <c r="H106" s="8">
        <v>0</v>
      </c>
      <c r="I106" s="8">
        <v>25</v>
      </c>
      <c r="J106" s="8">
        <f t="shared" si="24"/>
        <v>574</v>
      </c>
      <c r="K106" s="9">
        <f t="shared" si="25"/>
        <v>608</v>
      </c>
      <c r="L106" s="9">
        <f t="shared" si="20"/>
        <v>1418</v>
      </c>
      <c r="M106" s="8">
        <f t="shared" si="21"/>
        <v>1419.9999999999998</v>
      </c>
      <c r="N106" s="9">
        <f t="shared" si="23"/>
        <v>230</v>
      </c>
      <c r="O106" s="8">
        <v>7304.75</v>
      </c>
      <c r="P106" s="9">
        <f t="shared" si="22"/>
        <v>8511.75</v>
      </c>
      <c r="Q106" s="9">
        <f t="shared" si="26"/>
        <v>11488.25</v>
      </c>
      <c r="R106" s="112">
        <v>1325.83</v>
      </c>
      <c r="S106" s="112">
        <v>1327.7</v>
      </c>
    </row>
    <row r="107" spans="1:1897" s="96" customFormat="1" x14ac:dyDescent="0.2">
      <c r="B107" s="94" t="s">
        <v>451</v>
      </c>
      <c r="C107" s="95" t="s">
        <v>82</v>
      </c>
      <c r="D107" s="95" t="s">
        <v>73</v>
      </c>
      <c r="E107" s="95" t="s">
        <v>18</v>
      </c>
      <c r="F107" s="95" t="s">
        <v>19</v>
      </c>
      <c r="G107" s="8">
        <v>21700</v>
      </c>
      <c r="H107" s="8">
        <v>0</v>
      </c>
      <c r="I107" s="8">
        <v>25</v>
      </c>
      <c r="J107" s="8">
        <f t="shared" si="24"/>
        <v>622.79</v>
      </c>
      <c r="K107" s="9">
        <f t="shared" si="25"/>
        <v>659.68</v>
      </c>
      <c r="L107" s="9">
        <f t="shared" si="20"/>
        <v>1538.5300000000002</v>
      </c>
      <c r="M107" s="8">
        <f t="shared" si="21"/>
        <v>1540.6999999999998</v>
      </c>
      <c r="N107" s="9">
        <f t="shared" si="23"/>
        <v>249.54999999999998</v>
      </c>
      <c r="O107" s="8">
        <v>6429.48</v>
      </c>
      <c r="P107" s="9">
        <f t="shared" si="22"/>
        <v>7736.9499999999989</v>
      </c>
      <c r="Q107" s="9">
        <f t="shared" si="26"/>
        <v>13963.050000000001</v>
      </c>
      <c r="R107" s="111">
        <v>1347.1</v>
      </c>
      <c r="S107" s="111">
        <v>1349</v>
      </c>
    </row>
    <row r="108" spans="1:1897" s="96" customFormat="1" x14ac:dyDescent="0.2">
      <c r="B108" s="99" t="s">
        <v>363</v>
      </c>
      <c r="C108" s="95" t="s">
        <v>82</v>
      </c>
      <c r="D108" s="99" t="s">
        <v>279</v>
      </c>
      <c r="E108" s="95" t="s">
        <v>18</v>
      </c>
      <c r="F108" s="95" t="s">
        <v>22</v>
      </c>
      <c r="G108" s="9">
        <v>22000</v>
      </c>
      <c r="H108" s="9">
        <v>0</v>
      </c>
      <c r="I108" s="9">
        <v>25</v>
      </c>
      <c r="J108" s="8">
        <f t="shared" si="24"/>
        <v>631.4</v>
      </c>
      <c r="K108" s="9">
        <f t="shared" si="25"/>
        <v>668.8</v>
      </c>
      <c r="L108" s="9">
        <f t="shared" si="20"/>
        <v>1559.8000000000002</v>
      </c>
      <c r="M108" s="8">
        <f t="shared" si="21"/>
        <v>1561.9999999999998</v>
      </c>
      <c r="N108" s="9">
        <f t="shared" si="23"/>
        <v>253</v>
      </c>
      <c r="O108" s="9">
        <v>9380.31</v>
      </c>
      <c r="P108" s="9">
        <f t="shared" si="22"/>
        <v>10705.509999999998</v>
      </c>
      <c r="Q108" s="9">
        <f t="shared" si="26"/>
        <v>11294.490000000002</v>
      </c>
      <c r="R108" s="122"/>
      <c r="S108" s="122"/>
    </row>
    <row r="109" spans="1:1897" s="96" customFormat="1" x14ac:dyDescent="0.2">
      <c r="B109" s="99" t="s">
        <v>541</v>
      </c>
      <c r="C109" s="95" t="s">
        <v>82</v>
      </c>
      <c r="D109" s="99" t="s">
        <v>58</v>
      </c>
      <c r="E109" s="95" t="s">
        <v>542</v>
      </c>
      <c r="F109" s="95" t="s">
        <v>19</v>
      </c>
      <c r="G109" s="9">
        <v>23000</v>
      </c>
      <c r="H109" s="9">
        <v>0</v>
      </c>
      <c r="I109" s="9">
        <v>25</v>
      </c>
      <c r="J109" s="8">
        <f t="shared" si="24"/>
        <v>660.1</v>
      </c>
      <c r="K109" s="9">
        <f t="shared" si="25"/>
        <v>699.2</v>
      </c>
      <c r="L109" s="9">
        <f t="shared" si="20"/>
        <v>1630.7</v>
      </c>
      <c r="M109" s="8">
        <f t="shared" si="21"/>
        <v>1632.9999999999998</v>
      </c>
      <c r="N109" s="9">
        <f t="shared" si="23"/>
        <v>264.5</v>
      </c>
      <c r="O109" s="9">
        <v>2100</v>
      </c>
      <c r="P109" s="9">
        <f t="shared" si="22"/>
        <v>3484.3</v>
      </c>
      <c r="Q109" s="9">
        <f t="shared" si="26"/>
        <v>19515.7</v>
      </c>
      <c r="R109" s="122"/>
      <c r="S109" s="122"/>
    </row>
    <row r="110" spans="1:1897" s="96" customFormat="1" x14ac:dyDescent="0.2">
      <c r="B110" s="99" t="s">
        <v>544</v>
      </c>
      <c r="C110" s="95" t="s">
        <v>82</v>
      </c>
      <c r="D110" s="99" t="s">
        <v>279</v>
      </c>
      <c r="E110" s="95" t="s">
        <v>18</v>
      </c>
      <c r="F110" s="95" t="s">
        <v>22</v>
      </c>
      <c r="G110" s="9">
        <v>25000</v>
      </c>
      <c r="H110" s="9">
        <v>0</v>
      </c>
      <c r="I110" s="9">
        <v>25</v>
      </c>
      <c r="J110" s="8">
        <f t="shared" si="24"/>
        <v>717.5</v>
      </c>
      <c r="K110" s="9">
        <f t="shared" si="25"/>
        <v>760</v>
      </c>
      <c r="L110" s="9">
        <f t="shared" si="20"/>
        <v>1772.5000000000002</v>
      </c>
      <c r="M110" s="8">
        <f t="shared" si="21"/>
        <v>1774.9999999999998</v>
      </c>
      <c r="N110" s="9">
        <f t="shared" si="23"/>
        <v>287.5</v>
      </c>
      <c r="O110" s="9">
        <v>1000</v>
      </c>
      <c r="P110" s="9">
        <f t="shared" si="22"/>
        <v>2502.5</v>
      </c>
      <c r="Q110" s="9">
        <f t="shared" si="26"/>
        <v>22497.5</v>
      </c>
      <c r="R110" s="97"/>
      <c r="S110" s="97"/>
    </row>
    <row r="111" spans="1:1897" s="96" customFormat="1" x14ac:dyDescent="0.2">
      <c r="B111" s="99" t="s">
        <v>552</v>
      </c>
      <c r="C111" s="95" t="s">
        <v>82</v>
      </c>
      <c r="D111" s="99" t="s">
        <v>279</v>
      </c>
      <c r="E111" s="95" t="s">
        <v>18</v>
      </c>
      <c r="F111" s="95" t="s">
        <v>22</v>
      </c>
      <c r="G111" s="9">
        <v>20000</v>
      </c>
      <c r="H111" s="9">
        <v>0</v>
      </c>
      <c r="I111" s="9">
        <v>25</v>
      </c>
      <c r="J111" s="15">
        <f t="shared" si="24"/>
        <v>574</v>
      </c>
      <c r="K111" s="16">
        <f t="shared" si="25"/>
        <v>608</v>
      </c>
      <c r="L111" s="16">
        <f t="shared" si="20"/>
        <v>1418</v>
      </c>
      <c r="M111" s="15">
        <f t="shared" si="21"/>
        <v>1419.9999999999998</v>
      </c>
      <c r="N111" s="16">
        <f t="shared" si="23"/>
        <v>230</v>
      </c>
      <c r="O111" s="16">
        <v>1500</v>
      </c>
      <c r="P111" s="16">
        <f t="shared" si="22"/>
        <v>2707</v>
      </c>
      <c r="Q111" s="16">
        <f t="shared" si="26"/>
        <v>17293</v>
      </c>
      <c r="R111" s="97"/>
      <c r="S111" s="97"/>
    </row>
    <row r="112" spans="1:1897" s="96" customFormat="1" x14ac:dyDescent="0.2">
      <c r="G112" s="6"/>
      <c r="H112" s="6"/>
      <c r="I112" s="6"/>
      <c r="J112" s="87"/>
      <c r="K112" s="86"/>
      <c r="L112" s="86"/>
      <c r="M112" s="87"/>
      <c r="N112" s="86"/>
      <c r="O112" s="88"/>
      <c r="P112" s="86"/>
      <c r="Q112" s="88"/>
      <c r="R112" s="123">
        <v>2010.02</v>
      </c>
      <c r="S112" s="124">
        <v>2012.85</v>
      </c>
    </row>
    <row r="113" spans="2:19" s="96" customFormat="1" x14ac:dyDescent="0.2">
      <c r="B113" s="95" t="s">
        <v>204</v>
      </c>
      <c r="C113" s="95" t="s">
        <v>112</v>
      </c>
      <c r="D113" s="95" t="s">
        <v>205</v>
      </c>
      <c r="E113" s="95" t="s">
        <v>18</v>
      </c>
      <c r="F113" s="95" t="s">
        <v>19</v>
      </c>
      <c r="G113" s="8">
        <v>48000</v>
      </c>
      <c r="H113" s="8">
        <v>1571.73</v>
      </c>
      <c r="I113" s="8">
        <v>25</v>
      </c>
      <c r="J113" s="85">
        <f>IF(G113&lt;=$AF$384*$AG$384,G113*$AC$391,($AF$384*$AG$384)*$AC$391)</f>
        <v>1377.6</v>
      </c>
      <c r="K113" s="14">
        <f>IF(G113&lt;=$AF$385*$AG$385,G113*$AC$392,($AF$385*$AG$385)*$AC$392)</f>
        <v>1459.2</v>
      </c>
      <c r="L113" s="14">
        <f t="shared" si="20"/>
        <v>3403.2000000000003</v>
      </c>
      <c r="M113" s="85">
        <f t="shared" si="21"/>
        <v>3407.9999999999995</v>
      </c>
      <c r="N113" s="14">
        <f t="shared" si="23"/>
        <v>552</v>
      </c>
      <c r="O113" s="85">
        <v>4100</v>
      </c>
      <c r="P113" s="14">
        <f t="shared" si="22"/>
        <v>8533.5299999999988</v>
      </c>
      <c r="Q113" s="14">
        <f>G113-P113</f>
        <v>39466.47</v>
      </c>
      <c r="R113" s="112">
        <v>1481.81</v>
      </c>
      <c r="S113" s="112">
        <v>1483.9</v>
      </c>
    </row>
    <row r="114" spans="2:19" s="96" customFormat="1" x14ac:dyDescent="0.2">
      <c r="B114" s="95" t="s">
        <v>364</v>
      </c>
      <c r="C114" s="95" t="s">
        <v>112</v>
      </c>
      <c r="D114" s="95" t="s">
        <v>160</v>
      </c>
      <c r="E114" s="95" t="s">
        <v>18</v>
      </c>
      <c r="F114" s="95" t="s">
        <v>22</v>
      </c>
      <c r="G114" s="8">
        <v>26000</v>
      </c>
      <c r="H114" s="8">
        <v>0</v>
      </c>
      <c r="I114" s="8">
        <v>25</v>
      </c>
      <c r="J114" s="8">
        <f>IF(G114&lt;=$AF$384*$AG$384,G114*$AC$391,($AF$384*$AG$384)*$AC$391)</f>
        <v>746.2</v>
      </c>
      <c r="K114" s="9">
        <f>IF(G114&lt;=$AF$385*$AG$385,G114*$AC$392,($AF$385*$AG$385)*$AC$392)</f>
        <v>790.4</v>
      </c>
      <c r="L114" s="9">
        <f t="shared" si="20"/>
        <v>1843.4</v>
      </c>
      <c r="M114" s="8">
        <f t="shared" si="21"/>
        <v>1845.9999999999998</v>
      </c>
      <c r="N114" s="9">
        <f t="shared" si="23"/>
        <v>299</v>
      </c>
      <c r="O114" s="8">
        <v>3274.76</v>
      </c>
      <c r="P114" s="9">
        <f t="shared" si="22"/>
        <v>4836.3600000000006</v>
      </c>
      <c r="Q114" s="9">
        <f>G114-P114</f>
        <v>21163.64</v>
      </c>
      <c r="R114" s="112">
        <v>1247.8399999999999</v>
      </c>
      <c r="S114" s="112">
        <v>1249.5999999999999</v>
      </c>
    </row>
    <row r="115" spans="2:19" s="96" customFormat="1" x14ac:dyDescent="0.2">
      <c r="B115" s="94" t="s">
        <v>111</v>
      </c>
      <c r="C115" s="95" t="s">
        <v>112</v>
      </c>
      <c r="D115" s="95" t="s">
        <v>113</v>
      </c>
      <c r="E115" s="95" t="s">
        <v>18</v>
      </c>
      <c r="F115" s="95" t="s">
        <v>22</v>
      </c>
      <c r="G115" s="8">
        <v>20600</v>
      </c>
      <c r="H115" s="8">
        <v>0</v>
      </c>
      <c r="I115" s="8">
        <v>25</v>
      </c>
      <c r="J115" s="8">
        <f>IF(G115&lt;=$AF$384*$AG$384,G115*$AC$391,($AF$384*$AG$384)*$AC$391)</f>
        <v>591.22</v>
      </c>
      <c r="K115" s="9">
        <f>IF(G115&lt;=$AF$385*$AG$385,G115*$AC$392,($AF$385*$AG$385)*$AC$392)</f>
        <v>626.24</v>
      </c>
      <c r="L115" s="9">
        <f t="shared" si="20"/>
        <v>1460.5400000000002</v>
      </c>
      <c r="M115" s="8">
        <f t="shared" si="21"/>
        <v>1462.6</v>
      </c>
      <c r="N115" s="9">
        <f t="shared" si="23"/>
        <v>236.9</v>
      </c>
      <c r="O115" s="8">
        <v>7088.41</v>
      </c>
      <c r="P115" s="9">
        <f t="shared" si="22"/>
        <v>8330.869999999999</v>
      </c>
      <c r="Q115" s="9">
        <f>G115-P115</f>
        <v>12269.130000000001</v>
      </c>
      <c r="R115" s="116">
        <v>1013.46</v>
      </c>
      <c r="S115" s="116">
        <v>1014.89</v>
      </c>
    </row>
    <row r="116" spans="2:19" s="96" customFormat="1" x14ac:dyDescent="0.2">
      <c r="B116" s="95" t="s">
        <v>365</v>
      </c>
      <c r="C116" s="95" t="s">
        <v>112</v>
      </c>
      <c r="D116" s="95" t="s">
        <v>220</v>
      </c>
      <c r="E116" s="95" t="s">
        <v>18</v>
      </c>
      <c r="F116" s="95" t="s">
        <v>19</v>
      </c>
      <c r="G116" s="8">
        <v>20000</v>
      </c>
      <c r="H116" s="8">
        <v>0</v>
      </c>
      <c r="I116" s="8">
        <v>25</v>
      </c>
      <c r="J116" s="8">
        <f>IF(G116&lt;=$AF$384*$AG$384,G116*$AC$391,($AF$384*$AG$384)*$AC$391)</f>
        <v>574</v>
      </c>
      <c r="K116" s="9">
        <f>IF(G116&lt;=$AF$385*$AG$385,G116*$AC$392,($AF$385*$AG$385)*$AC$392)</f>
        <v>608</v>
      </c>
      <c r="L116" s="9">
        <f t="shared" si="20"/>
        <v>1418</v>
      </c>
      <c r="M116" s="8">
        <f t="shared" si="21"/>
        <v>1419.9999999999998</v>
      </c>
      <c r="N116" s="9">
        <f t="shared" si="23"/>
        <v>230</v>
      </c>
      <c r="O116" s="9">
        <v>4993.93</v>
      </c>
      <c r="P116" s="9">
        <f t="shared" si="22"/>
        <v>6200.93</v>
      </c>
      <c r="Q116" s="9">
        <f>G116-P116</f>
        <v>13799.07</v>
      </c>
      <c r="R116" s="97"/>
      <c r="S116" s="97"/>
    </row>
    <row r="117" spans="2:19" s="96" customFormat="1" x14ac:dyDescent="0.2">
      <c r="B117" s="95" t="s">
        <v>551</v>
      </c>
      <c r="C117" s="95" t="s">
        <v>112</v>
      </c>
      <c r="D117" s="95" t="s">
        <v>220</v>
      </c>
      <c r="E117" s="95" t="s">
        <v>18</v>
      </c>
      <c r="F117" s="95" t="s">
        <v>19</v>
      </c>
      <c r="G117" s="8">
        <v>15000</v>
      </c>
      <c r="H117" s="8">
        <v>0</v>
      </c>
      <c r="I117" s="8">
        <v>25</v>
      </c>
      <c r="J117" s="15">
        <f>IF(G117&lt;=$AF$384*$AG$384,G117*$AC$391,($AF$384*$AG$384)*$AC$391)</f>
        <v>430.5</v>
      </c>
      <c r="K117" s="16">
        <f>IF(G117&lt;=$AF$385*$AG$385,G117*$AC$392,($AF$385*$AG$385)*$AC$392)</f>
        <v>456</v>
      </c>
      <c r="L117" s="16">
        <f t="shared" si="20"/>
        <v>1063.5</v>
      </c>
      <c r="M117" s="15">
        <f t="shared" si="21"/>
        <v>1065</v>
      </c>
      <c r="N117" s="16">
        <f t="shared" si="23"/>
        <v>172.5</v>
      </c>
      <c r="O117" s="16">
        <v>0</v>
      </c>
      <c r="P117" s="16">
        <f t="shared" si="22"/>
        <v>911.5</v>
      </c>
      <c r="Q117" s="16">
        <f>G117-P117</f>
        <v>14088.5</v>
      </c>
      <c r="R117" s="97"/>
      <c r="S117" s="97"/>
    </row>
    <row r="118" spans="2:19" s="96" customFormat="1" x14ac:dyDescent="0.2">
      <c r="B118" s="98"/>
      <c r="C118" s="98"/>
      <c r="D118" s="98"/>
      <c r="E118" s="98"/>
      <c r="F118" s="98"/>
      <c r="G118" s="11"/>
      <c r="H118" s="11"/>
      <c r="I118" s="11"/>
      <c r="J118" s="87"/>
      <c r="K118" s="86"/>
      <c r="L118" s="86"/>
      <c r="M118" s="87"/>
      <c r="N118" s="86"/>
      <c r="O118" s="87"/>
      <c r="P118" s="86"/>
      <c r="Q118" s="86"/>
      <c r="R118" s="123">
        <v>2836</v>
      </c>
      <c r="S118" s="124">
        <v>2840</v>
      </c>
    </row>
    <row r="119" spans="2:19" s="96" customFormat="1" x14ac:dyDescent="0.2">
      <c r="B119" s="94" t="s">
        <v>366</v>
      </c>
      <c r="C119" s="95" t="s">
        <v>57</v>
      </c>
      <c r="D119" s="95" t="s">
        <v>295</v>
      </c>
      <c r="E119" s="95" t="s">
        <v>18</v>
      </c>
      <c r="F119" s="95" t="s">
        <v>19</v>
      </c>
      <c r="G119" s="8">
        <v>50000</v>
      </c>
      <c r="H119" s="8">
        <v>1854</v>
      </c>
      <c r="I119" s="8">
        <v>25</v>
      </c>
      <c r="J119" s="85">
        <f>IF(G119&lt;=$AF$384*$AG$384,G119*$AC$391,($AF$384*$AG$384)*$AC$391)</f>
        <v>1435</v>
      </c>
      <c r="K119" s="14">
        <f>IF(G119&lt;=$AF$385*$AG$385,G119*$AC$392,($AF$385*$AG$385)*$AC$392)</f>
        <v>1520</v>
      </c>
      <c r="L119" s="14">
        <f t="shared" si="20"/>
        <v>3545.0000000000005</v>
      </c>
      <c r="M119" s="85">
        <f t="shared" si="21"/>
        <v>3549.9999999999995</v>
      </c>
      <c r="N119" s="14">
        <f t="shared" si="23"/>
        <v>575</v>
      </c>
      <c r="O119" s="85">
        <v>9224.57</v>
      </c>
      <c r="P119" s="14">
        <f t="shared" si="22"/>
        <v>14058.57</v>
      </c>
      <c r="Q119" s="14">
        <f>G119-P119</f>
        <v>35941.43</v>
      </c>
      <c r="R119" s="112">
        <v>1559.8</v>
      </c>
      <c r="S119" s="112">
        <v>1562</v>
      </c>
    </row>
    <row r="120" spans="2:19" s="96" customFormat="1" x14ac:dyDescent="0.2">
      <c r="B120" s="95" t="s">
        <v>166</v>
      </c>
      <c r="C120" s="95" t="s">
        <v>57</v>
      </c>
      <c r="D120" s="95" t="s">
        <v>34</v>
      </c>
      <c r="E120" s="95" t="s">
        <v>18</v>
      </c>
      <c r="F120" s="95" t="s">
        <v>19</v>
      </c>
      <c r="G120" s="8">
        <v>25000</v>
      </c>
      <c r="H120" s="8">
        <v>0</v>
      </c>
      <c r="I120" s="8">
        <v>25</v>
      </c>
      <c r="J120" s="8">
        <f>IF(G120&lt;=$AF$384*$AG$384,G120*$AC$391,($AF$384*$AG$384)*$AC$391)</f>
        <v>717.5</v>
      </c>
      <c r="K120" s="9">
        <f>IF(G120&lt;=$AF$385*$AG$385,G120*$AC$392,($AF$385*$AG$385)*$AC$392)</f>
        <v>760</v>
      </c>
      <c r="L120" s="9">
        <f t="shared" si="20"/>
        <v>1772.5000000000002</v>
      </c>
      <c r="M120" s="8">
        <f t="shared" si="21"/>
        <v>1774.9999999999998</v>
      </c>
      <c r="N120" s="9">
        <f t="shared" si="23"/>
        <v>287.5</v>
      </c>
      <c r="O120" s="8">
        <v>11061.21</v>
      </c>
      <c r="P120" s="9">
        <f t="shared" si="22"/>
        <v>12563.71</v>
      </c>
      <c r="Q120" s="9">
        <f>G120-P120</f>
        <v>12436.29</v>
      </c>
      <c r="R120" s="112">
        <v>1403.82</v>
      </c>
      <c r="S120" s="112">
        <v>1405.8</v>
      </c>
    </row>
    <row r="121" spans="2:19" s="96" customFormat="1" x14ac:dyDescent="0.2">
      <c r="B121" s="94" t="s">
        <v>134</v>
      </c>
      <c r="C121" s="95" t="s">
        <v>57</v>
      </c>
      <c r="D121" s="95" t="s">
        <v>73</v>
      </c>
      <c r="E121" s="95" t="s">
        <v>18</v>
      </c>
      <c r="F121" s="95" t="s">
        <v>19</v>
      </c>
      <c r="G121" s="8">
        <v>24000</v>
      </c>
      <c r="H121" s="8">
        <v>0</v>
      </c>
      <c r="I121" s="8">
        <v>25</v>
      </c>
      <c r="J121" s="8">
        <f>IF(G121&lt;=$AF$384*$AG$384,G121*$AC$391,($AF$384*$AG$384)*$AC$391)</f>
        <v>688.8</v>
      </c>
      <c r="K121" s="9">
        <f>IF(G121&lt;=$AF$385*$AG$385,G121*$AC$392,($AF$385*$AG$385)*$AC$392)</f>
        <v>729.6</v>
      </c>
      <c r="L121" s="9">
        <f t="shared" si="20"/>
        <v>1701.6000000000001</v>
      </c>
      <c r="M121" s="8">
        <f t="shared" si="21"/>
        <v>1703.9999999999998</v>
      </c>
      <c r="N121" s="9">
        <f t="shared" si="23"/>
        <v>276</v>
      </c>
      <c r="O121" s="8">
        <v>10535.48</v>
      </c>
      <c r="P121" s="9">
        <f t="shared" si="22"/>
        <v>11978.88</v>
      </c>
      <c r="Q121" s="9">
        <f>G121-P121</f>
        <v>12021.12</v>
      </c>
      <c r="R121" s="112">
        <v>1216.8599999999999</v>
      </c>
      <c r="S121" s="112">
        <v>1218.58</v>
      </c>
    </row>
    <row r="122" spans="2:19" s="96" customFormat="1" x14ac:dyDescent="0.2">
      <c r="B122" s="95" t="s">
        <v>425</v>
      </c>
      <c r="C122" s="95" t="s">
        <v>57</v>
      </c>
      <c r="D122" s="95" t="s">
        <v>113</v>
      </c>
      <c r="E122" s="95" t="s">
        <v>18</v>
      </c>
      <c r="F122" s="95" t="s">
        <v>22</v>
      </c>
      <c r="G122" s="8">
        <v>17300</v>
      </c>
      <c r="H122" s="8">
        <v>0</v>
      </c>
      <c r="I122" s="8">
        <v>25</v>
      </c>
      <c r="J122" s="8">
        <f>IF(G122&lt;=$AF$384*$AG$384,G122*$AC$391,($AF$384*$AG$384)*$AC$391)</f>
        <v>496.51</v>
      </c>
      <c r="K122" s="9">
        <f>IF(G122&lt;=$AF$385*$AG$385,G122*$AC$392,($AF$385*$AG$385)*$AC$392)</f>
        <v>525.91999999999996</v>
      </c>
      <c r="L122" s="9">
        <f t="shared" si="20"/>
        <v>1226.5700000000002</v>
      </c>
      <c r="M122" s="8">
        <f t="shared" si="21"/>
        <v>1228.3</v>
      </c>
      <c r="N122" s="9">
        <f t="shared" si="23"/>
        <v>198.95</v>
      </c>
      <c r="O122" s="8">
        <v>5566.2</v>
      </c>
      <c r="P122" s="9">
        <f t="shared" si="22"/>
        <v>6613.6299999999992</v>
      </c>
      <c r="Q122" s="9">
        <f>G122-P122</f>
        <v>10686.37</v>
      </c>
      <c r="R122" s="112">
        <v>1205.3</v>
      </c>
      <c r="S122" s="112">
        <v>1207</v>
      </c>
    </row>
    <row r="123" spans="2:19" s="96" customFormat="1" x14ac:dyDescent="0.2">
      <c r="B123" s="95" t="s">
        <v>367</v>
      </c>
      <c r="C123" s="95" t="s">
        <v>57</v>
      </c>
      <c r="D123" s="95" t="s">
        <v>220</v>
      </c>
      <c r="E123" s="95" t="s">
        <v>18</v>
      </c>
      <c r="F123" s="95" t="s">
        <v>19</v>
      </c>
      <c r="G123" s="8">
        <v>20000</v>
      </c>
      <c r="H123" s="8">
        <v>0</v>
      </c>
      <c r="I123" s="8">
        <v>25</v>
      </c>
      <c r="J123" s="15">
        <f>IF(G123&lt;=$AF$384*$AG$384,G123*$AC$391,($AF$384*$AG$384)*$AC$391)</f>
        <v>574</v>
      </c>
      <c r="K123" s="16">
        <f>IF(G123&lt;=$AF$385*$AG$385,G123*$AC$392,($AF$385*$AG$385)*$AC$392)</f>
        <v>608</v>
      </c>
      <c r="L123" s="16">
        <f t="shared" si="20"/>
        <v>1418</v>
      </c>
      <c r="M123" s="15">
        <f t="shared" si="21"/>
        <v>1419.9999999999998</v>
      </c>
      <c r="N123" s="16">
        <f t="shared" si="23"/>
        <v>230</v>
      </c>
      <c r="O123" s="15">
        <v>7244.76</v>
      </c>
      <c r="P123" s="16">
        <f t="shared" si="22"/>
        <v>8451.76</v>
      </c>
      <c r="Q123" s="16">
        <f>G123-P123</f>
        <v>11548.24</v>
      </c>
      <c r="R123" s="114"/>
      <c r="S123" s="114"/>
    </row>
    <row r="124" spans="2:19" s="96" customFormat="1" x14ac:dyDescent="0.2">
      <c r="B124" s="98"/>
      <c r="C124" s="98"/>
      <c r="D124" s="98"/>
      <c r="E124" s="98"/>
      <c r="F124" s="98"/>
      <c r="G124" s="11"/>
      <c r="H124" s="11"/>
      <c r="I124" s="11"/>
      <c r="J124" s="87"/>
      <c r="K124" s="86"/>
      <c r="L124" s="86"/>
      <c r="M124" s="87"/>
      <c r="N124" s="86"/>
      <c r="O124" s="87"/>
      <c r="P124" s="86"/>
      <c r="Q124" s="86"/>
      <c r="R124" s="123">
        <v>3190.5</v>
      </c>
      <c r="S124" s="124">
        <v>3195</v>
      </c>
    </row>
    <row r="125" spans="2:19" s="96" customFormat="1" x14ac:dyDescent="0.2">
      <c r="B125" s="94" t="s">
        <v>369</v>
      </c>
      <c r="C125" s="95" t="s">
        <v>23</v>
      </c>
      <c r="D125" s="95" t="s">
        <v>56</v>
      </c>
      <c r="E125" s="95" t="s">
        <v>18</v>
      </c>
      <c r="F125" s="95" t="s">
        <v>22</v>
      </c>
      <c r="G125" s="8">
        <v>55000</v>
      </c>
      <c r="H125" s="8">
        <v>2321.5700000000002</v>
      </c>
      <c r="I125" s="8">
        <v>25</v>
      </c>
      <c r="J125" s="85">
        <f t="shared" ref="J125:J136" si="27">IF(G125&lt;=$AF$384*$AG$384,G125*$AC$391,($AF$384*$AG$384)*$AC$391)</f>
        <v>1578.5</v>
      </c>
      <c r="K125" s="14">
        <f t="shared" ref="K125:K136" si="28">IF(G125&lt;=$AF$385*$AG$385,G125*$AC$392,($AF$385*$AG$385)*$AC$392)</f>
        <v>1672</v>
      </c>
      <c r="L125" s="14">
        <f t="shared" si="20"/>
        <v>3899.5000000000005</v>
      </c>
      <c r="M125" s="85">
        <f t="shared" si="21"/>
        <v>3904.9999999999995</v>
      </c>
      <c r="N125" s="14">
        <f t="shared" si="23"/>
        <v>632.5</v>
      </c>
      <c r="O125" s="85">
        <v>18933.45</v>
      </c>
      <c r="P125" s="14">
        <f t="shared" si="22"/>
        <v>24530.52</v>
      </c>
      <c r="Q125" s="14">
        <f t="shared" ref="Q125:Q136" si="29">G125-P125</f>
        <v>30469.48</v>
      </c>
      <c r="R125" s="112">
        <v>1559.8</v>
      </c>
      <c r="S125" s="112">
        <v>1562</v>
      </c>
    </row>
    <row r="126" spans="2:19" s="96" customFormat="1" x14ac:dyDescent="0.2">
      <c r="B126" s="95" t="s">
        <v>372</v>
      </c>
      <c r="C126" s="95" t="s">
        <v>23</v>
      </c>
      <c r="D126" s="95" t="s">
        <v>24</v>
      </c>
      <c r="E126" s="95" t="s">
        <v>18</v>
      </c>
      <c r="F126" s="95" t="s">
        <v>22</v>
      </c>
      <c r="G126" s="8">
        <v>24000</v>
      </c>
      <c r="H126" s="8">
        <v>0</v>
      </c>
      <c r="I126" s="8">
        <v>25</v>
      </c>
      <c r="J126" s="8">
        <f t="shared" si="27"/>
        <v>688.8</v>
      </c>
      <c r="K126" s="9">
        <f t="shared" si="28"/>
        <v>729.6</v>
      </c>
      <c r="L126" s="9">
        <f t="shared" si="20"/>
        <v>1701.6000000000001</v>
      </c>
      <c r="M126" s="8">
        <f t="shared" si="21"/>
        <v>1703.9999999999998</v>
      </c>
      <c r="N126" s="9">
        <f t="shared" si="23"/>
        <v>276</v>
      </c>
      <c r="O126" s="8">
        <v>7984</v>
      </c>
      <c r="P126" s="9">
        <f t="shared" si="22"/>
        <v>9427.4</v>
      </c>
      <c r="Q126" s="9">
        <f t="shared" si="29"/>
        <v>14572.6</v>
      </c>
      <c r="R126" s="112">
        <v>1442.82</v>
      </c>
      <c r="S126" s="112">
        <v>1444.85</v>
      </c>
    </row>
    <row r="127" spans="2:19" s="96" customFormat="1" x14ac:dyDescent="0.2">
      <c r="B127" s="95" t="s">
        <v>370</v>
      </c>
      <c r="C127" s="95" t="s">
        <v>23</v>
      </c>
      <c r="D127" s="95" t="s">
        <v>24</v>
      </c>
      <c r="E127" s="95" t="s">
        <v>18</v>
      </c>
      <c r="F127" s="95" t="s">
        <v>22</v>
      </c>
      <c r="G127" s="8">
        <v>28000</v>
      </c>
      <c r="H127" s="8">
        <v>0</v>
      </c>
      <c r="I127" s="8">
        <v>25</v>
      </c>
      <c r="J127" s="8">
        <f t="shared" si="27"/>
        <v>803.6</v>
      </c>
      <c r="K127" s="9">
        <f t="shared" si="28"/>
        <v>851.2</v>
      </c>
      <c r="L127" s="9">
        <f t="shared" si="20"/>
        <v>1985.2</v>
      </c>
      <c r="M127" s="8">
        <f t="shared" si="21"/>
        <v>1987.9999999999998</v>
      </c>
      <c r="N127" s="9">
        <f t="shared" si="23"/>
        <v>322</v>
      </c>
      <c r="O127" s="8">
        <v>9224.57</v>
      </c>
      <c r="P127" s="9">
        <f t="shared" si="22"/>
        <v>10904.369999999999</v>
      </c>
      <c r="Q127" s="9">
        <f t="shared" si="29"/>
        <v>17095.63</v>
      </c>
      <c r="R127" s="112">
        <v>1388.22</v>
      </c>
      <c r="S127" s="112">
        <v>1390.18</v>
      </c>
    </row>
    <row r="128" spans="2:19" s="96" customFormat="1" x14ac:dyDescent="0.2">
      <c r="B128" s="95" t="s">
        <v>371</v>
      </c>
      <c r="C128" s="95" t="s">
        <v>23</v>
      </c>
      <c r="D128" s="95" t="s">
        <v>24</v>
      </c>
      <c r="E128" s="95" t="s">
        <v>18</v>
      </c>
      <c r="F128" s="95" t="s">
        <v>22</v>
      </c>
      <c r="G128" s="8">
        <v>25000</v>
      </c>
      <c r="H128" s="8">
        <v>0</v>
      </c>
      <c r="I128" s="8">
        <v>25</v>
      </c>
      <c r="J128" s="8">
        <f t="shared" si="27"/>
        <v>717.5</v>
      </c>
      <c r="K128" s="9">
        <f t="shared" si="28"/>
        <v>760</v>
      </c>
      <c r="L128" s="9">
        <f t="shared" si="20"/>
        <v>1772.5000000000002</v>
      </c>
      <c r="M128" s="8">
        <f t="shared" si="21"/>
        <v>1774.9999999999998</v>
      </c>
      <c r="N128" s="9">
        <f t="shared" si="23"/>
        <v>287.5</v>
      </c>
      <c r="O128" s="8">
        <v>6990.29</v>
      </c>
      <c r="P128" s="9">
        <f t="shared" si="22"/>
        <v>8492.7900000000009</v>
      </c>
      <c r="Q128" s="9">
        <f t="shared" si="29"/>
        <v>16507.21</v>
      </c>
      <c r="R128" s="112">
        <v>1772.5</v>
      </c>
      <c r="S128" s="112">
        <v>1775</v>
      </c>
    </row>
    <row r="129" spans="2:19" s="96" customFormat="1" x14ac:dyDescent="0.2">
      <c r="B129" s="95" t="s">
        <v>375</v>
      </c>
      <c r="C129" s="95" t="s">
        <v>23</v>
      </c>
      <c r="D129" s="95" t="s">
        <v>24</v>
      </c>
      <c r="E129" s="95" t="s">
        <v>18</v>
      </c>
      <c r="F129" s="95" t="s">
        <v>22</v>
      </c>
      <c r="G129" s="8">
        <v>21400</v>
      </c>
      <c r="H129" s="8">
        <v>0</v>
      </c>
      <c r="I129" s="8">
        <v>25</v>
      </c>
      <c r="J129" s="8">
        <f t="shared" si="27"/>
        <v>614.17999999999995</v>
      </c>
      <c r="K129" s="9">
        <f t="shared" si="28"/>
        <v>650.55999999999995</v>
      </c>
      <c r="L129" s="9">
        <f t="shared" si="20"/>
        <v>1517.26</v>
      </c>
      <c r="M129" s="8">
        <f t="shared" si="21"/>
        <v>1519.3999999999999</v>
      </c>
      <c r="N129" s="9">
        <f t="shared" si="23"/>
        <v>246.1</v>
      </c>
      <c r="O129" s="8">
        <v>5103.6899999999996</v>
      </c>
      <c r="P129" s="9">
        <f t="shared" si="22"/>
        <v>6393.4299999999994</v>
      </c>
      <c r="Q129" s="9">
        <f t="shared" si="29"/>
        <v>15006.57</v>
      </c>
      <c r="R129" s="112">
        <v>1347.1</v>
      </c>
      <c r="S129" s="112">
        <v>1349</v>
      </c>
    </row>
    <row r="130" spans="2:19" s="96" customFormat="1" x14ac:dyDescent="0.2">
      <c r="B130" s="95" t="s">
        <v>373</v>
      </c>
      <c r="C130" s="95" t="s">
        <v>23</v>
      </c>
      <c r="D130" s="95" t="s">
        <v>24</v>
      </c>
      <c r="E130" s="95" t="s">
        <v>18</v>
      </c>
      <c r="F130" s="95" t="s">
        <v>22</v>
      </c>
      <c r="G130" s="8">
        <v>25000</v>
      </c>
      <c r="H130" s="8">
        <v>0</v>
      </c>
      <c r="I130" s="8">
        <v>25</v>
      </c>
      <c r="J130" s="8">
        <f t="shared" si="27"/>
        <v>717.5</v>
      </c>
      <c r="K130" s="9">
        <f t="shared" si="28"/>
        <v>760</v>
      </c>
      <c r="L130" s="9">
        <f t="shared" si="20"/>
        <v>1772.5000000000002</v>
      </c>
      <c r="M130" s="8">
        <f t="shared" si="21"/>
        <v>1774.9999999999998</v>
      </c>
      <c r="N130" s="9">
        <f t="shared" si="23"/>
        <v>287.5</v>
      </c>
      <c r="O130" s="8">
        <v>8563.92</v>
      </c>
      <c r="P130" s="9">
        <f t="shared" si="22"/>
        <v>10066.42</v>
      </c>
      <c r="Q130" s="9">
        <f t="shared" si="29"/>
        <v>14933.58</v>
      </c>
      <c r="R130" s="112">
        <v>1517.26</v>
      </c>
      <c r="S130" s="112">
        <v>1519.4</v>
      </c>
    </row>
    <row r="131" spans="2:19" s="96" customFormat="1" x14ac:dyDescent="0.2">
      <c r="B131" s="95" t="s">
        <v>374</v>
      </c>
      <c r="C131" s="95" t="s">
        <v>23</v>
      </c>
      <c r="D131" s="95" t="s">
        <v>24</v>
      </c>
      <c r="E131" s="95" t="s">
        <v>18</v>
      </c>
      <c r="F131" s="95" t="s">
        <v>22</v>
      </c>
      <c r="G131" s="8">
        <v>25000</v>
      </c>
      <c r="H131" s="8">
        <v>0</v>
      </c>
      <c r="I131" s="8">
        <v>25</v>
      </c>
      <c r="J131" s="8">
        <f t="shared" si="27"/>
        <v>717.5</v>
      </c>
      <c r="K131" s="9">
        <f t="shared" si="28"/>
        <v>760</v>
      </c>
      <c r="L131" s="9">
        <f t="shared" si="20"/>
        <v>1772.5000000000002</v>
      </c>
      <c r="M131" s="8">
        <f t="shared" si="21"/>
        <v>1774.9999999999998</v>
      </c>
      <c r="N131" s="9">
        <f t="shared" si="23"/>
        <v>287.5</v>
      </c>
      <c r="O131" s="8">
        <v>8961.34</v>
      </c>
      <c r="P131" s="9">
        <f t="shared" si="22"/>
        <v>10463.84</v>
      </c>
      <c r="Q131" s="9">
        <f t="shared" si="29"/>
        <v>14536.16</v>
      </c>
      <c r="R131" s="112">
        <v>1559.8</v>
      </c>
      <c r="S131" s="112">
        <v>1562</v>
      </c>
    </row>
    <row r="132" spans="2:19" s="96" customFormat="1" x14ac:dyDescent="0.2">
      <c r="B132" s="95" t="s">
        <v>271</v>
      </c>
      <c r="C132" s="95" t="s">
        <v>23</v>
      </c>
      <c r="D132" s="95" t="s">
        <v>24</v>
      </c>
      <c r="E132" s="95" t="s">
        <v>18</v>
      </c>
      <c r="F132" s="95" t="s">
        <v>245</v>
      </c>
      <c r="G132" s="8">
        <v>24000</v>
      </c>
      <c r="H132" s="8">
        <v>0</v>
      </c>
      <c r="I132" s="8">
        <v>25</v>
      </c>
      <c r="J132" s="8">
        <f t="shared" si="27"/>
        <v>688.8</v>
      </c>
      <c r="K132" s="9">
        <f t="shared" si="28"/>
        <v>729.6</v>
      </c>
      <c r="L132" s="9">
        <f t="shared" si="20"/>
        <v>1701.6000000000001</v>
      </c>
      <c r="M132" s="8">
        <f t="shared" si="21"/>
        <v>1703.9999999999998</v>
      </c>
      <c r="N132" s="9">
        <f t="shared" si="23"/>
        <v>276</v>
      </c>
      <c r="O132" s="8">
        <v>8096.7</v>
      </c>
      <c r="P132" s="9">
        <f t="shared" si="22"/>
        <v>9540.1</v>
      </c>
      <c r="Q132" s="9">
        <f t="shared" si="29"/>
        <v>14459.9</v>
      </c>
      <c r="R132" s="112">
        <v>1276.2</v>
      </c>
      <c r="S132" s="112">
        <v>1278</v>
      </c>
    </row>
    <row r="133" spans="2:19" s="96" customFormat="1" x14ac:dyDescent="0.2">
      <c r="B133" s="95" t="s">
        <v>417</v>
      </c>
      <c r="C133" s="95" t="s">
        <v>23</v>
      </c>
      <c r="D133" s="95" t="s">
        <v>24</v>
      </c>
      <c r="E133" s="95" t="s">
        <v>18</v>
      </c>
      <c r="F133" s="95" t="s">
        <v>22</v>
      </c>
      <c r="G133" s="8">
        <v>24000</v>
      </c>
      <c r="H133" s="8">
        <v>0</v>
      </c>
      <c r="I133" s="8">
        <v>25</v>
      </c>
      <c r="J133" s="8">
        <f t="shared" si="27"/>
        <v>688.8</v>
      </c>
      <c r="K133" s="9">
        <f t="shared" si="28"/>
        <v>729.6</v>
      </c>
      <c r="L133" s="9">
        <f t="shared" si="20"/>
        <v>1701.6000000000001</v>
      </c>
      <c r="M133" s="8">
        <f t="shared" si="21"/>
        <v>1703.9999999999998</v>
      </c>
      <c r="N133" s="9">
        <f t="shared" si="23"/>
        <v>276</v>
      </c>
      <c r="O133" s="8">
        <v>8477.2000000000007</v>
      </c>
      <c r="P133" s="9">
        <f t="shared" si="22"/>
        <v>9920.6</v>
      </c>
      <c r="Q133" s="9">
        <f t="shared" si="29"/>
        <v>14079.4</v>
      </c>
      <c r="R133" s="112">
        <v>1276.2</v>
      </c>
      <c r="S133" s="112">
        <v>1278</v>
      </c>
    </row>
    <row r="134" spans="2:19" s="96" customFormat="1" x14ac:dyDescent="0.2">
      <c r="B134" s="95" t="s">
        <v>189</v>
      </c>
      <c r="C134" s="95" t="s">
        <v>23</v>
      </c>
      <c r="D134" s="95" t="s">
        <v>34</v>
      </c>
      <c r="E134" s="95" t="s">
        <v>18</v>
      </c>
      <c r="F134" s="95" t="s">
        <v>19</v>
      </c>
      <c r="G134" s="8">
        <v>22580</v>
      </c>
      <c r="H134" s="8">
        <v>0</v>
      </c>
      <c r="I134" s="8">
        <v>25</v>
      </c>
      <c r="J134" s="8">
        <f t="shared" si="27"/>
        <v>648.04600000000005</v>
      </c>
      <c r="K134" s="9">
        <f t="shared" si="28"/>
        <v>686.43200000000002</v>
      </c>
      <c r="L134" s="9">
        <f t="shared" si="20"/>
        <v>1600.922</v>
      </c>
      <c r="M134" s="8">
        <f t="shared" si="21"/>
        <v>1603.1799999999998</v>
      </c>
      <c r="N134" s="9">
        <f t="shared" si="23"/>
        <v>259.67</v>
      </c>
      <c r="O134" s="8">
        <v>9875.32</v>
      </c>
      <c r="P134" s="9">
        <f t="shared" si="22"/>
        <v>11234.797999999999</v>
      </c>
      <c r="Q134" s="9">
        <f t="shared" si="29"/>
        <v>11345.202000000001</v>
      </c>
      <c r="R134" s="112">
        <v>2127</v>
      </c>
      <c r="S134" s="112">
        <v>2130</v>
      </c>
    </row>
    <row r="135" spans="2:19" s="96" customFormat="1" x14ac:dyDescent="0.2">
      <c r="B135" s="94" t="s">
        <v>376</v>
      </c>
      <c r="C135" s="95" t="s">
        <v>23</v>
      </c>
      <c r="D135" s="95" t="s">
        <v>24</v>
      </c>
      <c r="E135" s="95" t="s">
        <v>18</v>
      </c>
      <c r="F135" s="95" t="s">
        <v>22</v>
      </c>
      <c r="G135" s="8">
        <v>30000</v>
      </c>
      <c r="H135" s="8">
        <v>0</v>
      </c>
      <c r="I135" s="8">
        <v>25</v>
      </c>
      <c r="J135" s="8">
        <f t="shared" si="27"/>
        <v>861</v>
      </c>
      <c r="K135" s="9">
        <f t="shared" si="28"/>
        <v>912</v>
      </c>
      <c r="L135" s="9">
        <f t="shared" si="20"/>
        <v>2127</v>
      </c>
      <c r="M135" s="8">
        <f t="shared" si="21"/>
        <v>2130</v>
      </c>
      <c r="N135" s="9">
        <f t="shared" si="23"/>
        <v>345</v>
      </c>
      <c r="O135" s="8">
        <v>6150.4</v>
      </c>
      <c r="P135" s="9">
        <f t="shared" si="22"/>
        <v>7948.4</v>
      </c>
      <c r="Q135" s="9">
        <f t="shared" si="29"/>
        <v>22051.599999999999</v>
      </c>
      <c r="R135" s="112">
        <v>1418</v>
      </c>
      <c r="S135" s="112">
        <v>1420</v>
      </c>
    </row>
    <row r="136" spans="2:19" s="96" customFormat="1" x14ac:dyDescent="0.2">
      <c r="B136" s="95" t="s">
        <v>377</v>
      </c>
      <c r="C136" s="95" t="s">
        <v>23</v>
      </c>
      <c r="D136" s="95" t="s">
        <v>24</v>
      </c>
      <c r="E136" s="95" t="s">
        <v>18</v>
      </c>
      <c r="F136" s="95" t="s">
        <v>22</v>
      </c>
      <c r="G136" s="8">
        <v>11600.56</v>
      </c>
      <c r="H136" s="8">
        <v>0</v>
      </c>
      <c r="I136" s="8">
        <v>25</v>
      </c>
      <c r="J136" s="15">
        <f t="shared" si="27"/>
        <v>332.93607199999997</v>
      </c>
      <c r="K136" s="16">
        <f t="shared" si="28"/>
        <v>352.65702399999998</v>
      </c>
      <c r="L136" s="16">
        <f t="shared" si="20"/>
        <v>822.47970399999997</v>
      </c>
      <c r="M136" s="15">
        <f t="shared" si="21"/>
        <v>823.63975999999991</v>
      </c>
      <c r="N136" s="16">
        <f t="shared" si="23"/>
        <v>133.40644</v>
      </c>
      <c r="O136" s="15">
        <v>100</v>
      </c>
      <c r="P136" s="16">
        <f t="shared" si="22"/>
        <v>810.59309599999995</v>
      </c>
      <c r="Q136" s="16">
        <f t="shared" si="29"/>
        <v>10789.966903999999</v>
      </c>
      <c r="R136" s="97"/>
      <c r="S136" s="97"/>
    </row>
    <row r="137" spans="2:19" s="96" customFormat="1" x14ac:dyDescent="0.2">
      <c r="B137" s="98"/>
      <c r="C137" s="98"/>
      <c r="D137" s="98"/>
      <c r="E137" s="98"/>
      <c r="F137" s="98"/>
      <c r="G137" s="10"/>
      <c r="H137" s="11"/>
      <c r="I137" s="11"/>
      <c r="J137" s="87"/>
      <c r="K137" s="86"/>
      <c r="L137" s="86"/>
      <c r="M137" s="87"/>
      <c r="N137" s="86"/>
      <c r="O137" s="87"/>
      <c r="P137" s="86"/>
      <c r="Q137" s="86"/>
      <c r="R137" s="115">
        <v>4821.2</v>
      </c>
      <c r="S137" s="112">
        <v>4828</v>
      </c>
    </row>
    <row r="138" spans="2:19" s="96" customFormat="1" x14ac:dyDescent="0.2">
      <c r="B138" s="95" t="s">
        <v>378</v>
      </c>
      <c r="C138" s="95" t="s">
        <v>505</v>
      </c>
      <c r="D138" s="95" t="s">
        <v>506</v>
      </c>
      <c r="E138" s="95" t="s">
        <v>18</v>
      </c>
      <c r="F138" s="95" t="s">
        <v>22</v>
      </c>
      <c r="G138" s="8">
        <v>95000</v>
      </c>
      <c r="H138" s="8">
        <v>10929.31</v>
      </c>
      <c r="I138" s="8">
        <v>25</v>
      </c>
      <c r="J138" s="85">
        <f t="shared" ref="J138:J148" si="30">IF(G138&lt;=$AF$384*$AG$384,G138*$AC$391,($AF$384*$AG$384)*$AC$391)</f>
        <v>2726.5</v>
      </c>
      <c r="K138" s="14">
        <f t="shared" ref="K138:K148" si="31">IF(G138&lt;=$AF$385*$AG$385,G138*$AC$392,($AF$385*$AG$385)*$AC$392)</f>
        <v>2888</v>
      </c>
      <c r="L138" s="14">
        <f t="shared" si="20"/>
        <v>6735.5</v>
      </c>
      <c r="M138" s="85">
        <f t="shared" si="21"/>
        <v>6744.9999999999991</v>
      </c>
      <c r="N138" s="14">
        <v>860.29</v>
      </c>
      <c r="O138" s="85">
        <v>100</v>
      </c>
      <c r="P138" s="14">
        <f t="shared" si="22"/>
        <v>16668.809999999998</v>
      </c>
      <c r="Q138" s="14">
        <f t="shared" ref="Q138:Q148" si="32">G138-P138</f>
        <v>78331.19</v>
      </c>
      <c r="R138" s="112"/>
      <c r="S138" s="112"/>
    </row>
    <row r="139" spans="2:19" s="96" customFormat="1" x14ac:dyDescent="0.2">
      <c r="B139" s="95" t="s">
        <v>379</v>
      </c>
      <c r="C139" s="95" t="s">
        <v>61</v>
      </c>
      <c r="D139" s="95" t="s">
        <v>53</v>
      </c>
      <c r="E139" s="95" t="s">
        <v>18</v>
      </c>
      <c r="F139" s="95" t="s">
        <v>22</v>
      </c>
      <c r="G139" s="8">
        <v>30000</v>
      </c>
      <c r="H139" s="8">
        <v>0</v>
      </c>
      <c r="I139" s="8">
        <v>25</v>
      </c>
      <c r="J139" s="8">
        <f t="shared" si="30"/>
        <v>861</v>
      </c>
      <c r="K139" s="9">
        <f t="shared" si="31"/>
        <v>912</v>
      </c>
      <c r="L139" s="9">
        <f t="shared" si="20"/>
        <v>2127</v>
      </c>
      <c r="M139" s="8">
        <f t="shared" si="21"/>
        <v>2130</v>
      </c>
      <c r="N139" s="9">
        <f t="shared" si="23"/>
        <v>345</v>
      </c>
      <c r="O139" s="8">
        <v>6344.96</v>
      </c>
      <c r="P139" s="9">
        <f t="shared" si="22"/>
        <v>8142.96</v>
      </c>
      <c r="Q139" s="9">
        <f t="shared" si="32"/>
        <v>21857.040000000001</v>
      </c>
      <c r="R139" s="112">
        <v>1772.5</v>
      </c>
      <c r="S139" s="112">
        <v>1175</v>
      </c>
    </row>
    <row r="140" spans="2:19" s="96" customFormat="1" x14ac:dyDescent="0.2">
      <c r="B140" s="95" t="s">
        <v>380</v>
      </c>
      <c r="C140" s="95" t="s">
        <v>61</v>
      </c>
      <c r="D140" s="95" t="s">
        <v>53</v>
      </c>
      <c r="E140" s="95" t="s">
        <v>18</v>
      </c>
      <c r="F140" s="95" t="s">
        <v>22</v>
      </c>
      <c r="G140" s="8">
        <v>30000</v>
      </c>
      <c r="H140" s="8">
        <v>0</v>
      </c>
      <c r="I140" s="8">
        <v>25</v>
      </c>
      <c r="J140" s="8">
        <f t="shared" si="30"/>
        <v>861</v>
      </c>
      <c r="K140" s="9">
        <f t="shared" si="31"/>
        <v>912</v>
      </c>
      <c r="L140" s="9">
        <f t="shared" ref="L140:L204" si="33">G140*7.09%</f>
        <v>2127</v>
      </c>
      <c r="M140" s="8">
        <f t="shared" ref="M140:M204" si="34">G140*7.1%</f>
        <v>2130</v>
      </c>
      <c r="N140" s="9">
        <f t="shared" si="23"/>
        <v>345</v>
      </c>
      <c r="O140" s="8">
        <v>8490.7199999999993</v>
      </c>
      <c r="P140" s="9">
        <f t="shared" ref="P140:P204" si="35">H140+I140+J140+K140+O140</f>
        <v>10288.719999999999</v>
      </c>
      <c r="Q140" s="9">
        <f t="shared" si="32"/>
        <v>19711.28</v>
      </c>
      <c r="R140" s="112">
        <v>1772.5</v>
      </c>
      <c r="S140" s="112">
        <v>1175</v>
      </c>
    </row>
    <row r="141" spans="2:19" s="96" customFormat="1" x14ac:dyDescent="0.2">
      <c r="B141" s="95" t="s">
        <v>508</v>
      </c>
      <c r="C141" s="95" t="s">
        <v>61</v>
      </c>
      <c r="D141" s="95" t="s">
        <v>53</v>
      </c>
      <c r="E141" s="95" t="s">
        <v>18</v>
      </c>
      <c r="F141" s="95" t="s">
        <v>22</v>
      </c>
      <c r="G141" s="8">
        <v>25000</v>
      </c>
      <c r="H141" s="8">
        <v>0</v>
      </c>
      <c r="I141" s="8">
        <v>25</v>
      </c>
      <c r="J141" s="8">
        <f t="shared" si="30"/>
        <v>717.5</v>
      </c>
      <c r="K141" s="9">
        <f t="shared" si="31"/>
        <v>760</v>
      </c>
      <c r="L141" s="9">
        <f t="shared" si="33"/>
        <v>1772.5000000000002</v>
      </c>
      <c r="M141" s="8">
        <f t="shared" si="34"/>
        <v>1774.9999999999998</v>
      </c>
      <c r="N141" s="9">
        <f t="shared" si="23"/>
        <v>287.5</v>
      </c>
      <c r="O141" s="8">
        <v>0</v>
      </c>
      <c r="P141" s="9">
        <f t="shared" si="35"/>
        <v>1502.5</v>
      </c>
      <c r="Q141" s="9">
        <f t="shared" si="32"/>
        <v>23497.5</v>
      </c>
      <c r="R141" s="112">
        <v>3133.11</v>
      </c>
      <c r="S141" s="112">
        <v>3137.53</v>
      </c>
    </row>
    <row r="142" spans="2:19" s="96" customFormat="1" x14ac:dyDescent="0.2">
      <c r="B142" s="94" t="s">
        <v>383</v>
      </c>
      <c r="C142" s="95" t="s">
        <v>61</v>
      </c>
      <c r="D142" s="95" t="s">
        <v>34</v>
      </c>
      <c r="E142" s="95" t="s">
        <v>18</v>
      </c>
      <c r="F142" s="95" t="s">
        <v>19</v>
      </c>
      <c r="G142" s="8">
        <v>49190.54</v>
      </c>
      <c r="H142" s="8">
        <v>1501.65</v>
      </c>
      <c r="I142" s="8">
        <v>25</v>
      </c>
      <c r="J142" s="8">
        <f t="shared" si="30"/>
        <v>1411.7684979999999</v>
      </c>
      <c r="K142" s="9">
        <f t="shared" si="31"/>
        <v>1495.3924159999999</v>
      </c>
      <c r="L142" s="9">
        <f t="shared" si="33"/>
        <v>3487.6092860000003</v>
      </c>
      <c r="M142" s="8">
        <f t="shared" si="34"/>
        <v>3492.5283399999998</v>
      </c>
      <c r="N142" s="9">
        <f t="shared" si="23"/>
        <v>565.69120999999996</v>
      </c>
      <c r="O142" s="8">
        <v>8231.2999999999993</v>
      </c>
      <c r="P142" s="9">
        <f t="shared" si="35"/>
        <v>12665.110913999999</v>
      </c>
      <c r="Q142" s="9">
        <f t="shared" si="32"/>
        <v>36525.429086000004</v>
      </c>
      <c r="R142" s="112">
        <v>2481.5</v>
      </c>
      <c r="S142" s="112">
        <v>2485</v>
      </c>
    </row>
    <row r="143" spans="2:19" s="96" customFormat="1" x14ac:dyDescent="0.2">
      <c r="B143" s="95" t="s">
        <v>382</v>
      </c>
      <c r="C143" s="95" t="s">
        <v>61</v>
      </c>
      <c r="D143" s="95" t="s">
        <v>499</v>
      </c>
      <c r="E143" s="95" t="s">
        <v>18</v>
      </c>
      <c r="F143" s="95" t="s">
        <v>22</v>
      </c>
      <c r="G143" s="8">
        <v>42000</v>
      </c>
      <c r="H143" s="8">
        <v>724.92</v>
      </c>
      <c r="I143" s="8">
        <v>25</v>
      </c>
      <c r="J143" s="8">
        <f t="shared" si="30"/>
        <v>1205.4000000000001</v>
      </c>
      <c r="K143" s="9">
        <f t="shared" si="31"/>
        <v>1276.8</v>
      </c>
      <c r="L143" s="9">
        <f t="shared" si="33"/>
        <v>2977.8</v>
      </c>
      <c r="M143" s="8">
        <f t="shared" si="34"/>
        <v>2981.9999999999995</v>
      </c>
      <c r="N143" s="9">
        <f t="shared" si="23"/>
        <v>483</v>
      </c>
      <c r="O143" s="8">
        <v>8431.19</v>
      </c>
      <c r="P143" s="9">
        <f t="shared" si="35"/>
        <v>11663.310000000001</v>
      </c>
      <c r="Q143" s="9">
        <f t="shared" si="32"/>
        <v>30336.69</v>
      </c>
      <c r="R143" s="112">
        <v>2623.3</v>
      </c>
      <c r="S143" s="112">
        <v>2627</v>
      </c>
    </row>
    <row r="144" spans="2:19" s="96" customFormat="1" x14ac:dyDescent="0.2">
      <c r="B144" s="95" t="s">
        <v>381</v>
      </c>
      <c r="C144" s="95" t="s">
        <v>61</v>
      </c>
      <c r="D144" s="95" t="s">
        <v>53</v>
      </c>
      <c r="E144" s="95" t="s">
        <v>18</v>
      </c>
      <c r="F144" s="95" t="s">
        <v>22</v>
      </c>
      <c r="G144" s="8">
        <v>40000</v>
      </c>
      <c r="H144" s="8">
        <v>442.65</v>
      </c>
      <c r="I144" s="8">
        <v>25</v>
      </c>
      <c r="J144" s="8">
        <f t="shared" si="30"/>
        <v>1148</v>
      </c>
      <c r="K144" s="9">
        <f t="shared" si="31"/>
        <v>1216</v>
      </c>
      <c r="L144" s="9">
        <f t="shared" si="33"/>
        <v>2836</v>
      </c>
      <c r="M144" s="8">
        <f t="shared" si="34"/>
        <v>2839.9999999999995</v>
      </c>
      <c r="N144" s="9">
        <f t="shared" ref="N144:N208" si="36">G144*1.15%</f>
        <v>460</v>
      </c>
      <c r="O144" s="8">
        <v>11485.68</v>
      </c>
      <c r="P144" s="9">
        <f t="shared" si="35"/>
        <v>14317.33</v>
      </c>
      <c r="Q144" s="9">
        <f t="shared" si="32"/>
        <v>25682.67</v>
      </c>
      <c r="R144" s="112"/>
      <c r="S144" s="112"/>
    </row>
    <row r="145" spans="2:19" s="96" customFormat="1" x14ac:dyDescent="0.2">
      <c r="B145" s="95" t="s">
        <v>384</v>
      </c>
      <c r="C145" s="95" t="s">
        <v>61</v>
      </c>
      <c r="D145" s="95" t="s">
        <v>58</v>
      </c>
      <c r="E145" s="95" t="s">
        <v>18</v>
      </c>
      <c r="F145" s="95" t="s">
        <v>19</v>
      </c>
      <c r="G145" s="8">
        <v>30000</v>
      </c>
      <c r="H145" s="8">
        <v>0</v>
      </c>
      <c r="I145" s="8">
        <v>25</v>
      </c>
      <c r="J145" s="8">
        <f t="shared" si="30"/>
        <v>861</v>
      </c>
      <c r="K145" s="9">
        <f t="shared" si="31"/>
        <v>912</v>
      </c>
      <c r="L145" s="9">
        <f t="shared" si="33"/>
        <v>2127</v>
      </c>
      <c r="M145" s="8">
        <f t="shared" si="34"/>
        <v>2130</v>
      </c>
      <c r="N145" s="9">
        <f t="shared" si="36"/>
        <v>345</v>
      </c>
      <c r="O145" s="8">
        <v>12195.29</v>
      </c>
      <c r="P145" s="9">
        <f t="shared" si="35"/>
        <v>13993.29</v>
      </c>
      <c r="Q145" s="9">
        <f t="shared" si="32"/>
        <v>16006.71</v>
      </c>
      <c r="R145" s="112">
        <v>1559.8</v>
      </c>
      <c r="S145" s="112">
        <v>1562</v>
      </c>
    </row>
    <row r="146" spans="2:19" s="96" customFormat="1" x14ac:dyDescent="0.2">
      <c r="B146" s="94" t="s">
        <v>385</v>
      </c>
      <c r="C146" s="95" t="s">
        <v>250</v>
      </c>
      <c r="D146" s="95" t="s">
        <v>251</v>
      </c>
      <c r="E146" s="95" t="s">
        <v>18</v>
      </c>
      <c r="F146" s="95" t="s">
        <v>22</v>
      </c>
      <c r="G146" s="8">
        <v>45000</v>
      </c>
      <c r="H146" s="8">
        <v>1148.33</v>
      </c>
      <c r="I146" s="8">
        <v>25</v>
      </c>
      <c r="J146" s="8">
        <f t="shared" si="30"/>
        <v>1291.5</v>
      </c>
      <c r="K146" s="9">
        <f t="shared" si="31"/>
        <v>1368</v>
      </c>
      <c r="L146" s="9">
        <f t="shared" si="33"/>
        <v>3190.5</v>
      </c>
      <c r="M146" s="8">
        <f t="shared" si="34"/>
        <v>3194.9999999999995</v>
      </c>
      <c r="N146" s="9">
        <f t="shared" si="36"/>
        <v>517.5</v>
      </c>
      <c r="O146" s="8">
        <v>9284.43</v>
      </c>
      <c r="P146" s="9">
        <f t="shared" si="35"/>
        <v>13117.26</v>
      </c>
      <c r="Q146" s="9">
        <f t="shared" si="32"/>
        <v>31882.739999999998</v>
      </c>
      <c r="R146" s="114"/>
      <c r="S146" s="114"/>
    </row>
    <row r="147" spans="2:19" s="96" customFormat="1" x14ac:dyDescent="0.2">
      <c r="B147" s="94" t="s">
        <v>576</v>
      </c>
      <c r="C147" s="95" t="s">
        <v>61</v>
      </c>
      <c r="D147" s="95" t="s">
        <v>53</v>
      </c>
      <c r="E147" s="95" t="s">
        <v>18</v>
      </c>
      <c r="F147" s="95" t="s">
        <v>22</v>
      </c>
      <c r="G147" s="8">
        <v>25000</v>
      </c>
      <c r="H147" s="8">
        <v>0</v>
      </c>
      <c r="I147" s="8">
        <v>25</v>
      </c>
      <c r="J147" s="15">
        <f t="shared" si="30"/>
        <v>717.5</v>
      </c>
      <c r="K147" s="16">
        <f t="shared" si="31"/>
        <v>760</v>
      </c>
      <c r="L147" s="16">
        <f t="shared" si="33"/>
        <v>1772.5000000000002</v>
      </c>
      <c r="M147" s="15">
        <f t="shared" si="34"/>
        <v>1774.9999999999998</v>
      </c>
      <c r="N147" s="16">
        <f t="shared" si="36"/>
        <v>287.5</v>
      </c>
      <c r="O147" s="15">
        <v>0</v>
      </c>
      <c r="P147" s="16">
        <f t="shared" si="35"/>
        <v>1502.5</v>
      </c>
      <c r="Q147" s="16">
        <f t="shared" si="32"/>
        <v>23497.5</v>
      </c>
      <c r="R147" s="114"/>
      <c r="S147" s="114"/>
    </row>
    <row r="148" spans="2:19" s="96" customFormat="1" x14ac:dyDescent="0.2">
      <c r="B148" s="94" t="s">
        <v>550</v>
      </c>
      <c r="C148" s="95" t="s">
        <v>61</v>
      </c>
      <c r="D148" s="95" t="s">
        <v>53</v>
      </c>
      <c r="E148" s="95" t="s">
        <v>18</v>
      </c>
      <c r="F148" s="95" t="s">
        <v>22</v>
      </c>
      <c r="G148" s="8">
        <v>20000</v>
      </c>
      <c r="H148" s="8">
        <v>0</v>
      </c>
      <c r="I148" s="8">
        <v>25</v>
      </c>
      <c r="J148" s="15">
        <f t="shared" si="30"/>
        <v>574</v>
      </c>
      <c r="K148" s="16">
        <f t="shared" si="31"/>
        <v>608</v>
      </c>
      <c r="L148" s="16">
        <f t="shared" si="33"/>
        <v>1418</v>
      </c>
      <c r="M148" s="15">
        <f t="shared" si="34"/>
        <v>1419.9999999999998</v>
      </c>
      <c r="N148" s="16">
        <f t="shared" si="36"/>
        <v>230</v>
      </c>
      <c r="O148" s="15">
        <v>5000</v>
      </c>
      <c r="P148" s="16">
        <f t="shared" si="35"/>
        <v>6207</v>
      </c>
      <c r="Q148" s="16">
        <f t="shared" si="32"/>
        <v>13793</v>
      </c>
      <c r="R148" s="114"/>
      <c r="S148" s="114"/>
    </row>
    <row r="149" spans="2:19" s="96" customFormat="1" x14ac:dyDescent="0.2">
      <c r="B149" s="98"/>
      <c r="C149" s="98"/>
      <c r="D149" s="98"/>
      <c r="E149" s="98"/>
      <c r="F149" s="98"/>
      <c r="G149" s="10"/>
      <c r="H149" s="11"/>
      <c r="I149" s="11"/>
      <c r="J149" s="87"/>
      <c r="K149" s="86"/>
      <c r="L149" s="86"/>
      <c r="M149" s="87"/>
      <c r="N149" s="86"/>
      <c r="O149" s="87"/>
      <c r="P149" s="86"/>
      <c r="Q149" s="86"/>
      <c r="R149" s="115">
        <v>4963</v>
      </c>
      <c r="S149" s="112">
        <v>4970</v>
      </c>
    </row>
    <row r="150" spans="2:19" s="96" customFormat="1" x14ac:dyDescent="0.2">
      <c r="B150" s="94" t="s">
        <v>386</v>
      </c>
      <c r="C150" s="95" t="s">
        <v>33</v>
      </c>
      <c r="D150" s="95" t="s">
        <v>292</v>
      </c>
      <c r="E150" s="95" t="s">
        <v>18</v>
      </c>
      <c r="F150" s="95" t="s">
        <v>22</v>
      </c>
      <c r="G150" s="8">
        <v>90000</v>
      </c>
      <c r="H150" s="8">
        <v>9753.19</v>
      </c>
      <c r="I150" s="8">
        <v>25</v>
      </c>
      <c r="J150" s="85">
        <f t="shared" ref="J150:J157" si="37">IF(G150&lt;=$AF$384*$AG$384,G150*$AC$391,($AF$384*$AG$384)*$AC$391)</f>
        <v>2583</v>
      </c>
      <c r="K150" s="14">
        <f t="shared" ref="K150:K157" si="38">IF(G150&lt;=$AF$385*$AG$385,G150*$AC$392,($AF$385*$AG$385)*$AC$392)</f>
        <v>2736</v>
      </c>
      <c r="L150" s="14">
        <f t="shared" si="33"/>
        <v>6381</v>
      </c>
      <c r="M150" s="85">
        <f t="shared" si="34"/>
        <v>6389.9999999999991</v>
      </c>
      <c r="N150" s="14">
        <v>860.29</v>
      </c>
      <c r="O150" s="85">
        <v>9231.7000000000007</v>
      </c>
      <c r="P150" s="14">
        <f t="shared" si="35"/>
        <v>24328.89</v>
      </c>
      <c r="Q150" s="14">
        <f t="shared" ref="Q150:Q157" si="39">G150-P150</f>
        <v>65671.11</v>
      </c>
      <c r="R150" s="112">
        <v>2623.3</v>
      </c>
      <c r="S150" s="112">
        <v>2627</v>
      </c>
    </row>
    <row r="151" spans="2:19" s="96" customFormat="1" x14ac:dyDescent="0.2">
      <c r="B151" s="94" t="s">
        <v>387</v>
      </c>
      <c r="C151" s="95" t="s">
        <v>29</v>
      </c>
      <c r="D151" s="95" t="s">
        <v>489</v>
      </c>
      <c r="E151" s="95" t="s">
        <v>18</v>
      </c>
      <c r="F151" s="95" t="s">
        <v>22</v>
      </c>
      <c r="G151" s="8">
        <v>45000</v>
      </c>
      <c r="H151" s="8">
        <v>1148.33</v>
      </c>
      <c r="I151" s="8">
        <v>25</v>
      </c>
      <c r="J151" s="8">
        <f t="shared" si="37"/>
        <v>1291.5</v>
      </c>
      <c r="K151" s="9">
        <f t="shared" si="38"/>
        <v>1368</v>
      </c>
      <c r="L151" s="9">
        <f t="shared" si="33"/>
        <v>3190.5</v>
      </c>
      <c r="M151" s="8">
        <f t="shared" si="34"/>
        <v>3194.9999999999995</v>
      </c>
      <c r="N151" s="9">
        <f t="shared" si="36"/>
        <v>517.5</v>
      </c>
      <c r="O151" s="8">
        <v>13873.42</v>
      </c>
      <c r="P151" s="9">
        <f t="shared" si="35"/>
        <v>17706.25</v>
      </c>
      <c r="Q151" s="9">
        <f t="shared" si="39"/>
        <v>27293.75</v>
      </c>
      <c r="R151" s="112">
        <v>1488.9</v>
      </c>
      <c r="S151" s="112">
        <v>1491</v>
      </c>
    </row>
    <row r="152" spans="2:19" s="96" customFormat="1" x14ac:dyDescent="0.2">
      <c r="B152" s="94" t="s">
        <v>388</v>
      </c>
      <c r="C152" s="95" t="s">
        <v>29</v>
      </c>
      <c r="D152" s="95" t="s">
        <v>73</v>
      </c>
      <c r="E152" s="95" t="s">
        <v>18</v>
      </c>
      <c r="F152" s="95" t="s">
        <v>19</v>
      </c>
      <c r="G152" s="8">
        <v>25000</v>
      </c>
      <c r="H152" s="8">
        <v>0</v>
      </c>
      <c r="I152" s="8">
        <v>25</v>
      </c>
      <c r="J152" s="8">
        <f t="shared" si="37"/>
        <v>717.5</v>
      </c>
      <c r="K152" s="9">
        <f t="shared" si="38"/>
        <v>760</v>
      </c>
      <c r="L152" s="9">
        <f t="shared" si="33"/>
        <v>1772.5000000000002</v>
      </c>
      <c r="M152" s="8">
        <f t="shared" si="34"/>
        <v>1774.9999999999998</v>
      </c>
      <c r="N152" s="9">
        <f t="shared" si="36"/>
        <v>287.5</v>
      </c>
      <c r="O152" s="8">
        <v>14431.06</v>
      </c>
      <c r="P152" s="9">
        <f t="shared" si="35"/>
        <v>15933.56</v>
      </c>
      <c r="Q152" s="9">
        <f t="shared" si="39"/>
        <v>9066.44</v>
      </c>
      <c r="R152" s="112">
        <v>2010.02</v>
      </c>
      <c r="S152" s="112">
        <v>2012.85</v>
      </c>
    </row>
    <row r="153" spans="2:19" s="96" customFormat="1" x14ac:dyDescent="0.2">
      <c r="B153" s="94" t="s">
        <v>389</v>
      </c>
      <c r="C153" s="95" t="s">
        <v>29</v>
      </c>
      <c r="D153" s="95" t="s">
        <v>24</v>
      </c>
      <c r="E153" s="95" t="s">
        <v>18</v>
      </c>
      <c r="F153" s="95" t="s">
        <v>22</v>
      </c>
      <c r="G153" s="8">
        <v>28350</v>
      </c>
      <c r="H153" s="8">
        <v>0</v>
      </c>
      <c r="I153" s="8">
        <v>25</v>
      </c>
      <c r="J153" s="8">
        <f t="shared" si="37"/>
        <v>813.64499999999998</v>
      </c>
      <c r="K153" s="9">
        <f t="shared" si="38"/>
        <v>861.84</v>
      </c>
      <c r="L153" s="9">
        <f t="shared" si="33"/>
        <v>2010.0150000000001</v>
      </c>
      <c r="M153" s="8">
        <f t="shared" si="34"/>
        <v>2012.85</v>
      </c>
      <c r="N153" s="9">
        <f t="shared" si="36"/>
        <v>326.02499999999998</v>
      </c>
      <c r="O153" s="8">
        <v>7154.76</v>
      </c>
      <c r="P153" s="9">
        <f t="shared" si="35"/>
        <v>8855.2450000000008</v>
      </c>
      <c r="Q153" s="9">
        <f t="shared" si="39"/>
        <v>19494.754999999997</v>
      </c>
      <c r="R153" s="112">
        <v>2836</v>
      </c>
      <c r="S153" s="112">
        <v>2840</v>
      </c>
    </row>
    <row r="154" spans="2:19" s="96" customFormat="1" x14ac:dyDescent="0.2">
      <c r="B154" s="94" t="s">
        <v>152</v>
      </c>
      <c r="C154" s="95" t="s">
        <v>267</v>
      </c>
      <c r="D154" s="95" t="s">
        <v>153</v>
      </c>
      <c r="E154" s="95" t="s">
        <v>18</v>
      </c>
      <c r="F154" s="95" t="s">
        <v>22</v>
      </c>
      <c r="G154" s="8">
        <v>55000</v>
      </c>
      <c r="H154" s="8">
        <v>2559.6799999999998</v>
      </c>
      <c r="I154" s="8">
        <v>25</v>
      </c>
      <c r="J154" s="8">
        <f t="shared" si="37"/>
        <v>1578.5</v>
      </c>
      <c r="K154" s="9">
        <f t="shared" si="38"/>
        <v>1672</v>
      </c>
      <c r="L154" s="9">
        <f t="shared" si="33"/>
        <v>3899.5000000000005</v>
      </c>
      <c r="M154" s="8">
        <f t="shared" si="34"/>
        <v>3904.9999999999995</v>
      </c>
      <c r="N154" s="9">
        <f t="shared" si="36"/>
        <v>632.5</v>
      </c>
      <c r="O154" s="8">
        <v>100</v>
      </c>
      <c r="P154" s="9">
        <f t="shared" si="35"/>
        <v>5935.18</v>
      </c>
      <c r="Q154" s="9">
        <f t="shared" si="39"/>
        <v>49064.82</v>
      </c>
      <c r="R154" s="112">
        <v>1134.4000000000001</v>
      </c>
      <c r="S154" s="112">
        <v>1136</v>
      </c>
    </row>
    <row r="155" spans="2:19" s="96" customFormat="1" x14ac:dyDescent="0.2">
      <c r="B155" s="95" t="s">
        <v>390</v>
      </c>
      <c r="C155" s="95" t="s">
        <v>267</v>
      </c>
      <c r="D155" s="95" t="s">
        <v>58</v>
      </c>
      <c r="E155" s="95" t="s">
        <v>18</v>
      </c>
      <c r="F155" s="95" t="s">
        <v>19</v>
      </c>
      <c r="G155" s="8">
        <v>19000</v>
      </c>
      <c r="H155" s="8">
        <v>0</v>
      </c>
      <c r="I155" s="8">
        <v>25</v>
      </c>
      <c r="J155" s="8">
        <f t="shared" si="37"/>
        <v>545.29999999999995</v>
      </c>
      <c r="K155" s="9">
        <f t="shared" si="38"/>
        <v>577.6</v>
      </c>
      <c r="L155" s="9">
        <f t="shared" si="33"/>
        <v>1347.1000000000001</v>
      </c>
      <c r="M155" s="8">
        <f t="shared" si="34"/>
        <v>1348.9999999999998</v>
      </c>
      <c r="N155" s="9">
        <f t="shared" si="36"/>
        <v>218.5</v>
      </c>
      <c r="O155" s="8">
        <v>3685.17</v>
      </c>
      <c r="P155" s="9">
        <f t="shared" si="35"/>
        <v>4833.07</v>
      </c>
      <c r="Q155" s="9">
        <f t="shared" si="39"/>
        <v>14166.93</v>
      </c>
      <c r="R155" s="114"/>
      <c r="S155" s="114"/>
    </row>
    <row r="156" spans="2:19" s="96" customFormat="1" x14ac:dyDescent="0.2">
      <c r="B156" s="95" t="s">
        <v>543</v>
      </c>
      <c r="C156" s="95" t="s">
        <v>267</v>
      </c>
      <c r="D156" s="95" t="s">
        <v>53</v>
      </c>
      <c r="E156" s="95" t="s">
        <v>18</v>
      </c>
      <c r="F156" s="95" t="s">
        <v>22</v>
      </c>
      <c r="G156" s="8">
        <v>21000</v>
      </c>
      <c r="H156" s="8">
        <v>0</v>
      </c>
      <c r="I156" s="8">
        <v>25</v>
      </c>
      <c r="J156" s="8">
        <f t="shared" si="37"/>
        <v>602.70000000000005</v>
      </c>
      <c r="K156" s="9">
        <f t="shared" si="38"/>
        <v>638.4</v>
      </c>
      <c r="L156" s="9">
        <f t="shared" si="33"/>
        <v>1488.9</v>
      </c>
      <c r="M156" s="8">
        <f t="shared" si="34"/>
        <v>1490.9999999999998</v>
      </c>
      <c r="N156" s="9">
        <f t="shared" si="36"/>
        <v>241.5</v>
      </c>
      <c r="O156" s="8">
        <v>0</v>
      </c>
      <c r="P156" s="9">
        <f t="shared" si="35"/>
        <v>1266.0999999999999</v>
      </c>
      <c r="Q156" s="9">
        <f t="shared" si="39"/>
        <v>19733.900000000001</v>
      </c>
      <c r="R156" s="97"/>
      <c r="S156" s="97"/>
    </row>
    <row r="157" spans="2:19" s="96" customFormat="1" x14ac:dyDescent="0.2">
      <c r="B157" s="104" t="s">
        <v>391</v>
      </c>
      <c r="C157" s="105" t="s">
        <v>267</v>
      </c>
      <c r="D157" s="104" t="s">
        <v>53</v>
      </c>
      <c r="E157" s="104" t="s">
        <v>18</v>
      </c>
      <c r="F157" s="104" t="s">
        <v>22</v>
      </c>
      <c r="G157" s="89">
        <v>20000</v>
      </c>
      <c r="H157" s="89">
        <v>0</v>
      </c>
      <c r="I157" s="89">
        <v>25</v>
      </c>
      <c r="J157" s="15">
        <f t="shared" si="37"/>
        <v>574</v>
      </c>
      <c r="K157" s="16">
        <f t="shared" si="38"/>
        <v>608</v>
      </c>
      <c r="L157" s="16">
        <f t="shared" si="33"/>
        <v>1418</v>
      </c>
      <c r="M157" s="15">
        <f t="shared" si="34"/>
        <v>1419.9999999999998</v>
      </c>
      <c r="N157" s="16">
        <f t="shared" si="36"/>
        <v>230</v>
      </c>
      <c r="O157" s="89">
        <v>6105.26</v>
      </c>
      <c r="P157" s="16">
        <f t="shared" si="35"/>
        <v>7312.26</v>
      </c>
      <c r="Q157" s="89">
        <f t="shared" si="39"/>
        <v>12687.74</v>
      </c>
      <c r="R157" s="97"/>
      <c r="S157" s="97"/>
    </row>
    <row r="158" spans="2:19" s="96" customFormat="1" x14ac:dyDescent="0.2">
      <c r="B158" s="106"/>
      <c r="C158" s="107"/>
      <c r="D158" s="106"/>
      <c r="E158" s="106"/>
      <c r="F158" s="106"/>
      <c r="G158" s="88"/>
      <c r="H158" s="88"/>
      <c r="I158" s="88"/>
      <c r="J158" s="87"/>
      <c r="K158" s="86"/>
      <c r="L158" s="86"/>
      <c r="M158" s="87"/>
      <c r="N158" s="86"/>
      <c r="O158" s="88"/>
      <c r="P158" s="86"/>
      <c r="Q158" s="88"/>
      <c r="R158" s="115">
        <v>4112.2</v>
      </c>
      <c r="S158" s="112">
        <v>4118</v>
      </c>
    </row>
    <row r="159" spans="2:19" s="96" customFormat="1" x14ac:dyDescent="0.2">
      <c r="B159" s="108" t="s">
        <v>394</v>
      </c>
      <c r="C159" s="108" t="s">
        <v>490</v>
      </c>
      <c r="D159" s="108" t="s">
        <v>491</v>
      </c>
      <c r="E159" s="108" t="s">
        <v>18</v>
      </c>
      <c r="F159" s="108" t="s">
        <v>22</v>
      </c>
      <c r="G159" s="85">
        <v>63000</v>
      </c>
      <c r="H159" s="85">
        <v>4051.19</v>
      </c>
      <c r="I159" s="85">
        <v>25</v>
      </c>
      <c r="J159" s="85">
        <f>IF(G159&lt;=$AF$384*$AG$384,G159*$AC$391,($AF$384*$AG$384)*$AC$391)</f>
        <v>1808.1</v>
      </c>
      <c r="K159" s="14">
        <f>IF(G159&lt;=$AF$385*$AG$385,G159*$AC$392,($AF$385*$AG$385)*$AC$392)</f>
        <v>1915.2</v>
      </c>
      <c r="L159" s="14">
        <f t="shared" si="33"/>
        <v>4466.7000000000007</v>
      </c>
      <c r="M159" s="85">
        <f t="shared" si="34"/>
        <v>4473</v>
      </c>
      <c r="N159" s="14">
        <f t="shared" si="36"/>
        <v>724.5</v>
      </c>
      <c r="O159" s="85">
        <v>100</v>
      </c>
      <c r="P159" s="14">
        <f t="shared" si="35"/>
        <v>7899.49</v>
      </c>
      <c r="Q159" s="14">
        <f>G159-P159</f>
        <v>55100.51</v>
      </c>
      <c r="R159" s="112">
        <v>2127</v>
      </c>
      <c r="S159" s="112">
        <v>2130</v>
      </c>
    </row>
    <row r="160" spans="2:19" s="96" customFormat="1" x14ac:dyDescent="0.2">
      <c r="B160" s="95" t="s">
        <v>395</v>
      </c>
      <c r="C160" s="95" t="s">
        <v>490</v>
      </c>
      <c r="D160" s="95" t="s">
        <v>58</v>
      </c>
      <c r="E160" s="95" t="s">
        <v>18</v>
      </c>
      <c r="F160" s="95" t="s">
        <v>22</v>
      </c>
      <c r="G160" s="8">
        <v>35000</v>
      </c>
      <c r="H160" s="8">
        <v>0</v>
      </c>
      <c r="I160" s="8">
        <v>25</v>
      </c>
      <c r="J160" s="8">
        <f>IF(G160&lt;=$AF$384*$AG$384,G160*$AC$391,($AF$384*$AG$384)*$AC$391)</f>
        <v>1004.5</v>
      </c>
      <c r="K160" s="9">
        <f>IF(G160&lt;=$AF$385*$AG$385,G160*$AC$392,($AF$385*$AG$385)*$AC$392)</f>
        <v>1064</v>
      </c>
      <c r="L160" s="9">
        <f t="shared" si="33"/>
        <v>2481.5</v>
      </c>
      <c r="M160" s="8">
        <f t="shared" si="34"/>
        <v>2485</v>
      </c>
      <c r="N160" s="9">
        <f t="shared" si="36"/>
        <v>402.5</v>
      </c>
      <c r="O160" s="8">
        <v>0</v>
      </c>
      <c r="P160" s="9">
        <f t="shared" si="35"/>
        <v>2093.5</v>
      </c>
      <c r="Q160" s="9">
        <f>G160-P160</f>
        <v>32906.5</v>
      </c>
      <c r="R160" s="112">
        <v>992.6</v>
      </c>
      <c r="S160" s="112">
        <v>994</v>
      </c>
    </row>
    <row r="161" spans="2:19" s="96" customFormat="1" x14ac:dyDescent="0.2">
      <c r="B161" s="95" t="s">
        <v>392</v>
      </c>
      <c r="C161" s="95" t="s">
        <v>490</v>
      </c>
      <c r="D161" s="95" t="s">
        <v>220</v>
      </c>
      <c r="E161" s="95" t="s">
        <v>18</v>
      </c>
      <c r="F161" s="95" t="s">
        <v>19</v>
      </c>
      <c r="G161" s="8">
        <v>17000</v>
      </c>
      <c r="H161" s="8">
        <v>0</v>
      </c>
      <c r="I161" s="15">
        <v>25</v>
      </c>
      <c r="J161" s="15">
        <f>IF(G161&lt;=$AF$384*$AG$384,G161*$AC$391,($AF$384*$AG$384)*$AC$391)</f>
        <v>487.9</v>
      </c>
      <c r="K161" s="16">
        <f>IF(G161&lt;=$AF$385*$AG$385,G161*$AC$392,($AF$385*$AG$385)*$AC$392)</f>
        <v>516.79999999999995</v>
      </c>
      <c r="L161" s="16">
        <f t="shared" si="33"/>
        <v>1205.3000000000002</v>
      </c>
      <c r="M161" s="15">
        <f t="shared" si="34"/>
        <v>1207</v>
      </c>
      <c r="N161" s="16">
        <f t="shared" si="36"/>
        <v>195.5</v>
      </c>
      <c r="O161" s="16">
        <v>5550.4</v>
      </c>
      <c r="P161" s="16">
        <f t="shared" si="35"/>
        <v>6580.0999999999995</v>
      </c>
      <c r="Q161" s="16">
        <f>G161-P161</f>
        <v>10419.900000000001</v>
      </c>
      <c r="R161" s="114"/>
      <c r="S161" s="114"/>
    </row>
    <row r="162" spans="2:19" s="96" customFormat="1" x14ac:dyDescent="0.2">
      <c r="B162" s="98"/>
      <c r="C162" s="98"/>
      <c r="D162" s="98"/>
      <c r="E162" s="98"/>
      <c r="F162" s="98"/>
      <c r="G162" s="10"/>
      <c r="H162" s="11"/>
      <c r="I162" s="87"/>
      <c r="J162" s="87"/>
      <c r="K162" s="86"/>
      <c r="L162" s="86"/>
      <c r="M162" s="87"/>
      <c r="N162" s="86"/>
      <c r="O162" s="86"/>
      <c r="P162" s="86"/>
      <c r="Q162" s="86"/>
      <c r="R162" s="115">
        <v>4963</v>
      </c>
      <c r="S162" s="112">
        <v>4970</v>
      </c>
    </row>
    <row r="163" spans="2:19" s="96" customFormat="1" x14ac:dyDescent="0.2">
      <c r="B163" s="95" t="s">
        <v>396</v>
      </c>
      <c r="C163" s="95" t="s">
        <v>55</v>
      </c>
      <c r="D163" s="95" t="s">
        <v>284</v>
      </c>
      <c r="E163" s="95" t="s">
        <v>18</v>
      </c>
      <c r="F163" s="95" t="s">
        <v>19</v>
      </c>
      <c r="G163" s="8">
        <v>100000</v>
      </c>
      <c r="H163" s="8">
        <v>11311.75</v>
      </c>
      <c r="I163" s="85">
        <v>25</v>
      </c>
      <c r="J163" s="85">
        <f>IF(G163&lt;=$AF$384*$AG$384,G163*$AC$391,($AF$384*$AG$384)*$AC$391)</f>
        <v>2870</v>
      </c>
      <c r="K163" s="14">
        <f>IF(G163&lt;=$AF$385*$AG$385,G163*$AC$392,($AF$385*$AG$385)*$AC$392)</f>
        <v>3040</v>
      </c>
      <c r="L163" s="14">
        <f t="shared" si="33"/>
        <v>7090.0000000000009</v>
      </c>
      <c r="M163" s="85">
        <f t="shared" si="34"/>
        <v>7099.9999999999991</v>
      </c>
      <c r="N163" s="14">
        <v>860.29</v>
      </c>
      <c r="O163" s="85">
        <v>18171.599999999999</v>
      </c>
      <c r="P163" s="14">
        <f t="shared" si="35"/>
        <v>35418.35</v>
      </c>
      <c r="Q163" s="14">
        <f>G163-P163</f>
        <v>64581.65</v>
      </c>
      <c r="R163" s="112">
        <v>1630.7</v>
      </c>
      <c r="S163" s="112">
        <v>1633</v>
      </c>
    </row>
    <row r="164" spans="2:19" s="96" customFormat="1" x14ac:dyDescent="0.2">
      <c r="B164" s="95" t="s">
        <v>404</v>
      </c>
      <c r="C164" s="95" t="s">
        <v>55</v>
      </c>
      <c r="D164" s="95" t="s">
        <v>34</v>
      </c>
      <c r="E164" s="95" t="s">
        <v>18</v>
      </c>
      <c r="F164" s="95" t="s">
        <v>19</v>
      </c>
      <c r="G164" s="8">
        <v>28000</v>
      </c>
      <c r="H164" s="8">
        <v>0</v>
      </c>
      <c r="I164" s="8">
        <v>25</v>
      </c>
      <c r="J164" s="8">
        <f>IF(G164&lt;=$AF$384*$AG$384,G164*$AC$391,($AF$384*$AG$384)*$AC$391)</f>
        <v>803.6</v>
      </c>
      <c r="K164" s="9">
        <f>IF(G164&lt;=$AF$385*$AG$385,G164*$AC$392,($AF$385*$AG$385)*$AC$392)</f>
        <v>851.2</v>
      </c>
      <c r="L164" s="9">
        <f t="shared" si="33"/>
        <v>1985.2</v>
      </c>
      <c r="M164" s="8">
        <f t="shared" si="34"/>
        <v>1987.9999999999998</v>
      </c>
      <c r="N164" s="9">
        <f t="shared" si="36"/>
        <v>322</v>
      </c>
      <c r="O164" s="8">
        <v>3103.76</v>
      </c>
      <c r="P164" s="9">
        <f t="shared" si="35"/>
        <v>4783.5600000000004</v>
      </c>
      <c r="Q164" s="9">
        <f>G164-P164</f>
        <v>23216.44</v>
      </c>
      <c r="R164" s="112">
        <v>1563.35</v>
      </c>
      <c r="S164" s="112">
        <v>1565.55</v>
      </c>
    </row>
    <row r="165" spans="2:19" s="96" customFormat="1" x14ac:dyDescent="0.2">
      <c r="B165" s="94" t="s">
        <v>144</v>
      </c>
      <c r="C165" s="95" t="s">
        <v>55</v>
      </c>
      <c r="D165" s="95" t="s">
        <v>73</v>
      </c>
      <c r="E165" s="95" t="s">
        <v>18</v>
      </c>
      <c r="F165" s="95" t="s">
        <v>19</v>
      </c>
      <c r="G165" s="8">
        <v>30000</v>
      </c>
      <c r="H165" s="8">
        <v>0</v>
      </c>
      <c r="I165" s="8">
        <v>25</v>
      </c>
      <c r="J165" s="8">
        <f>IF(G165&lt;=$AF$384*$AG$384,G165*$AC$391,($AF$384*$AG$384)*$AC$391)</f>
        <v>861</v>
      </c>
      <c r="K165" s="9">
        <f>IF(G165&lt;=$AF$385*$AG$385,G165*$AC$392,($AF$385*$AG$385)*$AC$392)</f>
        <v>912</v>
      </c>
      <c r="L165" s="9">
        <f t="shared" si="33"/>
        <v>2127</v>
      </c>
      <c r="M165" s="8">
        <f t="shared" si="34"/>
        <v>2130</v>
      </c>
      <c r="N165" s="9">
        <f t="shared" si="36"/>
        <v>345</v>
      </c>
      <c r="O165" s="9">
        <v>12619.33</v>
      </c>
      <c r="P165" s="9">
        <f t="shared" si="35"/>
        <v>14417.33</v>
      </c>
      <c r="Q165" s="9">
        <f>G165-P165</f>
        <v>15582.67</v>
      </c>
      <c r="R165" s="112">
        <v>2127</v>
      </c>
      <c r="S165" s="112">
        <v>2130</v>
      </c>
    </row>
    <row r="166" spans="2:19" s="96" customFormat="1" x14ac:dyDescent="0.2">
      <c r="B166" s="99" t="s">
        <v>398</v>
      </c>
      <c r="C166" s="95" t="s">
        <v>55</v>
      </c>
      <c r="D166" s="99" t="s">
        <v>53</v>
      </c>
      <c r="E166" s="99" t="s">
        <v>18</v>
      </c>
      <c r="F166" s="99" t="s">
        <v>19</v>
      </c>
      <c r="G166" s="13">
        <v>22000</v>
      </c>
      <c r="H166" s="13">
        <v>0</v>
      </c>
      <c r="I166" s="13">
        <v>25</v>
      </c>
      <c r="J166" s="8">
        <f>IF(G166&lt;=$AF$384*$AG$384,G166*$AC$391,($AF$384*$AG$384)*$AC$391)</f>
        <v>631.4</v>
      </c>
      <c r="K166" s="9">
        <f>IF(G166&lt;=$AF$385*$AG$385,G166*$AC$392,($AF$385*$AG$385)*$AC$392)</f>
        <v>668.8</v>
      </c>
      <c r="L166" s="9">
        <f t="shared" si="33"/>
        <v>1559.8000000000002</v>
      </c>
      <c r="M166" s="8">
        <f t="shared" si="34"/>
        <v>1561.9999999999998</v>
      </c>
      <c r="N166" s="9">
        <f t="shared" si="36"/>
        <v>253</v>
      </c>
      <c r="O166" s="13">
        <v>1000</v>
      </c>
      <c r="P166" s="9">
        <f t="shared" si="35"/>
        <v>2325.1999999999998</v>
      </c>
      <c r="Q166" s="13">
        <f>G166-P166</f>
        <v>19674.8</v>
      </c>
      <c r="R166" s="112">
        <v>1063.5</v>
      </c>
      <c r="S166" s="112">
        <v>1065</v>
      </c>
    </row>
    <row r="167" spans="2:19" s="96" customFormat="1" x14ac:dyDescent="0.2">
      <c r="B167" s="95" t="s">
        <v>397</v>
      </c>
      <c r="C167" s="95" t="s">
        <v>55</v>
      </c>
      <c r="D167" s="95" t="s">
        <v>58</v>
      </c>
      <c r="E167" s="95" t="s">
        <v>18</v>
      </c>
      <c r="F167" s="95" t="s">
        <v>19</v>
      </c>
      <c r="G167" s="8">
        <v>18000</v>
      </c>
      <c r="H167" s="8">
        <v>0</v>
      </c>
      <c r="I167" s="15">
        <v>25</v>
      </c>
      <c r="J167" s="15">
        <f>IF(G167&lt;=$AF$384*$AG$384,G167*$AC$391,($AF$384*$AG$384)*$AC$391)</f>
        <v>516.6</v>
      </c>
      <c r="K167" s="16">
        <f>IF(G167&lt;=$AF$385*$AG$385,G167*$AC$392,($AF$385*$AG$385)*$AC$392)</f>
        <v>547.20000000000005</v>
      </c>
      <c r="L167" s="16">
        <f t="shared" si="33"/>
        <v>1276.2</v>
      </c>
      <c r="M167" s="15">
        <f t="shared" si="34"/>
        <v>1277.9999999999998</v>
      </c>
      <c r="N167" s="16">
        <f t="shared" si="36"/>
        <v>207</v>
      </c>
      <c r="O167" s="15">
        <v>1738</v>
      </c>
      <c r="P167" s="16">
        <f t="shared" si="35"/>
        <v>2826.8</v>
      </c>
      <c r="Q167" s="16">
        <f>G167-P167</f>
        <v>15173.2</v>
      </c>
      <c r="R167" s="114"/>
      <c r="S167" s="114"/>
    </row>
    <row r="168" spans="2:19" s="96" customFormat="1" x14ac:dyDescent="0.2">
      <c r="B168" s="98"/>
      <c r="C168" s="98"/>
      <c r="D168" s="98"/>
      <c r="E168" s="98"/>
      <c r="F168" s="98"/>
      <c r="G168" s="10"/>
      <c r="H168" s="11"/>
      <c r="I168" s="87"/>
      <c r="J168" s="87"/>
      <c r="K168" s="86"/>
      <c r="L168" s="86"/>
      <c r="M168" s="87"/>
      <c r="N168" s="86"/>
      <c r="O168" s="87"/>
      <c r="P168" s="86"/>
      <c r="Q168" s="86"/>
      <c r="R168" s="115">
        <v>2836</v>
      </c>
      <c r="S168" s="112">
        <v>2840</v>
      </c>
    </row>
    <row r="169" spans="2:19" s="96" customFormat="1" x14ac:dyDescent="0.2">
      <c r="B169" s="94" t="s">
        <v>399</v>
      </c>
      <c r="C169" s="95" t="s">
        <v>40</v>
      </c>
      <c r="D169" s="95" t="s">
        <v>290</v>
      </c>
      <c r="E169" s="95" t="s">
        <v>18</v>
      </c>
      <c r="F169" s="95" t="s">
        <v>19</v>
      </c>
      <c r="G169" s="8">
        <v>45000</v>
      </c>
      <c r="H169" s="8">
        <v>1148.33</v>
      </c>
      <c r="I169" s="85">
        <v>25</v>
      </c>
      <c r="J169" s="85">
        <f>IF(G169&lt;=$AF$384*$AG$384,G169*$AC$391,($AF$384*$AG$384)*$AC$391)</f>
        <v>1291.5</v>
      </c>
      <c r="K169" s="14">
        <f>IF(G169&lt;=$AF$385*$AG$385,G169*$AC$392,($AF$385*$AG$385)*$AC$392)</f>
        <v>1368</v>
      </c>
      <c r="L169" s="14">
        <f t="shared" si="33"/>
        <v>3190.5</v>
      </c>
      <c r="M169" s="85">
        <f t="shared" si="34"/>
        <v>3194.9999999999995</v>
      </c>
      <c r="N169" s="14">
        <f t="shared" si="36"/>
        <v>517.5</v>
      </c>
      <c r="O169" s="85">
        <v>8730.48</v>
      </c>
      <c r="P169" s="14">
        <f t="shared" si="35"/>
        <v>12563.31</v>
      </c>
      <c r="Q169" s="14">
        <f>G169-P169</f>
        <v>32436.690000000002</v>
      </c>
      <c r="R169" s="112">
        <v>2339.6999999999998</v>
      </c>
      <c r="S169" s="112">
        <v>2343</v>
      </c>
    </row>
    <row r="170" spans="2:19" s="96" customFormat="1" x14ac:dyDescent="0.2">
      <c r="B170" s="95" t="s">
        <v>401</v>
      </c>
      <c r="C170" s="95" t="s">
        <v>40</v>
      </c>
      <c r="D170" s="95" t="s">
        <v>156</v>
      </c>
      <c r="E170" s="95" t="s">
        <v>18</v>
      </c>
      <c r="F170" s="95" t="s">
        <v>19</v>
      </c>
      <c r="G170" s="8">
        <v>24860.22</v>
      </c>
      <c r="H170" s="8">
        <v>0</v>
      </c>
      <c r="I170" s="15">
        <v>25</v>
      </c>
      <c r="J170" s="15">
        <f>IF(G170&lt;=$AF$384*$AG$384,G170*$AC$391,($AF$384*$AG$384)*$AC$391)</f>
        <v>713.48831400000006</v>
      </c>
      <c r="K170" s="16">
        <f>IF(G170&lt;=$AF$385*$AG$385,G170*$AC$392,($AF$385*$AG$385)*$AC$392)</f>
        <v>755.75068800000008</v>
      </c>
      <c r="L170" s="16">
        <f t="shared" si="33"/>
        <v>1762.5895980000003</v>
      </c>
      <c r="M170" s="15">
        <f t="shared" si="34"/>
        <v>1765.0756199999998</v>
      </c>
      <c r="N170" s="16">
        <f t="shared" si="36"/>
        <v>285.89253000000002</v>
      </c>
      <c r="O170" s="15">
        <v>2480</v>
      </c>
      <c r="P170" s="16">
        <f t="shared" si="35"/>
        <v>3974.2390020000003</v>
      </c>
      <c r="Q170" s="16">
        <f>G170-P170</f>
        <v>20885.980997999999</v>
      </c>
      <c r="R170" s="114"/>
      <c r="S170" s="114"/>
    </row>
    <row r="171" spans="2:19" s="96" customFormat="1" x14ac:dyDescent="0.2">
      <c r="B171" s="98"/>
      <c r="C171" s="98"/>
      <c r="D171" s="98"/>
      <c r="E171" s="98"/>
      <c r="F171" s="98"/>
      <c r="G171" s="10"/>
      <c r="H171" s="11"/>
      <c r="I171" s="87"/>
      <c r="J171" s="87"/>
      <c r="K171" s="86"/>
      <c r="L171" s="86"/>
      <c r="M171" s="87"/>
      <c r="N171" s="86"/>
      <c r="O171" s="87"/>
      <c r="P171" s="86"/>
      <c r="Q171" s="86"/>
      <c r="R171" s="115">
        <v>3899.5</v>
      </c>
      <c r="S171" s="112">
        <v>3905</v>
      </c>
    </row>
    <row r="172" spans="2:19" s="96" customFormat="1" x14ac:dyDescent="0.2">
      <c r="B172" s="94" t="s">
        <v>402</v>
      </c>
      <c r="C172" s="95" t="s">
        <v>146</v>
      </c>
      <c r="D172" s="95" t="s">
        <v>147</v>
      </c>
      <c r="E172" s="95" t="s">
        <v>18</v>
      </c>
      <c r="F172" s="95" t="s">
        <v>19</v>
      </c>
      <c r="G172" s="8">
        <v>90000</v>
      </c>
      <c r="H172" s="8">
        <v>9356.34</v>
      </c>
      <c r="I172" s="85">
        <v>25</v>
      </c>
      <c r="J172" s="85">
        <f>IF(G172&lt;=$AF$384*$AG$384,G172*$AC$391,($AF$384*$AG$384)*$AC$391)</f>
        <v>2583</v>
      </c>
      <c r="K172" s="14">
        <f>IF(G172&lt;=$AF$385*$AG$385,G172*$AC$392,($AF$385*$AG$385)*$AC$392)</f>
        <v>2736</v>
      </c>
      <c r="L172" s="14">
        <f t="shared" si="33"/>
        <v>6381</v>
      </c>
      <c r="M172" s="85">
        <f t="shared" si="34"/>
        <v>6389.9999999999991</v>
      </c>
      <c r="N172" s="14">
        <v>860.29</v>
      </c>
      <c r="O172" s="85">
        <v>2687.38</v>
      </c>
      <c r="P172" s="14">
        <f t="shared" si="35"/>
        <v>17387.72</v>
      </c>
      <c r="Q172" s="14">
        <f>G172-P172</f>
        <v>72612.28</v>
      </c>
      <c r="R172" s="112">
        <v>1205.3</v>
      </c>
      <c r="S172" s="112">
        <v>1207</v>
      </c>
    </row>
    <row r="173" spans="2:19" s="96" customFormat="1" x14ac:dyDescent="0.2">
      <c r="B173" s="95" t="s">
        <v>270</v>
      </c>
      <c r="C173" s="95" t="s">
        <v>146</v>
      </c>
      <c r="D173" s="95" t="s">
        <v>272</v>
      </c>
      <c r="E173" s="95" t="s">
        <v>18</v>
      </c>
      <c r="F173" s="95" t="s">
        <v>19</v>
      </c>
      <c r="G173" s="8">
        <v>23000</v>
      </c>
      <c r="H173" s="8">
        <v>0</v>
      </c>
      <c r="I173" s="8">
        <v>25</v>
      </c>
      <c r="J173" s="8">
        <f>IF(G173&lt;=$AF$384*$AG$384,G173*$AC$391,($AF$384*$AG$384)*$AC$391)</f>
        <v>660.1</v>
      </c>
      <c r="K173" s="9">
        <f>IF(G173&lt;=$AF$385*$AG$385,G173*$AC$392,($AF$385*$AG$385)*$AC$392)</f>
        <v>699.2</v>
      </c>
      <c r="L173" s="9">
        <f t="shared" si="33"/>
        <v>1630.7</v>
      </c>
      <c r="M173" s="8">
        <f t="shared" si="34"/>
        <v>1632.9999999999998</v>
      </c>
      <c r="N173" s="9">
        <f t="shared" si="36"/>
        <v>264.5</v>
      </c>
      <c r="O173" s="8">
        <v>0</v>
      </c>
      <c r="P173" s="9">
        <f t="shared" si="35"/>
        <v>1384.3000000000002</v>
      </c>
      <c r="Q173" s="9">
        <f>G173-P173</f>
        <v>21615.7</v>
      </c>
      <c r="R173" s="114"/>
      <c r="S173" s="114"/>
    </row>
    <row r="174" spans="2:19" s="96" customFormat="1" x14ac:dyDescent="0.2">
      <c r="B174" s="95" t="s">
        <v>516</v>
      </c>
      <c r="C174" s="95" t="s">
        <v>146</v>
      </c>
      <c r="D174" s="95" t="s">
        <v>53</v>
      </c>
      <c r="E174" s="95" t="s">
        <v>18</v>
      </c>
      <c r="F174" s="95" t="s">
        <v>22</v>
      </c>
      <c r="G174" s="8">
        <v>23000</v>
      </c>
      <c r="H174" s="8">
        <v>0</v>
      </c>
      <c r="I174" s="15">
        <v>25</v>
      </c>
      <c r="J174" s="15">
        <f>IF(G174&lt;=$AF$384*$AG$384,G174*$AC$391,($AF$384*$AG$384)*$AC$391)</f>
        <v>660.1</v>
      </c>
      <c r="K174" s="16">
        <f>IF(G174&lt;=$AF$385*$AG$385,G174*$AC$392,($AF$385*$AG$385)*$AC$392)</f>
        <v>699.2</v>
      </c>
      <c r="L174" s="16">
        <f t="shared" si="33"/>
        <v>1630.7</v>
      </c>
      <c r="M174" s="15">
        <f t="shared" si="34"/>
        <v>1632.9999999999998</v>
      </c>
      <c r="N174" s="16">
        <f t="shared" si="36"/>
        <v>264.5</v>
      </c>
      <c r="O174" s="15">
        <v>0</v>
      </c>
      <c r="P174" s="16">
        <f t="shared" si="35"/>
        <v>1384.3000000000002</v>
      </c>
      <c r="Q174" s="16">
        <f>G174-P174</f>
        <v>21615.7</v>
      </c>
      <c r="R174" s="114"/>
      <c r="S174" s="114"/>
    </row>
    <row r="175" spans="2:19" s="96" customFormat="1" x14ac:dyDescent="0.2">
      <c r="B175" s="98"/>
      <c r="C175" s="98"/>
      <c r="D175" s="98"/>
      <c r="E175" s="98"/>
      <c r="F175" s="98"/>
      <c r="G175" s="10"/>
      <c r="H175" s="11"/>
      <c r="I175" s="87"/>
      <c r="J175" s="87"/>
      <c r="K175" s="86"/>
      <c r="L175" s="86"/>
      <c r="M175" s="87"/>
      <c r="N175" s="86"/>
      <c r="O175" s="87"/>
      <c r="P175" s="86"/>
      <c r="Q175" s="86"/>
      <c r="R175" s="115">
        <v>2836</v>
      </c>
      <c r="S175" s="112">
        <v>2840</v>
      </c>
    </row>
    <row r="176" spans="2:19" s="96" customFormat="1" x14ac:dyDescent="0.2">
      <c r="B176" s="94" t="s">
        <v>436</v>
      </c>
      <c r="C176" s="95" t="s">
        <v>46</v>
      </c>
      <c r="D176" s="95" t="s">
        <v>88</v>
      </c>
      <c r="E176" s="95" t="s">
        <v>18</v>
      </c>
      <c r="F176" s="95" t="s">
        <v>19</v>
      </c>
      <c r="G176" s="8">
        <v>45000</v>
      </c>
      <c r="H176" s="8">
        <v>1148.33</v>
      </c>
      <c r="I176" s="85">
        <v>25</v>
      </c>
      <c r="J176" s="85">
        <f>IF(G176&lt;=$AF$384*$AG$384,G176*$AC$391,($AF$384*$AG$384)*$AC$391)</f>
        <v>1291.5</v>
      </c>
      <c r="K176" s="14">
        <f>IF(G176&lt;=$AF$385*$AG$385,G176*$AC$392,($AF$385*$AG$385)*$AC$392)</f>
        <v>1368</v>
      </c>
      <c r="L176" s="14">
        <f t="shared" si="33"/>
        <v>3190.5</v>
      </c>
      <c r="M176" s="85">
        <f t="shared" si="34"/>
        <v>3194.9999999999995</v>
      </c>
      <c r="N176" s="14">
        <f t="shared" si="36"/>
        <v>517.5</v>
      </c>
      <c r="O176" s="85">
        <v>18756.82</v>
      </c>
      <c r="P176" s="14">
        <f t="shared" si="35"/>
        <v>22589.65</v>
      </c>
      <c r="Q176" s="14">
        <f>G176-P176</f>
        <v>22410.35</v>
      </c>
      <c r="R176" s="112">
        <v>1667.92</v>
      </c>
      <c r="S176" s="112">
        <v>1670.28</v>
      </c>
    </row>
    <row r="177" spans="2:19" s="96" customFormat="1" x14ac:dyDescent="0.2">
      <c r="B177" s="95" t="s">
        <v>169</v>
      </c>
      <c r="C177" s="95" t="s">
        <v>46</v>
      </c>
      <c r="D177" s="95" t="s">
        <v>496</v>
      </c>
      <c r="E177" s="95" t="s">
        <v>18</v>
      </c>
      <c r="F177" s="95" t="s">
        <v>22</v>
      </c>
      <c r="G177" s="8">
        <v>30000</v>
      </c>
      <c r="H177" s="8">
        <v>0</v>
      </c>
      <c r="I177" s="15">
        <v>25</v>
      </c>
      <c r="J177" s="15">
        <f>IF(G177&lt;=$AF$384*$AG$384,G177*$AC$391,($AF$384*$AG$384)*$AC$391)</f>
        <v>861</v>
      </c>
      <c r="K177" s="16">
        <f>IF(G177&lt;=$AF$385*$AG$385,G177*$AC$392,($AF$385*$AG$385)*$AC$392)</f>
        <v>912</v>
      </c>
      <c r="L177" s="16">
        <f t="shared" si="33"/>
        <v>2127</v>
      </c>
      <c r="M177" s="15">
        <f t="shared" si="34"/>
        <v>2130</v>
      </c>
      <c r="N177" s="16">
        <f t="shared" si="36"/>
        <v>345</v>
      </c>
      <c r="O177" s="15">
        <v>11036.22</v>
      </c>
      <c r="P177" s="16">
        <f t="shared" si="35"/>
        <v>12834.22</v>
      </c>
      <c r="Q177" s="16">
        <f>G177-P177</f>
        <v>17165.78</v>
      </c>
      <c r="R177" s="114"/>
      <c r="S177" s="114"/>
    </row>
    <row r="178" spans="2:19" s="96" customFormat="1" x14ac:dyDescent="0.2">
      <c r="B178" s="98"/>
      <c r="C178" s="98"/>
      <c r="D178" s="98"/>
      <c r="E178" s="98"/>
      <c r="F178" s="98"/>
      <c r="G178" s="10"/>
      <c r="H178" s="11"/>
      <c r="I178" s="87"/>
      <c r="J178" s="87"/>
      <c r="K178" s="86"/>
      <c r="L178" s="86"/>
      <c r="M178" s="87"/>
      <c r="N178" s="86"/>
      <c r="O178" s="87"/>
      <c r="P178" s="86"/>
      <c r="Q178" s="86"/>
      <c r="R178" s="115">
        <v>3190.5</v>
      </c>
      <c r="S178" s="112">
        <v>3195</v>
      </c>
    </row>
    <row r="179" spans="2:19" s="96" customFormat="1" x14ac:dyDescent="0.2">
      <c r="B179" s="94" t="s">
        <v>426</v>
      </c>
      <c r="C179" s="95" t="s">
        <v>66</v>
      </c>
      <c r="D179" s="95" t="s">
        <v>291</v>
      </c>
      <c r="E179" s="95" t="s">
        <v>18</v>
      </c>
      <c r="F179" s="95" t="s">
        <v>19</v>
      </c>
      <c r="G179" s="8">
        <v>55000</v>
      </c>
      <c r="H179" s="8">
        <v>2559.6799999999998</v>
      </c>
      <c r="I179" s="85">
        <v>25</v>
      </c>
      <c r="J179" s="85">
        <f>IF(G179&lt;=$AF$384*$AG$384,G179*$AC$391,($AF$384*$AG$384)*$AC$391)</f>
        <v>1578.5</v>
      </c>
      <c r="K179" s="14">
        <f>IF(G179&lt;=$AF$385*$AG$385,G179*$AC$392,($AF$385*$AG$385)*$AC$392)</f>
        <v>1672</v>
      </c>
      <c r="L179" s="14">
        <f t="shared" si="33"/>
        <v>3899.5000000000005</v>
      </c>
      <c r="M179" s="85">
        <f t="shared" si="34"/>
        <v>3904.9999999999995</v>
      </c>
      <c r="N179" s="14">
        <f t="shared" si="36"/>
        <v>632.5</v>
      </c>
      <c r="O179" s="85">
        <v>16053.34</v>
      </c>
      <c r="P179" s="14">
        <f t="shared" si="35"/>
        <v>21888.52</v>
      </c>
      <c r="Q179" s="14">
        <f>G179-P179</f>
        <v>33111.479999999996</v>
      </c>
      <c r="R179" s="112">
        <v>1063.5</v>
      </c>
      <c r="S179" s="112">
        <v>1065</v>
      </c>
    </row>
    <row r="180" spans="2:19" s="96" customFormat="1" x14ac:dyDescent="0.2">
      <c r="B180" s="94" t="s">
        <v>54</v>
      </c>
      <c r="C180" s="95" t="s">
        <v>66</v>
      </c>
      <c r="D180" s="95" t="s">
        <v>235</v>
      </c>
      <c r="E180" s="95" t="s">
        <v>18</v>
      </c>
      <c r="F180" s="95" t="s">
        <v>19</v>
      </c>
      <c r="G180" s="8">
        <v>18000</v>
      </c>
      <c r="H180" s="8">
        <v>0</v>
      </c>
      <c r="I180" s="8">
        <v>25</v>
      </c>
      <c r="J180" s="8">
        <f>IF(G180&lt;=$AF$384*$AG$384,G180*$AC$391,($AF$384*$AG$384)*$AC$391)</f>
        <v>516.6</v>
      </c>
      <c r="K180" s="9">
        <f>IF(G180&lt;=$AF$385*$AG$385,G180*$AC$392,($AF$385*$AG$385)*$AC$392)</f>
        <v>547.20000000000005</v>
      </c>
      <c r="L180" s="9">
        <f t="shared" si="33"/>
        <v>1276.2</v>
      </c>
      <c r="M180" s="8">
        <f t="shared" si="34"/>
        <v>1277.9999999999998</v>
      </c>
      <c r="N180" s="9">
        <f t="shared" si="36"/>
        <v>207</v>
      </c>
      <c r="O180" s="8">
        <v>7185.97</v>
      </c>
      <c r="P180" s="9">
        <f t="shared" si="35"/>
        <v>8274.77</v>
      </c>
      <c r="Q180" s="9">
        <f>G180-P180</f>
        <v>9725.23</v>
      </c>
      <c r="R180" s="112">
        <v>1418</v>
      </c>
      <c r="S180" s="112">
        <v>1420</v>
      </c>
    </row>
    <row r="181" spans="2:19" s="96" customFormat="1" x14ac:dyDescent="0.2">
      <c r="B181" s="95" t="s">
        <v>475</v>
      </c>
      <c r="C181" s="95" t="s">
        <v>66</v>
      </c>
      <c r="D181" s="95" t="s">
        <v>58</v>
      </c>
      <c r="E181" s="95" t="s">
        <v>18</v>
      </c>
      <c r="F181" s="95" t="s">
        <v>19</v>
      </c>
      <c r="G181" s="8">
        <v>23000</v>
      </c>
      <c r="H181" s="8">
        <v>0</v>
      </c>
      <c r="I181" s="8">
        <v>25</v>
      </c>
      <c r="J181" s="8">
        <f>IF(G181&lt;=$AF$384*$AG$384,G181*$AC$391,($AF$384*$AG$384)*$AC$391)</f>
        <v>660.1</v>
      </c>
      <c r="K181" s="9">
        <f>IF(G181&lt;=$AF$385*$AG$385,G181*$AC$392,($AF$385*$AG$385)*$AC$392)</f>
        <v>699.2</v>
      </c>
      <c r="L181" s="9">
        <f t="shared" si="33"/>
        <v>1630.7</v>
      </c>
      <c r="M181" s="8">
        <f t="shared" si="34"/>
        <v>1632.9999999999998</v>
      </c>
      <c r="N181" s="9">
        <f t="shared" si="36"/>
        <v>264.5</v>
      </c>
      <c r="O181" s="8">
        <v>7092.41</v>
      </c>
      <c r="P181" s="9">
        <f t="shared" si="35"/>
        <v>8476.7099999999991</v>
      </c>
      <c r="Q181" s="9">
        <f>G181-P181</f>
        <v>14523.29</v>
      </c>
      <c r="R181" s="114"/>
      <c r="S181" s="114"/>
    </row>
    <row r="182" spans="2:19" s="96" customFormat="1" x14ac:dyDescent="0.2">
      <c r="B182" s="94" t="s">
        <v>100</v>
      </c>
      <c r="C182" s="95" t="s">
        <v>66</v>
      </c>
      <c r="D182" s="95" t="s">
        <v>492</v>
      </c>
      <c r="E182" s="95" t="s">
        <v>18</v>
      </c>
      <c r="F182" s="95" t="s">
        <v>22</v>
      </c>
      <c r="G182" s="8">
        <v>65000</v>
      </c>
      <c r="H182" s="8">
        <v>4427.55</v>
      </c>
      <c r="I182" s="15">
        <v>25</v>
      </c>
      <c r="J182" s="15">
        <f>IF(G182&lt;=$AF$384*$AG$384,G182*$AC$391,($AF$384*$AG$384)*$AC$391)</f>
        <v>1865.5</v>
      </c>
      <c r="K182" s="16">
        <f>IF(G182&lt;=$AF$385*$AG$385,G182*$AC$392,($AF$385*$AG$385)*$AC$392)</f>
        <v>1976</v>
      </c>
      <c r="L182" s="16">
        <f t="shared" si="33"/>
        <v>4608.5</v>
      </c>
      <c r="M182" s="15">
        <f t="shared" si="34"/>
        <v>4615</v>
      </c>
      <c r="N182" s="16">
        <f t="shared" si="36"/>
        <v>747.5</v>
      </c>
      <c r="O182" s="15">
        <v>10655.88</v>
      </c>
      <c r="P182" s="16">
        <f t="shared" si="35"/>
        <v>18949.93</v>
      </c>
      <c r="Q182" s="16">
        <f>G182-P182</f>
        <v>46050.07</v>
      </c>
      <c r="R182" s="112">
        <v>3899.5</v>
      </c>
      <c r="S182" s="112">
        <v>3905</v>
      </c>
    </row>
    <row r="183" spans="2:19" s="96" customFormat="1" x14ac:dyDescent="0.2">
      <c r="B183" s="98"/>
      <c r="C183" s="98"/>
      <c r="D183" s="98"/>
      <c r="E183" s="98"/>
      <c r="F183" s="98"/>
      <c r="G183" s="10"/>
      <c r="H183" s="11"/>
      <c r="I183" s="87"/>
      <c r="J183" s="87"/>
      <c r="K183" s="86"/>
      <c r="L183" s="86"/>
      <c r="M183" s="87"/>
      <c r="N183" s="86"/>
      <c r="O183" s="87"/>
      <c r="P183" s="86"/>
      <c r="Q183" s="86"/>
      <c r="R183" s="115">
        <v>2836</v>
      </c>
      <c r="S183" s="112">
        <v>2840</v>
      </c>
    </row>
    <row r="184" spans="2:19" s="96" customFormat="1" x14ac:dyDescent="0.2">
      <c r="B184" s="95" t="s">
        <v>25</v>
      </c>
      <c r="C184" s="95" t="s">
        <v>26</v>
      </c>
      <c r="D184" s="95" t="s">
        <v>286</v>
      </c>
      <c r="E184" s="95" t="s">
        <v>18</v>
      </c>
      <c r="F184" s="95" t="s">
        <v>19</v>
      </c>
      <c r="G184" s="8">
        <v>45000</v>
      </c>
      <c r="H184" s="8">
        <v>1148.33</v>
      </c>
      <c r="I184" s="85">
        <v>25</v>
      </c>
      <c r="J184" s="85">
        <f>IF(G184&lt;=$AF$384*$AG$384,G184*$AC$391,($AF$384*$AG$384)*$AC$391)</f>
        <v>1291.5</v>
      </c>
      <c r="K184" s="14">
        <f>IF(G184&lt;=$AF$385*$AG$385,G184*$AC$392,($AF$385*$AG$385)*$AC$392)</f>
        <v>1368</v>
      </c>
      <c r="L184" s="14">
        <f t="shared" si="33"/>
        <v>3190.5</v>
      </c>
      <c r="M184" s="85">
        <f t="shared" si="34"/>
        <v>3194.9999999999995</v>
      </c>
      <c r="N184" s="14">
        <f t="shared" si="36"/>
        <v>517.5</v>
      </c>
      <c r="O184" s="85">
        <v>1100</v>
      </c>
      <c r="P184" s="14">
        <f t="shared" si="35"/>
        <v>4932.83</v>
      </c>
      <c r="Q184" s="14">
        <f>G184-P184</f>
        <v>40067.17</v>
      </c>
      <c r="R184" s="112">
        <v>1205.3</v>
      </c>
      <c r="S184" s="112">
        <v>1207</v>
      </c>
    </row>
    <row r="185" spans="2:19" s="96" customFormat="1" x14ac:dyDescent="0.2">
      <c r="B185" s="95" t="s">
        <v>444</v>
      </c>
      <c r="C185" s="95" t="s">
        <v>26</v>
      </c>
      <c r="D185" s="95" t="s">
        <v>240</v>
      </c>
      <c r="E185" s="95" t="s">
        <v>18</v>
      </c>
      <c r="F185" s="95" t="s">
        <v>19</v>
      </c>
      <c r="G185" s="8">
        <v>20000</v>
      </c>
      <c r="H185" s="8">
        <v>0</v>
      </c>
      <c r="I185" s="8">
        <v>25</v>
      </c>
      <c r="J185" s="8">
        <f>IF(G185&lt;=$AF$384*$AG$384,G185*$AC$391,($AF$384*$AG$384)*$AC$391)</f>
        <v>574</v>
      </c>
      <c r="K185" s="9">
        <f>IF(G185&lt;=$AF$385*$AG$385,G185*$AC$392,($AF$385*$AG$385)*$AC$392)</f>
        <v>608</v>
      </c>
      <c r="L185" s="9">
        <f t="shared" si="33"/>
        <v>1418</v>
      </c>
      <c r="M185" s="8">
        <f t="shared" si="34"/>
        <v>1419.9999999999998</v>
      </c>
      <c r="N185" s="9">
        <f t="shared" si="36"/>
        <v>230</v>
      </c>
      <c r="O185" s="8">
        <v>1500</v>
      </c>
      <c r="P185" s="9">
        <f t="shared" si="35"/>
        <v>2707</v>
      </c>
      <c r="Q185" s="9">
        <f>G185-P185</f>
        <v>17293</v>
      </c>
      <c r="R185" s="112">
        <v>1063.5</v>
      </c>
      <c r="S185" s="112">
        <v>1065</v>
      </c>
    </row>
    <row r="186" spans="2:19" s="96" customFormat="1" x14ac:dyDescent="0.2">
      <c r="B186" s="95" t="s">
        <v>418</v>
      </c>
      <c r="C186" s="95" t="s">
        <v>26</v>
      </c>
      <c r="D186" s="95" t="s">
        <v>53</v>
      </c>
      <c r="E186" s="95" t="s">
        <v>18</v>
      </c>
      <c r="F186" s="95" t="s">
        <v>22</v>
      </c>
      <c r="G186" s="8">
        <v>18000</v>
      </c>
      <c r="H186" s="8">
        <v>0</v>
      </c>
      <c r="I186" s="8">
        <v>25</v>
      </c>
      <c r="J186" s="8">
        <f>IF(G186&lt;=$AF$384*$AG$384,G186*$AC$391,($AF$384*$AG$384)*$AC$391)</f>
        <v>516.6</v>
      </c>
      <c r="K186" s="9">
        <f>IF(G186&lt;=$AF$385*$AG$385,G186*$AC$392,($AF$385*$AG$385)*$AC$392)</f>
        <v>547.20000000000005</v>
      </c>
      <c r="L186" s="9">
        <f t="shared" si="33"/>
        <v>1276.2</v>
      </c>
      <c r="M186" s="8">
        <f t="shared" si="34"/>
        <v>1277.9999999999998</v>
      </c>
      <c r="N186" s="9">
        <f t="shared" si="36"/>
        <v>207</v>
      </c>
      <c r="O186" s="8">
        <v>2575</v>
      </c>
      <c r="P186" s="9">
        <f t="shared" si="35"/>
        <v>3663.8</v>
      </c>
      <c r="Q186" s="9">
        <f>G186-P186</f>
        <v>14336.2</v>
      </c>
      <c r="R186" s="112">
        <v>1403.82</v>
      </c>
      <c r="S186" s="112">
        <v>1405.8</v>
      </c>
    </row>
    <row r="187" spans="2:19" s="96" customFormat="1" x14ac:dyDescent="0.2">
      <c r="B187" s="94" t="s">
        <v>466</v>
      </c>
      <c r="C187" s="95" t="s">
        <v>26</v>
      </c>
      <c r="D187" s="95" t="s">
        <v>58</v>
      </c>
      <c r="E187" s="95" t="s">
        <v>18</v>
      </c>
      <c r="F187" s="95" t="s">
        <v>19</v>
      </c>
      <c r="G187" s="8">
        <v>25000</v>
      </c>
      <c r="H187" s="8">
        <v>0</v>
      </c>
      <c r="I187" s="8">
        <v>25</v>
      </c>
      <c r="J187" s="8">
        <f>IF(G187&lt;=$AF$384*$AG$384,G187*$AC$391,($AF$384*$AG$384)*$AC$391)</f>
        <v>717.5</v>
      </c>
      <c r="K187" s="9">
        <f>IF(G187&lt;=$AF$385*$AG$385,G187*$AC$392,($AF$385*$AG$385)*$AC$392)</f>
        <v>760</v>
      </c>
      <c r="L187" s="9">
        <f t="shared" si="33"/>
        <v>1772.5000000000002</v>
      </c>
      <c r="M187" s="8">
        <f t="shared" si="34"/>
        <v>1774.9999999999998</v>
      </c>
      <c r="N187" s="9">
        <f t="shared" si="36"/>
        <v>287.5</v>
      </c>
      <c r="O187" s="8">
        <v>8426.67</v>
      </c>
      <c r="P187" s="9">
        <f t="shared" si="35"/>
        <v>9929.17</v>
      </c>
      <c r="Q187" s="9">
        <f>G187-P187</f>
        <v>15070.83</v>
      </c>
      <c r="R187" s="114"/>
      <c r="S187" s="114"/>
    </row>
    <row r="188" spans="2:19" s="96" customFormat="1" x14ac:dyDescent="0.2">
      <c r="B188" s="94" t="s">
        <v>536</v>
      </c>
      <c r="C188" s="95" t="s">
        <v>26</v>
      </c>
      <c r="D188" s="95" t="s">
        <v>58</v>
      </c>
      <c r="E188" s="95" t="s">
        <v>18</v>
      </c>
      <c r="F188" s="95" t="s">
        <v>22</v>
      </c>
      <c r="G188" s="8">
        <v>23000</v>
      </c>
      <c r="H188" s="8">
        <v>0</v>
      </c>
      <c r="I188" s="15">
        <v>25</v>
      </c>
      <c r="J188" s="15">
        <f>IF(G188&lt;=$AF$384*$AG$384,G188*$AC$391,($AF$384*$AG$384)*$AC$391)</f>
        <v>660.1</v>
      </c>
      <c r="K188" s="16">
        <f>IF(G188&lt;=$AF$385*$AG$385,G188*$AC$392,($AF$385*$AG$385)*$AC$392)</f>
        <v>699.2</v>
      </c>
      <c r="L188" s="16">
        <f t="shared" si="33"/>
        <v>1630.7</v>
      </c>
      <c r="M188" s="15">
        <f t="shared" si="34"/>
        <v>1632.9999999999998</v>
      </c>
      <c r="N188" s="16">
        <f t="shared" si="36"/>
        <v>264.5</v>
      </c>
      <c r="O188" s="15">
        <v>500</v>
      </c>
      <c r="P188" s="16">
        <f t="shared" si="35"/>
        <v>1884.3000000000002</v>
      </c>
      <c r="Q188" s="16">
        <f>G188-P188</f>
        <v>21115.7</v>
      </c>
      <c r="R188" s="97"/>
      <c r="S188" s="97"/>
    </row>
    <row r="189" spans="2:19" s="96" customFormat="1" x14ac:dyDescent="0.2">
      <c r="B189" s="98"/>
      <c r="C189" s="98"/>
      <c r="D189" s="98"/>
      <c r="E189" s="98"/>
      <c r="F189" s="98"/>
      <c r="G189" s="10"/>
      <c r="H189" s="11"/>
      <c r="I189" s="87"/>
      <c r="J189" s="87"/>
      <c r="K189" s="86"/>
      <c r="L189" s="86"/>
      <c r="M189" s="87"/>
      <c r="N189" s="86"/>
      <c r="O189" s="87"/>
      <c r="P189" s="86"/>
      <c r="Q189" s="86"/>
      <c r="R189" s="121">
        <v>3403.2</v>
      </c>
      <c r="S189" s="116">
        <v>3408</v>
      </c>
    </row>
    <row r="190" spans="2:19" s="96" customFormat="1" x14ac:dyDescent="0.2">
      <c r="B190" s="109" t="s">
        <v>445</v>
      </c>
      <c r="C190" s="105" t="s">
        <v>69</v>
      </c>
      <c r="D190" s="105" t="s">
        <v>184</v>
      </c>
      <c r="E190" s="105" t="s">
        <v>18</v>
      </c>
      <c r="F190" s="105" t="s">
        <v>19</v>
      </c>
      <c r="G190" s="15">
        <v>65000</v>
      </c>
      <c r="H190" s="15">
        <v>4427.55</v>
      </c>
      <c r="I190" s="90">
        <v>25</v>
      </c>
      <c r="J190" s="85">
        <f>IF(G190&lt;=$AF$384*$AG$384,G190*$AC$391,($AF$384*$AG$384)*$AC$391)</f>
        <v>1865.5</v>
      </c>
      <c r="K190" s="14">
        <f>IF(G190&lt;=$AF$385*$AG$385,G190*$AC$392,($AF$385*$AG$385)*$AC$392)</f>
        <v>1976</v>
      </c>
      <c r="L190" s="14">
        <f t="shared" si="33"/>
        <v>4608.5</v>
      </c>
      <c r="M190" s="85">
        <f t="shared" si="34"/>
        <v>4615</v>
      </c>
      <c r="N190" s="14">
        <f t="shared" si="36"/>
        <v>747.5</v>
      </c>
      <c r="O190" s="90">
        <v>9267.7099999999991</v>
      </c>
      <c r="P190" s="14">
        <f t="shared" si="35"/>
        <v>17561.759999999998</v>
      </c>
      <c r="Q190" s="91">
        <f>G190-P190</f>
        <v>47438.240000000005</v>
      </c>
      <c r="R190" s="114">
        <v>1205.3</v>
      </c>
      <c r="S190" s="114">
        <v>1207</v>
      </c>
    </row>
    <row r="191" spans="2:19" s="96" customFormat="1" x14ac:dyDescent="0.2">
      <c r="B191" s="95" t="s">
        <v>468</v>
      </c>
      <c r="C191" s="95" t="s">
        <v>69</v>
      </c>
      <c r="D191" s="95" t="s">
        <v>235</v>
      </c>
      <c r="E191" s="95" t="s">
        <v>18</v>
      </c>
      <c r="F191" s="95" t="s">
        <v>19</v>
      </c>
      <c r="G191" s="8">
        <v>22000</v>
      </c>
      <c r="H191" s="8">
        <v>0</v>
      </c>
      <c r="I191" s="8">
        <v>25</v>
      </c>
      <c r="J191" s="8">
        <f>IF(G191&lt;=$AF$384*$AG$384,G191*$AC$391,($AF$384*$AG$384)*$AC$391)</f>
        <v>631.4</v>
      </c>
      <c r="K191" s="9">
        <f>IF(G191&lt;=$AF$385*$AG$385,G191*$AC$392,($AF$385*$AG$385)*$AC$392)</f>
        <v>668.8</v>
      </c>
      <c r="L191" s="9">
        <f t="shared" si="33"/>
        <v>1559.8000000000002</v>
      </c>
      <c r="M191" s="8">
        <f t="shared" si="34"/>
        <v>1561.9999999999998</v>
      </c>
      <c r="N191" s="9">
        <f t="shared" si="36"/>
        <v>253</v>
      </c>
      <c r="O191" s="8">
        <v>7050.5</v>
      </c>
      <c r="P191" s="9">
        <f t="shared" si="35"/>
        <v>8375.7000000000007</v>
      </c>
      <c r="Q191" s="9">
        <f>G191-P191</f>
        <v>13624.3</v>
      </c>
      <c r="R191" s="112">
        <v>2084.46</v>
      </c>
      <c r="S191" s="112">
        <v>2087.4</v>
      </c>
    </row>
    <row r="192" spans="2:19" s="96" customFormat="1" x14ac:dyDescent="0.2">
      <c r="B192" s="94" t="s">
        <v>476</v>
      </c>
      <c r="C192" s="95" t="s">
        <v>69</v>
      </c>
      <c r="D192" s="95" t="s">
        <v>496</v>
      </c>
      <c r="E192" s="95" t="s">
        <v>18</v>
      </c>
      <c r="F192" s="95" t="s">
        <v>19</v>
      </c>
      <c r="G192" s="8">
        <v>39000</v>
      </c>
      <c r="H192" s="8">
        <v>301.52</v>
      </c>
      <c r="I192" s="8">
        <v>25</v>
      </c>
      <c r="J192" s="8">
        <f>IF(G192&lt;=$AF$384*$AG$384,G192*$AC$391,($AF$384*$AG$384)*$AC$391)</f>
        <v>1119.3</v>
      </c>
      <c r="K192" s="9">
        <f>IF(G192&lt;=$AF$385*$AG$385,G192*$AC$392,($AF$385*$AG$385)*$AC$392)</f>
        <v>1185.5999999999999</v>
      </c>
      <c r="L192" s="9">
        <f t="shared" si="33"/>
        <v>2765.1000000000004</v>
      </c>
      <c r="M192" s="8">
        <f t="shared" si="34"/>
        <v>2768.9999999999995</v>
      </c>
      <c r="N192" s="9">
        <f t="shared" si="36"/>
        <v>448.5</v>
      </c>
      <c r="O192" s="8">
        <v>100</v>
      </c>
      <c r="P192" s="9">
        <f t="shared" si="35"/>
        <v>2731.42</v>
      </c>
      <c r="Q192" s="9">
        <f>G192-P192</f>
        <v>36268.58</v>
      </c>
      <c r="R192" s="114"/>
      <c r="S192" s="114"/>
    </row>
    <row r="193" spans="2:19" s="96" customFormat="1" x14ac:dyDescent="0.2">
      <c r="B193" s="94" t="s">
        <v>522</v>
      </c>
      <c r="C193" s="95" t="s">
        <v>69</v>
      </c>
      <c r="D193" s="95" t="s">
        <v>235</v>
      </c>
      <c r="E193" s="95" t="s">
        <v>18</v>
      </c>
      <c r="F193" s="95" t="s">
        <v>19</v>
      </c>
      <c r="G193" s="8">
        <v>21000</v>
      </c>
      <c r="H193" s="8">
        <v>0</v>
      </c>
      <c r="I193" s="8">
        <v>25</v>
      </c>
      <c r="J193" s="8">
        <f>IF(G193&lt;=$AF$384*$AG$384,G193*$AC$391,($AF$384*$AG$384)*$AC$391)</f>
        <v>602.70000000000005</v>
      </c>
      <c r="K193" s="9">
        <f>IF(G193&lt;=$AF$385*$AG$385,G193*$AC$392,($AF$385*$AG$385)*$AC$392)</f>
        <v>638.4</v>
      </c>
      <c r="L193" s="9">
        <f t="shared" si="33"/>
        <v>1488.9</v>
      </c>
      <c r="M193" s="8">
        <f t="shared" si="34"/>
        <v>1490.9999999999998</v>
      </c>
      <c r="N193" s="9">
        <f t="shared" si="36"/>
        <v>241.5</v>
      </c>
      <c r="O193" s="8">
        <v>5437.38</v>
      </c>
      <c r="P193" s="9">
        <f t="shared" si="35"/>
        <v>6703.48</v>
      </c>
      <c r="Q193" s="9">
        <f>G193-P193</f>
        <v>14296.52</v>
      </c>
      <c r="R193" s="114"/>
      <c r="S193" s="114"/>
    </row>
    <row r="194" spans="2:19" s="96" customFormat="1" x14ac:dyDescent="0.2">
      <c r="B194" s="94" t="s">
        <v>523</v>
      </c>
      <c r="C194" s="95" t="s">
        <v>69</v>
      </c>
      <c r="D194" s="95" t="s">
        <v>524</v>
      </c>
      <c r="E194" s="95" t="s">
        <v>18</v>
      </c>
      <c r="F194" s="95" t="s">
        <v>22</v>
      </c>
      <c r="G194" s="8">
        <v>23000</v>
      </c>
      <c r="H194" s="8">
        <v>0</v>
      </c>
      <c r="I194" s="15">
        <v>25</v>
      </c>
      <c r="J194" s="15">
        <f>IF(G194&lt;=$AF$384*$AG$384,G194*$AC$391,($AF$384*$AG$384)*$AC$391)</f>
        <v>660.1</v>
      </c>
      <c r="K194" s="16">
        <f>IF(G194&lt;=$AF$385*$AG$385,G194*$AC$392,($AF$385*$AG$385)*$AC$392)</f>
        <v>699.2</v>
      </c>
      <c r="L194" s="16">
        <f t="shared" si="33"/>
        <v>1630.7</v>
      </c>
      <c r="M194" s="15">
        <f t="shared" si="34"/>
        <v>1632.9999999999998</v>
      </c>
      <c r="N194" s="16">
        <f t="shared" si="36"/>
        <v>264.5</v>
      </c>
      <c r="O194" s="15">
        <v>9967.2000000000007</v>
      </c>
      <c r="P194" s="16">
        <f t="shared" si="35"/>
        <v>11351.5</v>
      </c>
      <c r="Q194" s="16">
        <f>G194-P194</f>
        <v>11648.5</v>
      </c>
      <c r="R194" s="114"/>
      <c r="S194" s="114"/>
    </row>
    <row r="195" spans="2:19" s="96" customFormat="1" x14ac:dyDescent="0.2">
      <c r="B195" s="110"/>
      <c r="C195" s="98"/>
      <c r="D195" s="98"/>
      <c r="E195" s="98"/>
      <c r="F195" s="98"/>
      <c r="G195" s="11"/>
      <c r="H195" s="11"/>
      <c r="I195" s="87"/>
      <c r="J195" s="87"/>
      <c r="K195" s="86"/>
      <c r="L195" s="86"/>
      <c r="M195" s="87"/>
      <c r="N195" s="86"/>
      <c r="O195" s="87"/>
      <c r="P195" s="86"/>
      <c r="Q195" s="86"/>
      <c r="R195" s="123">
        <v>4254</v>
      </c>
      <c r="S195" s="124">
        <v>4260</v>
      </c>
    </row>
    <row r="196" spans="2:19" s="96" customFormat="1" x14ac:dyDescent="0.2">
      <c r="B196" s="95" t="s">
        <v>196</v>
      </c>
      <c r="C196" s="95" t="s">
        <v>52</v>
      </c>
      <c r="D196" s="95" t="s">
        <v>197</v>
      </c>
      <c r="E196" s="95" t="s">
        <v>18</v>
      </c>
      <c r="F196" s="95" t="s">
        <v>19</v>
      </c>
      <c r="G196" s="8">
        <v>65000</v>
      </c>
      <c r="H196" s="8">
        <v>4427.55</v>
      </c>
      <c r="I196" s="85">
        <v>25</v>
      </c>
      <c r="J196" s="85">
        <f>IF(G196&lt;=$AF$384*$AG$384,G196*$AC$391,($AF$384*$AG$384)*$AC$391)</f>
        <v>1865.5</v>
      </c>
      <c r="K196" s="14">
        <f>IF(G196&lt;=$AF$385*$AG$385,G196*$AC$392,($AF$385*$AG$385)*$AC$392)</f>
        <v>1976</v>
      </c>
      <c r="L196" s="14">
        <f t="shared" si="33"/>
        <v>4608.5</v>
      </c>
      <c r="M196" s="85">
        <f t="shared" si="34"/>
        <v>4615</v>
      </c>
      <c r="N196" s="14">
        <f t="shared" si="36"/>
        <v>747.5</v>
      </c>
      <c r="O196" s="85">
        <v>15252</v>
      </c>
      <c r="P196" s="14">
        <f t="shared" si="35"/>
        <v>23546.05</v>
      </c>
      <c r="Q196" s="14">
        <f>G196-P196</f>
        <v>41453.949999999997</v>
      </c>
      <c r="R196" s="112">
        <v>1418</v>
      </c>
      <c r="S196" s="112">
        <v>1420</v>
      </c>
    </row>
    <row r="197" spans="2:19" s="96" customFormat="1" x14ac:dyDescent="0.2">
      <c r="B197" s="95" t="s">
        <v>285</v>
      </c>
      <c r="C197" s="95" t="s">
        <v>52</v>
      </c>
      <c r="D197" s="95" t="s">
        <v>549</v>
      </c>
      <c r="E197" s="95" t="s">
        <v>18</v>
      </c>
      <c r="F197" s="95" t="s">
        <v>19</v>
      </c>
      <c r="G197" s="8">
        <v>22000</v>
      </c>
      <c r="H197" s="8">
        <v>0</v>
      </c>
      <c r="I197" s="8">
        <v>25</v>
      </c>
      <c r="J197" s="8">
        <f>IF(G197&lt;=$AF$384*$AG$384,G197*$AC$391,($AF$384*$AG$384)*$AC$391)</f>
        <v>631.4</v>
      </c>
      <c r="K197" s="9">
        <f>IF(G197&lt;=$AF$385*$AG$385,G197*$AC$392,($AF$385*$AG$385)*$AC$392)</f>
        <v>668.8</v>
      </c>
      <c r="L197" s="9">
        <f t="shared" si="33"/>
        <v>1559.8000000000002</v>
      </c>
      <c r="M197" s="8">
        <f t="shared" si="34"/>
        <v>1561.9999999999998</v>
      </c>
      <c r="N197" s="9">
        <f t="shared" si="36"/>
        <v>253</v>
      </c>
      <c r="O197" s="8">
        <v>4392</v>
      </c>
      <c r="P197" s="9">
        <f t="shared" si="35"/>
        <v>5717.2</v>
      </c>
      <c r="Q197" s="9">
        <f>G197-P197</f>
        <v>16282.8</v>
      </c>
      <c r="R197" s="116">
        <v>1347.1</v>
      </c>
      <c r="S197" s="116">
        <v>1349</v>
      </c>
    </row>
    <row r="198" spans="2:19" s="96" customFormat="1" x14ac:dyDescent="0.2">
      <c r="B198" s="99" t="s">
        <v>256</v>
      </c>
      <c r="C198" s="95" t="s">
        <v>52</v>
      </c>
      <c r="D198" s="95" t="s">
        <v>235</v>
      </c>
      <c r="E198" s="99" t="s">
        <v>18</v>
      </c>
      <c r="F198" s="99" t="s">
        <v>19</v>
      </c>
      <c r="G198" s="13">
        <v>25000</v>
      </c>
      <c r="H198" s="8">
        <v>0</v>
      </c>
      <c r="I198" s="8">
        <v>25</v>
      </c>
      <c r="J198" s="8">
        <f>IF(G198&lt;=$AF$384*$AG$384,G198*$AC$391,($AF$384*$AG$384)*$AC$391)</f>
        <v>717.5</v>
      </c>
      <c r="K198" s="9">
        <f>IF(G198&lt;=$AF$385*$AG$385,G198*$AC$392,($AF$385*$AG$385)*$AC$392)</f>
        <v>760</v>
      </c>
      <c r="L198" s="9">
        <f t="shared" si="33"/>
        <v>1772.5000000000002</v>
      </c>
      <c r="M198" s="8">
        <f t="shared" si="34"/>
        <v>1774.9999999999998</v>
      </c>
      <c r="N198" s="9">
        <f t="shared" si="36"/>
        <v>287.5</v>
      </c>
      <c r="O198" s="9">
        <v>2993.33</v>
      </c>
      <c r="P198" s="9">
        <f t="shared" si="35"/>
        <v>4495.83</v>
      </c>
      <c r="Q198" s="9">
        <f>G198-P198</f>
        <v>20504.169999999998</v>
      </c>
      <c r="R198" s="111">
        <v>1630.7</v>
      </c>
      <c r="S198" s="111">
        <v>1633</v>
      </c>
    </row>
    <row r="199" spans="2:19" s="96" customFormat="1" x14ac:dyDescent="0.2">
      <c r="B199" s="99" t="s">
        <v>537</v>
      </c>
      <c r="C199" s="95" t="s">
        <v>52</v>
      </c>
      <c r="D199" s="95" t="s">
        <v>549</v>
      </c>
      <c r="E199" s="99" t="s">
        <v>18</v>
      </c>
      <c r="F199" s="99" t="s">
        <v>19</v>
      </c>
      <c r="G199" s="13">
        <v>25000</v>
      </c>
      <c r="H199" s="8">
        <v>0</v>
      </c>
      <c r="I199" s="15">
        <v>25</v>
      </c>
      <c r="J199" s="15">
        <f>IF(G199&lt;=$AF$384*$AG$384,G199*$AC$391,($AF$384*$AG$384)*$AC$391)</f>
        <v>717.5</v>
      </c>
      <c r="K199" s="16">
        <f>IF(G199&lt;=$AF$385*$AG$385,G199*$AC$392,($AF$385*$AG$385)*$AC$392)</f>
        <v>760</v>
      </c>
      <c r="L199" s="16">
        <f t="shared" si="33"/>
        <v>1772.5000000000002</v>
      </c>
      <c r="M199" s="15">
        <f t="shared" si="34"/>
        <v>1774.9999999999998</v>
      </c>
      <c r="N199" s="16">
        <f t="shared" si="36"/>
        <v>287.5</v>
      </c>
      <c r="O199" s="16">
        <v>4700</v>
      </c>
      <c r="P199" s="16">
        <f t="shared" si="35"/>
        <v>6202.5</v>
      </c>
      <c r="Q199" s="16">
        <f>G199-P199</f>
        <v>18797.5</v>
      </c>
      <c r="R199" s="122"/>
      <c r="S199" s="122"/>
    </row>
    <row r="200" spans="2:19" s="96" customFormat="1" x14ac:dyDescent="0.2">
      <c r="B200" s="98"/>
      <c r="C200" s="98"/>
      <c r="D200" s="98"/>
      <c r="E200" s="98"/>
      <c r="F200" s="98"/>
      <c r="G200" s="11"/>
      <c r="H200" s="11"/>
      <c r="I200" s="87"/>
      <c r="J200" s="87"/>
      <c r="K200" s="86"/>
      <c r="L200" s="86"/>
      <c r="M200" s="87"/>
      <c r="N200" s="86"/>
      <c r="O200" s="86"/>
      <c r="P200" s="86"/>
      <c r="Q200" s="86"/>
      <c r="R200" s="114"/>
      <c r="S200" s="114"/>
    </row>
    <row r="201" spans="2:19" s="96" customFormat="1" x14ac:dyDescent="0.2">
      <c r="B201" s="95" t="s">
        <v>473</v>
      </c>
      <c r="C201" s="95" t="s">
        <v>230</v>
      </c>
      <c r="D201" s="95" t="s">
        <v>431</v>
      </c>
      <c r="E201" s="95" t="s">
        <v>18</v>
      </c>
      <c r="F201" s="95" t="s">
        <v>22</v>
      </c>
      <c r="G201" s="8">
        <v>15000</v>
      </c>
      <c r="H201" s="8">
        <v>0</v>
      </c>
      <c r="I201" s="85">
        <v>25</v>
      </c>
      <c r="J201" s="85">
        <f t="shared" ref="J201:J229" si="40">IF(G201&lt;=$AF$384*$AG$384,G201*$AC$391,($AF$384*$AG$384)*$AC$391)</f>
        <v>430.5</v>
      </c>
      <c r="K201" s="14">
        <f t="shared" ref="K201:K229" si="41">IF(G201&lt;=$AF$385*$AG$385,G201*$AC$392,($AF$385*$AG$385)*$AC$392)</f>
        <v>456</v>
      </c>
      <c r="L201" s="14">
        <f t="shared" si="33"/>
        <v>1063.5</v>
      </c>
      <c r="M201" s="85">
        <f t="shared" si="34"/>
        <v>1065</v>
      </c>
      <c r="N201" s="14">
        <f t="shared" si="36"/>
        <v>172.5</v>
      </c>
      <c r="O201" s="85">
        <v>0</v>
      </c>
      <c r="P201" s="14">
        <f t="shared" si="35"/>
        <v>911.5</v>
      </c>
      <c r="Q201" s="14">
        <f t="shared" ref="Q201:Q229" si="42">G201-P201</f>
        <v>14088.5</v>
      </c>
      <c r="R201" s="124">
        <v>709</v>
      </c>
      <c r="S201" s="124">
        <v>710</v>
      </c>
    </row>
    <row r="202" spans="2:19" s="96" customFormat="1" x14ac:dyDescent="0.2">
      <c r="B202" s="94" t="s">
        <v>420</v>
      </c>
      <c r="C202" s="95" t="s">
        <v>105</v>
      </c>
      <c r="D202" s="95" t="s">
        <v>106</v>
      </c>
      <c r="E202" s="95" t="s">
        <v>18</v>
      </c>
      <c r="F202" s="95" t="s">
        <v>19</v>
      </c>
      <c r="G202" s="8">
        <v>15000</v>
      </c>
      <c r="H202" s="8">
        <v>0</v>
      </c>
      <c r="I202" s="8">
        <v>25</v>
      </c>
      <c r="J202" s="8">
        <f t="shared" si="40"/>
        <v>430.5</v>
      </c>
      <c r="K202" s="9">
        <f t="shared" si="41"/>
        <v>456</v>
      </c>
      <c r="L202" s="9">
        <f t="shared" si="33"/>
        <v>1063.5</v>
      </c>
      <c r="M202" s="8">
        <f t="shared" si="34"/>
        <v>1065</v>
      </c>
      <c r="N202" s="9">
        <f t="shared" si="36"/>
        <v>172.5</v>
      </c>
      <c r="O202" s="8">
        <v>1687.38</v>
      </c>
      <c r="P202" s="9">
        <f t="shared" si="35"/>
        <v>2598.88</v>
      </c>
      <c r="Q202" s="9">
        <f t="shared" si="42"/>
        <v>12401.119999999999</v>
      </c>
      <c r="R202" s="112">
        <v>709</v>
      </c>
      <c r="S202" s="112">
        <v>710</v>
      </c>
    </row>
    <row r="203" spans="2:19" s="96" customFormat="1" x14ac:dyDescent="0.2">
      <c r="B203" s="95" t="s">
        <v>477</v>
      </c>
      <c r="C203" s="95" t="s">
        <v>200</v>
      </c>
      <c r="D203" s="95" t="s">
        <v>201</v>
      </c>
      <c r="E203" s="95" t="s">
        <v>18</v>
      </c>
      <c r="F203" s="95" t="s">
        <v>22</v>
      </c>
      <c r="G203" s="8">
        <v>15000</v>
      </c>
      <c r="H203" s="8">
        <v>0</v>
      </c>
      <c r="I203" s="8">
        <v>25</v>
      </c>
      <c r="J203" s="8">
        <f t="shared" si="40"/>
        <v>430.5</v>
      </c>
      <c r="K203" s="9">
        <f t="shared" si="41"/>
        <v>456</v>
      </c>
      <c r="L203" s="9">
        <f t="shared" si="33"/>
        <v>1063.5</v>
      </c>
      <c r="M203" s="8">
        <f t="shared" si="34"/>
        <v>1065</v>
      </c>
      <c r="N203" s="9">
        <f t="shared" si="36"/>
        <v>172.5</v>
      </c>
      <c r="O203" s="8">
        <v>100</v>
      </c>
      <c r="P203" s="9">
        <f t="shared" si="35"/>
        <v>1011.5</v>
      </c>
      <c r="Q203" s="9">
        <f t="shared" si="42"/>
        <v>13988.5</v>
      </c>
      <c r="R203" s="112">
        <v>709</v>
      </c>
      <c r="S203" s="112">
        <v>710</v>
      </c>
    </row>
    <row r="204" spans="2:19" s="96" customFormat="1" x14ac:dyDescent="0.2">
      <c r="B204" s="95" t="s">
        <v>209</v>
      </c>
      <c r="C204" s="95" t="s">
        <v>210</v>
      </c>
      <c r="D204" s="95" t="s">
        <v>211</v>
      </c>
      <c r="E204" s="95" t="s">
        <v>18</v>
      </c>
      <c r="F204" s="95" t="s">
        <v>19</v>
      </c>
      <c r="G204" s="8">
        <v>15000</v>
      </c>
      <c r="H204" s="8">
        <v>0</v>
      </c>
      <c r="I204" s="8">
        <v>25</v>
      </c>
      <c r="J204" s="8">
        <f t="shared" si="40"/>
        <v>430.5</v>
      </c>
      <c r="K204" s="9">
        <f t="shared" si="41"/>
        <v>456</v>
      </c>
      <c r="L204" s="9">
        <f t="shared" si="33"/>
        <v>1063.5</v>
      </c>
      <c r="M204" s="8">
        <f t="shared" si="34"/>
        <v>1065</v>
      </c>
      <c r="N204" s="9">
        <f t="shared" si="36"/>
        <v>172.5</v>
      </c>
      <c r="O204" s="8">
        <v>100</v>
      </c>
      <c r="P204" s="9">
        <f t="shared" si="35"/>
        <v>1011.5</v>
      </c>
      <c r="Q204" s="9">
        <f t="shared" si="42"/>
        <v>13988.5</v>
      </c>
      <c r="R204" s="112">
        <v>709</v>
      </c>
      <c r="S204" s="112">
        <v>710</v>
      </c>
    </row>
    <row r="205" spans="2:19" s="96" customFormat="1" x14ac:dyDescent="0.2">
      <c r="B205" s="99" t="s">
        <v>273</v>
      </c>
      <c r="C205" s="95" t="s">
        <v>275</v>
      </c>
      <c r="D205" s="99" t="s">
        <v>274</v>
      </c>
      <c r="E205" s="99" t="s">
        <v>18</v>
      </c>
      <c r="F205" s="99" t="s">
        <v>245</v>
      </c>
      <c r="G205" s="8">
        <v>15000</v>
      </c>
      <c r="H205" s="8">
        <v>0</v>
      </c>
      <c r="I205" s="8">
        <v>25</v>
      </c>
      <c r="J205" s="8">
        <f t="shared" si="40"/>
        <v>430.5</v>
      </c>
      <c r="K205" s="9">
        <f t="shared" si="41"/>
        <v>456</v>
      </c>
      <c r="L205" s="9">
        <f t="shared" ref="L205:L275" si="43">G205*7.09%</f>
        <v>1063.5</v>
      </c>
      <c r="M205" s="8">
        <f t="shared" ref="M205:M275" si="44">G205*7.1%</f>
        <v>1065</v>
      </c>
      <c r="N205" s="9">
        <f t="shared" si="36"/>
        <v>172.5</v>
      </c>
      <c r="O205" s="8">
        <v>0</v>
      </c>
      <c r="P205" s="9">
        <f t="shared" ref="P205:P275" si="45">H205+I205+J205+K205+O205</f>
        <v>911.5</v>
      </c>
      <c r="Q205" s="9">
        <f t="shared" si="42"/>
        <v>14088.5</v>
      </c>
      <c r="R205" s="112">
        <v>709</v>
      </c>
      <c r="S205" s="112">
        <v>710</v>
      </c>
    </row>
    <row r="206" spans="2:19" s="96" customFormat="1" x14ac:dyDescent="0.2">
      <c r="B206" s="94" t="s">
        <v>107</v>
      </c>
      <c r="C206" s="95" t="s">
        <v>108</v>
      </c>
      <c r="D206" s="95" t="s">
        <v>109</v>
      </c>
      <c r="E206" s="95" t="s">
        <v>18</v>
      </c>
      <c r="F206" s="95" t="s">
        <v>19</v>
      </c>
      <c r="G206" s="8">
        <v>15000</v>
      </c>
      <c r="H206" s="8">
        <v>0</v>
      </c>
      <c r="I206" s="8">
        <v>25</v>
      </c>
      <c r="J206" s="8">
        <f t="shared" si="40"/>
        <v>430.5</v>
      </c>
      <c r="K206" s="9">
        <f t="shared" si="41"/>
        <v>456</v>
      </c>
      <c r="L206" s="9">
        <f t="shared" si="43"/>
        <v>1063.5</v>
      </c>
      <c r="M206" s="8">
        <f t="shared" si="44"/>
        <v>1065</v>
      </c>
      <c r="N206" s="9">
        <f t="shared" si="36"/>
        <v>172.5</v>
      </c>
      <c r="O206" s="8">
        <v>600</v>
      </c>
      <c r="P206" s="9">
        <f t="shared" si="45"/>
        <v>1511.5</v>
      </c>
      <c r="Q206" s="9">
        <f t="shared" si="42"/>
        <v>13488.5</v>
      </c>
      <c r="R206" s="112">
        <v>709</v>
      </c>
      <c r="S206" s="112">
        <v>710</v>
      </c>
    </row>
    <row r="207" spans="2:19" s="96" customFormat="1" x14ac:dyDescent="0.2">
      <c r="B207" s="94" t="s">
        <v>115</v>
      </c>
      <c r="C207" s="95" t="s">
        <v>116</v>
      </c>
      <c r="D207" s="95" t="s">
        <v>117</v>
      </c>
      <c r="E207" s="95" t="s">
        <v>18</v>
      </c>
      <c r="F207" s="95" t="s">
        <v>19</v>
      </c>
      <c r="G207" s="8">
        <v>15000</v>
      </c>
      <c r="H207" s="8">
        <v>0</v>
      </c>
      <c r="I207" s="8">
        <v>25</v>
      </c>
      <c r="J207" s="8">
        <f t="shared" si="40"/>
        <v>430.5</v>
      </c>
      <c r="K207" s="9">
        <f t="shared" si="41"/>
        <v>456</v>
      </c>
      <c r="L207" s="9">
        <f t="shared" si="43"/>
        <v>1063.5</v>
      </c>
      <c r="M207" s="8">
        <f t="shared" si="44"/>
        <v>1065</v>
      </c>
      <c r="N207" s="9">
        <f t="shared" si="36"/>
        <v>172.5</v>
      </c>
      <c r="O207" s="8">
        <v>3274.76</v>
      </c>
      <c r="P207" s="9">
        <f t="shared" si="45"/>
        <v>4186.26</v>
      </c>
      <c r="Q207" s="9">
        <f t="shared" si="42"/>
        <v>10813.74</v>
      </c>
      <c r="R207" s="112">
        <v>709</v>
      </c>
      <c r="S207" s="112">
        <v>710</v>
      </c>
    </row>
    <row r="208" spans="2:19" s="96" customFormat="1" x14ac:dyDescent="0.2">
      <c r="B208" s="94" t="s">
        <v>471</v>
      </c>
      <c r="C208" s="95" t="s">
        <v>123</v>
      </c>
      <c r="D208" s="95" t="s">
        <v>410</v>
      </c>
      <c r="E208" s="95" t="s">
        <v>18</v>
      </c>
      <c r="F208" s="95" t="s">
        <v>19</v>
      </c>
      <c r="G208" s="8">
        <v>15000</v>
      </c>
      <c r="H208" s="8">
        <v>0</v>
      </c>
      <c r="I208" s="8">
        <v>25</v>
      </c>
      <c r="J208" s="8">
        <f t="shared" si="40"/>
        <v>430.5</v>
      </c>
      <c r="K208" s="9">
        <f t="shared" si="41"/>
        <v>456</v>
      </c>
      <c r="L208" s="9">
        <f t="shared" si="43"/>
        <v>1063.5</v>
      </c>
      <c r="M208" s="8">
        <f t="shared" si="44"/>
        <v>1065</v>
      </c>
      <c r="N208" s="9">
        <f t="shared" si="36"/>
        <v>172.5</v>
      </c>
      <c r="O208" s="8">
        <v>100</v>
      </c>
      <c r="P208" s="9">
        <f t="shared" si="45"/>
        <v>1011.5</v>
      </c>
      <c r="Q208" s="9">
        <f t="shared" si="42"/>
        <v>13988.5</v>
      </c>
      <c r="R208" s="112">
        <v>709</v>
      </c>
      <c r="S208" s="112">
        <v>710</v>
      </c>
    </row>
    <row r="209" spans="2:19" s="96" customFormat="1" x14ac:dyDescent="0.2">
      <c r="B209" s="94" t="s">
        <v>482</v>
      </c>
      <c r="C209" s="95" t="s">
        <v>288</v>
      </c>
      <c r="D209" s="95" t="s">
        <v>289</v>
      </c>
      <c r="E209" s="95" t="s">
        <v>18</v>
      </c>
      <c r="F209" s="95" t="s">
        <v>22</v>
      </c>
      <c r="G209" s="8">
        <v>15000</v>
      </c>
      <c r="H209" s="8">
        <v>0</v>
      </c>
      <c r="I209" s="8">
        <v>25</v>
      </c>
      <c r="J209" s="8">
        <f t="shared" si="40"/>
        <v>430.5</v>
      </c>
      <c r="K209" s="9">
        <f t="shared" si="41"/>
        <v>456</v>
      </c>
      <c r="L209" s="9">
        <f t="shared" si="43"/>
        <v>1063.5</v>
      </c>
      <c r="M209" s="8">
        <f t="shared" si="44"/>
        <v>1065</v>
      </c>
      <c r="N209" s="9">
        <f t="shared" ref="N209:N279" si="46">G209*1.15%</f>
        <v>172.5</v>
      </c>
      <c r="O209" s="8">
        <v>100</v>
      </c>
      <c r="P209" s="9">
        <f t="shared" si="45"/>
        <v>1011.5</v>
      </c>
      <c r="Q209" s="9">
        <f t="shared" si="42"/>
        <v>13988.5</v>
      </c>
      <c r="R209" s="112">
        <v>709</v>
      </c>
      <c r="S209" s="112">
        <v>710</v>
      </c>
    </row>
    <row r="210" spans="2:19" s="96" customFormat="1" x14ac:dyDescent="0.2">
      <c r="B210" s="95" t="s">
        <v>453</v>
      </c>
      <c r="C210" s="95" t="s">
        <v>246</v>
      </c>
      <c r="D210" s="95" t="s">
        <v>254</v>
      </c>
      <c r="E210" s="95" t="s">
        <v>18</v>
      </c>
      <c r="F210" s="95" t="s">
        <v>22</v>
      </c>
      <c r="G210" s="8">
        <v>15000</v>
      </c>
      <c r="H210" s="8">
        <v>0</v>
      </c>
      <c r="I210" s="8">
        <v>25</v>
      </c>
      <c r="J210" s="8">
        <f t="shared" si="40"/>
        <v>430.5</v>
      </c>
      <c r="K210" s="9">
        <f t="shared" si="41"/>
        <v>456</v>
      </c>
      <c r="L210" s="9">
        <f t="shared" si="43"/>
        <v>1063.5</v>
      </c>
      <c r="M210" s="8">
        <f t="shared" si="44"/>
        <v>1065</v>
      </c>
      <c r="N210" s="9">
        <f t="shared" si="46"/>
        <v>172.5</v>
      </c>
      <c r="O210" s="8">
        <v>1000</v>
      </c>
      <c r="P210" s="9">
        <f t="shared" si="45"/>
        <v>1911.5</v>
      </c>
      <c r="Q210" s="9">
        <f t="shared" si="42"/>
        <v>13088.5</v>
      </c>
      <c r="R210" s="112">
        <v>709</v>
      </c>
      <c r="S210" s="112">
        <v>710</v>
      </c>
    </row>
    <row r="211" spans="2:19" s="96" customFormat="1" x14ac:dyDescent="0.2">
      <c r="B211" s="94" t="s">
        <v>483</v>
      </c>
      <c r="C211" s="95" t="s">
        <v>118</v>
      </c>
      <c r="D211" s="95" t="s">
        <v>119</v>
      </c>
      <c r="E211" s="95" t="s">
        <v>18</v>
      </c>
      <c r="F211" s="95" t="s">
        <v>19</v>
      </c>
      <c r="G211" s="8">
        <v>15000</v>
      </c>
      <c r="H211" s="8">
        <v>0</v>
      </c>
      <c r="I211" s="8">
        <v>25</v>
      </c>
      <c r="J211" s="8">
        <f t="shared" si="40"/>
        <v>430.5</v>
      </c>
      <c r="K211" s="9">
        <f t="shared" si="41"/>
        <v>456</v>
      </c>
      <c r="L211" s="9">
        <f t="shared" si="43"/>
        <v>1063.5</v>
      </c>
      <c r="M211" s="8">
        <f t="shared" si="44"/>
        <v>1065</v>
      </c>
      <c r="N211" s="9">
        <f t="shared" si="46"/>
        <v>172.5</v>
      </c>
      <c r="O211" s="8">
        <v>100</v>
      </c>
      <c r="P211" s="9">
        <f t="shared" si="45"/>
        <v>1011.5</v>
      </c>
      <c r="Q211" s="9">
        <f t="shared" si="42"/>
        <v>13988.5</v>
      </c>
      <c r="R211" s="112">
        <v>709</v>
      </c>
      <c r="S211" s="112">
        <v>710</v>
      </c>
    </row>
    <row r="212" spans="2:19" s="96" customFormat="1" x14ac:dyDescent="0.2">
      <c r="B212" s="94" t="s">
        <v>474</v>
      </c>
      <c r="C212" s="95" t="s">
        <v>121</v>
      </c>
      <c r="D212" s="95" t="s">
        <v>122</v>
      </c>
      <c r="E212" s="95" t="s">
        <v>18</v>
      </c>
      <c r="F212" s="95" t="s">
        <v>22</v>
      </c>
      <c r="G212" s="8">
        <v>15000</v>
      </c>
      <c r="H212" s="8">
        <v>0</v>
      </c>
      <c r="I212" s="8">
        <v>25</v>
      </c>
      <c r="J212" s="8">
        <f t="shared" si="40"/>
        <v>430.5</v>
      </c>
      <c r="K212" s="9">
        <f t="shared" si="41"/>
        <v>456</v>
      </c>
      <c r="L212" s="9">
        <f t="shared" si="43"/>
        <v>1063.5</v>
      </c>
      <c r="M212" s="8">
        <f t="shared" si="44"/>
        <v>1065</v>
      </c>
      <c r="N212" s="9">
        <f t="shared" si="46"/>
        <v>172.5</v>
      </c>
      <c r="O212" s="8">
        <v>100</v>
      </c>
      <c r="P212" s="9">
        <f t="shared" si="45"/>
        <v>1011.5</v>
      </c>
      <c r="Q212" s="9">
        <f t="shared" si="42"/>
        <v>13988.5</v>
      </c>
      <c r="R212" s="112">
        <v>709</v>
      </c>
      <c r="S212" s="112">
        <v>710</v>
      </c>
    </row>
    <row r="213" spans="2:19" s="96" customFormat="1" x14ac:dyDescent="0.2">
      <c r="B213" s="95" t="s">
        <v>442</v>
      </c>
      <c r="C213" s="95" t="s">
        <v>198</v>
      </c>
      <c r="D213" s="95" t="s">
        <v>199</v>
      </c>
      <c r="E213" s="95" t="s">
        <v>18</v>
      </c>
      <c r="F213" s="95" t="s">
        <v>22</v>
      </c>
      <c r="G213" s="8">
        <v>15000</v>
      </c>
      <c r="H213" s="8">
        <v>0</v>
      </c>
      <c r="I213" s="8">
        <v>25</v>
      </c>
      <c r="J213" s="8">
        <f t="shared" si="40"/>
        <v>430.5</v>
      </c>
      <c r="K213" s="9">
        <f t="shared" si="41"/>
        <v>456</v>
      </c>
      <c r="L213" s="9">
        <f t="shared" si="43"/>
        <v>1063.5</v>
      </c>
      <c r="M213" s="8">
        <f t="shared" si="44"/>
        <v>1065</v>
      </c>
      <c r="N213" s="9">
        <f t="shared" si="46"/>
        <v>172.5</v>
      </c>
      <c r="O213" s="8">
        <v>100</v>
      </c>
      <c r="P213" s="9">
        <f t="shared" si="45"/>
        <v>1011.5</v>
      </c>
      <c r="Q213" s="9">
        <f t="shared" si="42"/>
        <v>13988.5</v>
      </c>
      <c r="R213" s="112">
        <v>709</v>
      </c>
      <c r="S213" s="112">
        <v>710</v>
      </c>
    </row>
    <row r="214" spans="2:19" s="96" customFormat="1" x14ac:dyDescent="0.2">
      <c r="B214" s="95" t="s">
        <v>484</v>
      </c>
      <c r="C214" s="95" t="s">
        <v>244</v>
      </c>
      <c r="D214" s="95" t="s">
        <v>252</v>
      </c>
      <c r="E214" s="95" t="s">
        <v>18</v>
      </c>
      <c r="F214" s="95" t="s">
        <v>245</v>
      </c>
      <c r="G214" s="8">
        <v>15000</v>
      </c>
      <c r="H214" s="8">
        <v>0</v>
      </c>
      <c r="I214" s="8">
        <v>25</v>
      </c>
      <c r="J214" s="8">
        <f t="shared" si="40"/>
        <v>430.5</v>
      </c>
      <c r="K214" s="9">
        <f t="shared" si="41"/>
        <v>456</v>
      </c>
      <c r="L214" s="9">
        <f t="shared" si="43"/>
        <v>1063.5</v>
      </c>
      <c r="M214" s="8">
        <f t="shared" si="44"/>
        <v>1065</v>
      </c>
      <c r="N214" s="9">
        <f t="shared" si="46"/>
        <v>172.5</v>
      </c>
      <c r="O214" s="8">
        <v>0</v>
      </c>
      <c r="P214" s="9">
        <f t="shared" si="45"/>
        <v>911.5</v>
      </c>
      <c r="Q214" s="9">
        <f t="shared" si="42"/>
        <v>14088.5</v>
      </c>
      <c r="R214" s="112">
        <v>709</v>
      </c>
      <c r="S214" s="112">
        <v>710</v>
      </c>
    </row>
    <row r="215" spans="2:19" s="96" customFormat="1" x14ac:dyDescent="0.2">
      <c r="B215" s="95" t="s">
        <v>472</v>
      </c>
      <c r="C215" s="95" t="s">
        <v>218</v>
      </c>
      <c r="D215" s="95" t="s">
        <v>219</v>
      </c>
      <c r="E215" s="95" t="s">
        <v>18</v>
      </c>
      <c r="F215" s="95" t="s">
        <v>19</v>
      </c>
      <c r="G215" s="8">
        <v>15000</v>
      </c>
      <c r="H215" s="8">
        <v>0</v>
      </c>
      <c r="I215" s="8">
        <v>25</v>
      </c>
      <c r="J215" s="8">
        <f t="shared" si="40"/>
        <v>430.5</v>
      </c>
      <c r="K215" s="9">
        <f t="shared" si="41"/>
        <v>456</v>
      </c>
      <c r="L215" s="9">
        <f t="shared" si="43"/>
        <v>1063.5</v>
      </c>
      <c r="M215" s="8">
        <f t="shared" si="44"/>
        <v>1065</v>
      </c>
      <c r="N215" s="9">
        <f t="shared" si="46"/>
        <v>172.5</v>
      </c>
      <c r="O215" s="8">
        <v>100</v>
      </c>
      <c r="P215" s="9">
        <f t="shared" si="45"/>
        <v>1011.5</v>
      </c>
      <c r="Q215" s="9">
        <f t="shared" si="42"/>
        <v>13988.5</v>
      </c>
      <c r="R215" s="112">
        <v>709</v>
      </c>
      <c r="S215" s="112">
        <v>710</v>
      </c>
    </row>
    <row r="216" spans="2:19" s="96" customFormat="1" x14ac:dyDescent="0.2">
      <c r="B216" s="94" t="s">
        <v>432</v>
      </c>
      <c r="C216" s="95" t="s">
        <v>120</v>
      </c>
      <c r="D216" s="95" t="s">
        <v>120</v>
      </c>
      <c r="E216" s="95" t="s">
        <v>18</v>
      </c>
      <c r="F216" s="95" t="s">
        <v>19</v>
      </c>
      <c r="G216" s="8">
        <v>15000</v>
      </c>
      <c r="H216" s="8">
        <v>0</v>
      </c>
      <c r="I216" s="8">
        <v>25</v>
      </c>
      <c r="J216" s="8">
        <f t="shared" si="40"/>
        <v>430.5</v>
      </c>
      <c r="K216" s="9">
        <f t="shared" si="41"/>
        <v>456</v>
      </c>
      <c r="L216" s="9">
        <f t="shared" si="43"/>
        <v>1063.5</v>
      </c>
      <c r="M216" s="8">
        <f t="shared" si="44"/>
        <v>1065</v>
      </c>
      <c r="N216" s="9">
        <f t="shared" si="46"/>
        <v>172.5</v>
      </c>
      <c r="O216" s="8">
        <v>100</v>
      </c>
      <c r="P216" s="9">
        <f t="shared" si="45"/>
        <v>1011.5</v>
      </c>
      <c r="Q216" s="9">
        <f t="shared" si="42"/>
        <v>13988.5</v>
      </c>
      <c r="R216" s="112">
        <v>709</v>
      </c>
      <c r="S216" s="112">
        <v>710</v>
      </c>
    </row>
    <row r="217" spans="2:19" s="96" customFormat="1" x14ac:dyDescent="0.2">
      <c r="B217" s="94" t="s">
        <v>485</v>
      </c>
      <c r="C217" s="95" t="s">
        <v>237</v>
      </c>
      <c r="D217" s="95" t="s">
        <v>238</v>
      </c>
      <c r="E217" s="95" t="s">
        <v>18</v>
      </c>
      <c r="F217" s="95" t="s">
        <v>22</v>
      </c>
      <c r="G217" s="8">
        <v>10000</v>
      </c>
      <c r="H217" s="8">
        <v>0</v>
      </c>
      <c r="I217" s="8">
        <v>25</v>
      </c>
      <c r="J217" s="8">
        <f t="shared" si="40"/>
        <v>287</v>
      </c>
      <c r="K217" s="9">
        <f t="shared" si="41"/>
        <v>304</v>
      </c>
      <c r="L217" s="9">
        <f t="shared" si="43"/>
        <v>709</v>
      </c>
      <c r="M217" s="8">
        <f t="shared" si="44"/>
        <v>709.99999999999989</v>
      </c>
      <c r="N217" s="9">
        <f t="shared" si="46"/>
        <v>115</v>
      </c>
      <c r="O217" s="8">
        <v>100</v>
      </c>
      <c r="P217" s="9">
        <f t="shared" si="45"/>
        <v>716</v>
      </c>
      <c r="Q217" s="9">
        <f t="shared" si="42"/>
        <v>9284</v>
      </c>
      <c r="R217" s="112">
        <v>709</v>
      </c>
      <c r="S217" s="112">
        <v>710</v>
      </c>
    </row>
    <row r="218" spans="2:19" s="96" customFormat="1" x14ac:dyDescent="0.2">
      <c r="B218" s="99" t="s">
        <v>511</v>
      </c>
      <c r="C218" s="95" t="s">
        <v>282</v>
      </c>
      <c r="D218" s="99" t="s">
        <v>278</v>
      </c>
      <c r="E218" s="95" t="s">
        <v>18</v>
      </c>
      <c r="F218" s="95" t="s">
        <v>19</v>
      </c>
      <c r="G218" s="9">
        <v>15000</v>
      </c>
      <c r="H218" s="9">
        <v>0</v>
      </c>
      <c r="I218" s="9">
        <v>25</v>
      </c>
      <c r="J218" s="8">
        <f t="shared" si="40"/>
        <v>430.5</v>
      </c>
      <c r="K218" s="9">
        <f t="shared" si="41"/>
        <v>456</v>
      </c>
      <c r="L218" s="9">
        <f t="shared" si="43"/>
        <v>1063.5</v>
      </c>
      <c r="M218" s="8">
        <f t="shared" si="44"/>
        <v>1065</v>
      </c>
      <c r="N218" s="9">
        <f t="shared" si="46"/>
        <v>172.5</v>
      </c>
      <c r="O218" s="9">
        <v>0</v>
      </c>
      <c r="P218" s="9">
        <f t="shared" si="45"/>
        <v>911.5</v>
      </c>
      <c r="Q218" s="9">
        <f t="shared" si="42"/>
        <v>14088.5</v>
      </c>
      <c r="R218" s="111">
        <v>709</v>
      </c>
      <c r="S218" s="111">
        <v>710</v>
      </c>
    </row>
    <row r="219" spans="2:19" s="96" customFormat="1" x14ac:dyDescent="0.2">
      <c r="B219" s="99" t="s">
        <v>528</v>
      </c>
      <c r="C219" s="95" t="s">
        <v>282</v>
      </c>
      <c r="D219" s="99" t="s">
        <v>278</v>
      </c>
      <c r="E219" s="95" t="s">
        <v>18</v>
      </c>
      <c r="F219" s="95" t="s">
        <v>19</v>
      </c>
      <c r="G219" s="9">
        <v>15000</v>
      </c>
      <c r="H219" s="9">
        <v>0</v>
      </c>
      <c r="I219" s="9">
        <v>25</v>
      </c>
      <c r="J219" s="8">
        <f t="shared" si="40"/>
        <v>430.5</v>
      </c>
      <c r="K219" s="9">
        <f t="shared" si="41"/>
        <v>456</v>
      </c>
      <c r="L219" s="9">
        <f t="shared" si="43"/>
        <v>1063.5</v>
      </c>
      <c r="M219" s="8">
        <f t="shared" si="44"/>
        <v>1065</v>
      </c>
      <c r="N219" s="9">
        <f t="shared" si="46"/>
        <v>172.5</v>
      </c>
      <c r="O219" s="9">
        <v>0</v>
      </c>
      <c r="P219" s="9">
        <f t="shared" si="45"/>
        <v>911.5</v>
      </c>
      <c r="Q219" s="9">
        <f t="shared" si="42"/>
        <v>14088.5</v>
      </c>
      <c r="R219" s="111"/>
      <c r="S219" s="111"/>
    </row>
    <row r="220" spans="2:19" s="96" customFormat="1" x14ac:dyDescent="0.2">
      <c r="B220" s="95" t="s">
        <v>173</v>
      </c>
      <c r="C220" s="95" t="s">
        <v>174</v>
      </c>
      <c r="D220" s="95" t="s">
        <v>175</v>
      </c>
      <c r="E220" s="95" t="s">
        <v>18</v>
      </c>
      <c r="F220" s="95" t="s">
        <v>19</v>
      </c>
      <c r="G220" s="8">
        <v>15000</v>
      </c>
      <c r="H220" s="8">
        <v>0</v>
      </c>
      <c r="I220" s="8">
        <v>25</v>
      </c>
      <c r="J220" s="8">
        <f t="shared" si="40"/>
        <v>430.5</v>
      </c>
      <c r="K220" s="9">
        <f t="shared" si="41"/>
        <v>456</v>
      </c>
      <c r="L220" s="9">
        <f t="shared" si="43"/>
        <v>1063.5</v>
      </c>
      <c r="M220" s="8">
        <f t="shared" si="44"/>
        <v>1065</v>
      </c>
      <c r="N220" s="9">
        <f t="shared" si="46"/>
        <v>172.5</v>
      </c>
      <c r="O220" s="8">
        <v>100</v>
      </c>
      <c r="P220" s="9">
        <f t="shared" si="45"/>
        <v>1011.5</v>
      </c>
      <c r="Q220" s="9">
        <f t="shared" si="42"/>
        <v>13988.5</v>
      </c>
      <c r="R220" s="112">
        <v>709</v>
      </c>
      <c r="S220" s="112">
        <v>710</v>
      </c>
    </row>
    <row r="221" spans="2:19" s="96" customFormat="1" x14ac:dyDescent="0.2">
      <c r="B221" s="95" t="s">
        <v>529</v>
      </c>
      <c r="C221" s="95" t="s">
        <v>531</v>
      </c>
      <c r="D221" s="95" t="s">
        <v>533</v>
      </c>
      <c r="E221" s="95" t="s">
        <v>18</v>
      </c>
      <c r="F221" s="95" t="s">
        <v>22</v>
      </c>
      <c r="G221" s="8">
        <v>15000</v>
      </c>
      <c r="H221" s="8">
        <v>0</v>
      </c>
      <c r="I221" s="8">
        <v>25</v>
      </c>
      <c r="J221" s="8">
        <f t="shared" si="40"/>
        <v>430.5</v>
      </c>
      <c r="K221" s="9">
        <f t="shared" si="41"/>
        <v>456</v>
      </c>
      <c r="L221" s="9">
        <f t="shared" si="43"/>
        <v>1063.5</v>
      </c>
      <c r="M221" s="8">
        <f t="shared" si="44"/>
        <v>1065</v>
      </c>
      <c r="N221" s="9">
        <f t="shared" si="46"/>
        <v>172.5</v>
      </c>
      <c r="O221" s="8">
        <v>100</v>
      </c>
      <c r="P221" s="9">
        <f t="shared" si="45"/>
        <v>1011.5</v>
      </c>
      <c r="Q221" s="9">
        <f t="shared" si="42"/>
        <v>13988.5</v>
      </c>
      <c r="R221" s="114"/>
      <c r="S221" s="114"/>
    </row>
    <row r="222" spans="2:19" s="96" customFormat="1" x14ac:dyDescent="0.2">
      <c r="B222" s="95" t="s">
        <v>530</v>
      </c>
      <c r="C222" s="95" t="s">
        <v>532</v>
      </c>
      <c r="D222" s="95" t="s">
        <v>534</v>
      </c>
      <c r="E222" s="95" t="s">
        <v>18</v>
      </c>
      <c r="F222" s="95" t="s">
        <v>19</v>
      </c>
      <c r="G222" s="8">
        <v>15000</v>
      </c>
      <c r="H222" s="8">
        <v>0</v>
      </c>
      <c r="I222" s="15">
        <v>25</v>
      </c>
      <c r="J222" s="15">
        <f t="shared" si="40"/>
        <v>430.5</v>
      </c>
      <c r="K222" s="16">
        <f t="shared" si="41"/>
        <v>456</v>
      </c>
      <c r="L222" s="16">
        <f t="shared" si="43"/>
        <v>1063.5</v>
      </c>
      <c r="M222" s="15">
        <f t="shared" si="44"/>
        <v>1065</v>
      </c>
      <c r="N222" s="16">
        <f t="shared" si="46"/>
        <v>172.5</v>
      </c>
      <c r="O222" s="15">
        <v>0</v>
      </c>
      <c r="P222" s="16">
        <f t="shared" si="45"/>
        <v>911.5</v>
      </c>
      <c r="Q222" s="16">
        <f t="shared" si="42"/>
        <v>14088.5</v>
      </c>
      <c r="R222" s="114"/>
      <c r="S222" s="114"/>
    </row>
    <row r="223" spans="2:19" s="96" customFormat="1" x14ac:dyDescent="0.2">
      <c r="B223" s="95" t="s">
        <v>572</v>
      </c>
      <c r="C223" s="95" t="s">
        <v>573</v>
      </c>
      <c r="D223" s="95" t="s">
        <v>574</v>
      </c>
      <c r="E223" s="95" t="s">
        <v>18</v>
      </c>
      <c r="F223" s="95" t="s">
        <v>22</v>
      </c>
      <c r="G223" s="8">
        <v>15000</v>
      </c>
      <c r="H223" s="8">
        <v>0</v>
      </c>
      <c r="I223" s="8">
        <v>25</v>
      </c>
      <c r="J223" s="8">
        <f t="shared" si="40"/>
        <v>430.5</v>
      </c>
      <c r="K223" s="9">
        <f t="shared" si="41"/>
        <v>456</v>
      </c>
      <c r="L223" s="9">
        <f t="shared" si="43"/>
        <v>1063.5</v>
      </c>
      <c r="M223" s="8">
        <f t="shared" si="44"/>
        <v>1065</v>
      </c>
      <c r="N223" s="9">
        <f t="shared" si="46"/>
        <v>172.5</v>
      </c>
      <c r="O223" s="8">
        <v>0</v>
      </c>
      <c r="P223" s="9">
        <f t="shared" si="45"/>
        <v>911.5</v>
      </c>
      <c r="Q223" s="9">
        <f t="shared" si="42"/>
        <v>14088.5</v>
      </c>
      <c r="R223" s="114"/>
      <c r="S223" s="114"/>
    </row>
    <row r="224" spans="2:19" s="96" customFormat="1" x14ac:dyDescent="0.2">
      <c r="B224" s="95" t="s">
        <v>575</v>
      </c>
      <c r="C224" s="95" t="s">
        <v>573</v>
      </c>
      <c r="D224" s="95" t="s">
        <v>574</v>
      </c>
      <c r="E224" s="95" t="s">
        <v>18</v>
      </c>
      <c r="F224" s="95" t="s">
        <v>19</v>
      </c>
      <c r="G224" s="8">
        <v>15000</v>
      </c>
      <c r="H224" s="8">
        <v>0</v>
      </c>
      <c r="I224" s="8">
        <v>25</v>
      </c>
      <c r="J224" s="8">
        <f t="shared" si="40"/>
        <v>430.5</v>
      </c>
      <c r="K224" s="9">
        <f t="shared" si="41"/>
        <v>456</v>
      </c>
      <c r="L224" s="9">
        <f t="shared" si="43"/>
        <v>1063.5</v>
      </c>
      <c r="M224" s="8">
        <f t="shared" si="44"/>
        <v>1065</v>
      </c>
      <c r="N224" s="9">
        <f t="shared" si="46"/>
        <v>172.5</v>
      </c>
      <c r="O224" s="8">
        <v>0</v>
      </c>
      <c r="P224" s="9">
        <f t="shared" si="45"/>
        <v>911.5</v>
      </c>
      <c r="Q224" s="9">
        <f t="shared" si="42"/>
        <v>14088.5</v>
      </c>
      <c r="R224" s="114"/>
      <c r="S224" s="114"/>
    </row>
    <row r="225" spans="2:19" s="96" customFormat="1" x14ac:dyDescent="0.2">
      <c r="B225" s="95" t="s">
        <v>577</v>
      </c>
      <c r="C225" s="95" t="s">
        <v>578</v>
      </c>
      <c r="D225" s="95" t="s">
        <v>579</v>
      </c>
      <c r="E225" s="95" t="s">
        <v>18</v>
      </c>
      <c r="F225" s="95" t="s">
        <v>22</v>
      </c>
      <c r="G225" s="8">
        <v>15000</v>
      </c>
      <c r="H225" s="8">
        <v>0</v>
      </c>
      <c r="I225" s="8">
        <v>25</v>
      </c>
      <c r="J225" s="8">
        <f t="shared" si="40"/>
        <v>430.5</v>
      </c>
      <c r="K225" s="9">
        <f t="shared" si="41"/>
        <v>456</v>
      </c>
      <c r="L225" s="9">
        <f t="shared" si="43"/>
        <v>1063.5</v>
      </c>
      <c r="M225" s="8">
        <f t="shared" si="44"/>
        <v>1065</v>
      </c>
      <c r="N225" s="9">
        <f t="shared" si="46"/>
        <v>172.5</v>
      </c>
      <c r="O225" s="8">
        <v>0</v>
      </c>
      <c r="P225" s="9">
        <f t="shared" si="45"/>
        <v>911.5</v>
      </c>
      <c r="Q225" s="9">
        <f t="shared" si="42"/>
        <v>14088.5</v>
      </c>
      <c r="R225" s="114"/>
      <c r="S225" s="114"/>
    </row>
    <row r="226" spans="2:19" s="96" customFormat="1" x14ac:dyDescent="0.2">
      <c r="B226" s="95" t="s">
        <v>580</v>
      </c>
      <c r="C226" s="95" t="s">
        <v>75</v>
      </c>
      <c r="D226" s="95" t="s">
        <v>76</v>
      </c>
      <c r="E226" s="95" t="s">
        <v>18</v>
      </c>
      <c r="F226" s="95" t="s">
        <v>19</v>
      </c>
      <c r="G226" s="8">
        <v>15000</v>
      </c>
      <c r="H226" s="8">
        <v>0</v>
      </c>
      <c r="I226" s="8">
        <v>25</v>
      </c>
      <c r="J226" s="8">
        <f t="shared" si="40"/>
        <v>430.5</v>
      </c>
      <c r="K226" s="9">
        <f t="shared" si="41"/>
        <v>456</v>
      </c>
      <c r="L226" s="9">
        <f t="shared" si="43"/>
        <v>1063.5</v>
      </c>
      <c r="M226" s="8">
        <f t="shared" si="44"/>
        <v>1065</v>
      </c>
      <c r="N226" s="9">
        <f t="shared" si="46"/>
        <v>172.5</v>
      </c>
      <c r="O226" s="8">
        <v>0</v>
      </c>
      <c r="P226" s="9">
        <f t="shared" si="45"/>
        <v>911.5</v>
      </c>
      <c r="Q226" s="9">
        <f t="shared" si="42"/>
        <v>14088.5</v>
      </c>
      <c r="R226" s="114"/>
      <c r="S226" s="114"/>
    </row>
    <row r="227" spans="2:19" s="96" customFormat="1" x14ac:dyDescent="0.2">
      <c r="B227" s="95" t="s">
        <v>581</v>
      </c>
      <c r="C227" s="95" t="s">
        <v>120</v>
      </c>
      <c r="D227" s="95" t="s">
        <v>584</v>
      </c>
      <c r="E227" s="95" t="s">
        <v>18</v>
      </c>
      <c r="F227" s="95" t="s">
        <v>22</v>
      </c>
      <c r="G227" s="8">
        <v>15000</v>
      </c>
      <c r="H227" s="8">
        <v>0</v>
      </c>
      <c r="I227" s="8">
        <v>25</v>
      </c>
      <c r="J227" s="8">
        <f t="shared" si="40"/>
        <v>430.5</v>
      </c>
      <c r="K227" s="9">
        <f t="shared" si="41"/>
        <v>456</v>
      </c>
      <c r="L227" s="9">
        <f t="shared" si="43"/>
        <v>1063.5</v>
      </c>
      <c r="M227" s="8">
        <f t="shared" si="44"/>
        <v>1065</v>
      </c>
      <c r="N227" s="9">
        <f t="shared" si="46"/>
        <v>172.5</v>
      </c>
      <c r="O227" s="8">
        <v>0</v>
      </c>
      <c r="P227" s="9">
        <f t="shared" si="45"/>
        <v>911.5</v>
      </c>
      <c r="Q227" s="9">
        <f t="shared" si="42"/>
        <v>14088.5</v>
      </c>
      <c r="R227" s="114"/>
      <c r="S227" s="114"/>
    </row>
    <row r="228" spans="2:19" s="96" customFormat="1" x14ac:dyDescent="0.2">
      <c r="B228" s="95" t="s">
        <v>582</v>
      </c>
      <c r="C228" s="95" t="s">
        <v>583</v>
      </c>
      <c r="D228" s="99" t="s">
        <v>585</v>
      </c>
      <c r="E228" s="95" t="s">
        <v>18</v>
      </c>
      <c r="F228" s="95" t="s">
        <v>19</v>
      </c>
      <c r="G228" s="8">
        <v>15000</v>
      </c>
      <c r="H228" s="8">
        <v>0</v>
      </c>
      <c r="I228" s="8">
        <v>25</v>
      </c>
      <c r="J228" s="8">
        <f t="shared" si="40"/>
        <v>430.5</v>
      </c>
      <c r="K228" s="9">
        <f t="shared" si="41"/>
        <v>456</v>
      </c>
      <c r="L228" s="9">
        <f t="shared" si="43"/>
        <v>1063.5</v>
      </c>
      <c r="M228" s="8">
        <f t="shared" si="44"/>
        <v>1065</v>
      </c>
      <c r="N228" s="9">
        <f t="shared" si="46"/>
        <v>172.5</v>
      </c>
      <c r="O228" s="8">
        <v>0</v>
      </c>
      <c r="P228" s="9">
        <f t="shared" si="45"/>
        <v>911.5</v>
      </c>
      <c r="Q228" s="9">
        <f t="shared" si="42"/>
        <v>14088.5</v>
      </c>
      <c r="R228" s="114"/>
      <c r="S228" s="114"/>
    </row>
    <row r="229" spans="2:19" s="96" customFormat="1" x14ac:dyDescent="0.2">
      <c r="B229" s="95" t="s">
        <v>586</v>
      </c>
      <c r="C229" s="95" t="s">
        <v>587</v>
      </c>
      <c r="D229" s="95" t="s">
        <v>588</v>
      </c>
      <c r="E229" s="95" t="s">
        <v>18</v>
      </c>
      <c r="F229" s="95" t="s">
        <v>22</v>
      </c>
      <c r="G229" s="8">
        <v>15000</v>
      </c>
      <c r="H229" s="8">
        <v>0</v>
      </c>
      <c r="I229" s="8">
        <v>25</v>
      </c>
      <c r="J229" s="8">
        <f t="shared" si="40"/>
        <v>430.5</v>
      </c>
      <c r="K229" s="9">
        <f t="shared" si="41"/>
        <v>456</v>
      </c>
      <c r="L229" s="9">
        <f t="shared" si="43"/>
        <v>1063.5</v>
      </c>
      <c r="M229" s="8">
        <f t="shared" si="44"/>
        <v>1065</v>
      </c>
      <c r="N229" s="9">
        <f t="shared" si="46"/>
        <v>172.5</v>
      </c>
      <c r="O229" s="8">
        <v>0</v>
      </c>
      <c r="P229" s="9">
        <f t="shared" si="45"/>
        <v>911.5</v>
      </c>
      <c r="Q229" s="9">
        <f t="shared" si="42"/>
        <v>14088.5</v>
      </c>
      <c r="R229" s="114"/>
      <c r="S229" s="114"/>
    </row>
    <row r="230" spans="2:19" s="96" customFormat="1" x14ac:dyDescent="0.2">
      <c r="B230" s="98"/>
      <c r="C230" s="98"/>
      <c r="D230" s="98"/>
      <c r="E230" s="98"/>
      <c r="F230" s="98"/>
      <c r="G230" s="10"/>
      <c r="H230" s="11"/>
      <c r="I230" s="92"/>
      <c r="J230" s="92"/>
      <c r="K230" s="93"/>
      <c r="L230" s="93"/>
      <c r="M230" s="92"/>
      <c r="N230" s="93"/>
      <c r="O230" s="92"/>
      <c r="P230" s="93"/>
      <c r="Q230" s="93"/>
      <c r="R230" s="114"/>
      <c r="S230" s="114"/>
    </row>
    <row r="231" spans="2:19" s="96" customFormat="1" x14ac:dyDescent="0.2">
      <c r="B231" s="94" t="s">
        <v>99</v>
      </c>
      <c r="C231" s="95" t="s">
        <v>45</v>
      </c>
      <c r="D231" s="95" t="s">
        <v>34</v>
      </c>
      <c r="E231" s="95" t="s">
        <v>18</v>
      </c>
      <c r="F231" s="95" t="s">
        <v>19</v>
      </c>
      <c r="G231" s="8">
        <v>33000</v>
      </c>
      <c r="H231" s="8">
        <v>0</v>
      </c>
      <c r="I231" s="85">
        <v>25</v>
      </c>
      <c r="J231" s="85">
        <f>IF(G231&lt;=$AF$384*$AG$384,G231*$AC$391,($AF$384*$AG$384)*$AC$391)</f>
        <v>947.1</v>
      </c>
      <c r="K231" s="14">
        <f>IF(G231&lt;=$AF$385*$AG$385,G231*$AC$392,($AF$385*$AG$385)*$AC$392)</f>
        <v>1003.2</v>
      </c>
      <c r="L231" s="14">
        <f t="shared" si="43"/>
        <v>2339.7000000000003</v>
      </c>
      <c r="M231" s="85">
        <f t="shared" si="44"/>
        <v>2343</v>
      </c>
      <c r="N231" s="14">
        <f t="shared" si="46"/>
        <v>379.5</v>
      </c>
      <c r="O231" s="85">
        <v>7082.07</v>
      </c>
      <c r="P231" s="14">
        <f t="shared" si="45"/>
        <v>9057.369999999999</v>
      </c>
      <c r="Q231" s="14">
        <f>G231-P231</f>
        <v>23942.63</v>
      </c>
      <c r="R231" s="112">
        <v>1955.3</v>
      </c>
      <c r="S231" s="112">
        <v>1958.06</v>
      </c>
    </row>
    <row r="232" spans="2:19" s="96" customFormat="1" x14ac:dyDescent="0.2">
      <c r="B232" s="94" t="s">
        <v>63</v>
      </c>
      <c r="C232" s="95" t="s">
        <v>45</v>
      </c>
      <c r="D232" s="95" t="s">
        <v>58</v>
      </c>
      <c r="E232" s="95" t="s">
        <v>18</v>
      </c>
      <c r="F232" s="95" t="s">
        <v>19</v>
      </c>
      <c r="G232" s="8">
        <v>21700</v>
      </c>
      <c r="H232" s="8">
        <v>0</v>
      </c>
      <c r="I232" s="8">
        <v>25</v>
      </c>
      <c r="J232" s="8">
        <f>IF(G232&lt;=$AF$384*$AG$384,G232*$AC$391,($AF$384*$AG$384)*$AC$391)</f>
        <v>622.79</v>
      </c>
      <c r="K232" s="9">
        <f>IF(G232&lt;=$AF$385*$AG$385,G232*$AC$392,($AF$385*$AG$385)*$AC$392)</f>
        <v>659.68</v>
      </c>
      <c r="L232" s="9">
        <f t="shared" si="43"/>
        <v>1538.5300000000002</v>
      </c>
      <c r="M232" s="8">
        <f t="shared" si="44"/>
        <v>1540.6999999999998</v>
      </c>
      <c r="N232" s="9">
        <f t="shared" si="46"/>
        <v>249.54999999999998</v>
      </c>
      <c r="O232" s="8">
        <v>100</v>
      </c>
      <c r="P232" s="9">
        <f t="shared" si="45"/>
        <v>1407.4699999999998</v>
      </c>
      <c r="Q232" s="9">
        <f>G232-P232</f>
        <v>20292.53</v>
      </c>
      <c r="R232" s="112">
        <v>1325.83</v>
      </c>
      <c r="S232" s="112">
        <v>1327.7</v>
      </c>
    </row>
    <row r="233" spans="2:19" s="96" customFormat="1" x14ac:dyDescent="0.2">
      <c r="B233" s="95" t="s">
        <v>186</v>
      </c>
      <c r="C233" s="95" t="s">
        <v>45</v>
      </c>
      <c r="D233" s="95" t="s">
        <v>187</v>
      </c>
      <c r="E233" s="95" t="s">
        <v>18</v>
      </c>
      <c r="F233" s="95" t="s">
        <v>19</v>
      </c>
      <c r="G233" s="8">
        <v>40000</v>
      </c>
      <c r="H233" s="8">
        <v>442.65</v>
      </c>
      <c r="I233" s="15">
        <v>25</v>
      </c>
      <c r="J233" s="15">
        <f>IF(G233&lt;=$AF$384*$AG$384,G233*$AC$391,($AF$384*$AG$384)*$AC$391)</f>
        <v>1148</v>
      </c>
      <c r="K233" s="16">
        <f>IF(G233&lt;=$AF$385*$AG$385,G233*$AC$392,($AF$385*$AG$385)*$AC$392)</f>
        <v>1216</v>
      </c>
      <c r="L233" s="16">
        <f t="shared" si="43"/>
        <v>2836</v>
      </c>
      <c r="M233" s="15">
        <f t="shared" si="44"/>
        <v>2839.9999999999995</v>
      </c>
      <c r="N233" s="16">
        <f t="shared" si="46"/>
        <v>460</v>
      </c>
      <c r="O233" s="15">
        <v>0</v>
      </c>
      <c r="P233" s="16">
        <f t="shared" si="45"/>
        <v>2831.65</v>
      </c>
      <c r="Q233" s="16">
        <f>G233-P233</f>
        <v>37168.35</v>
      </c>
      <c r="R233" s="112">
        <v>2127</v>
      </c>
      <c r="S233" s="112">
        <v>2130</v>
      </c>
    </row>
    <row r="234" spans="2:19" s="96" customFormat="1" x14ac:dyDescent="0.2">
      <c r="B234" s="98"/>
      <c r="C234" s="98"/>
      <c r="D234" s="98"/>
      <c r="E234" s="98"/>
      <c r="F234" s="98"/>
      <c r="G234" s="10"/>
      <c r="H234" s="11"/>
      <c r="I234" s="87"/>
      <c r="J234" s="87"/>
      <c r="K234" s="86"/>
      <c r="L234" s="86"/>
      <c r="M234" s="87"/>
      <c r="N234" s="86"/>
      <c r="O234" s="87"/>
      <c r="P234" s="86"/>
      <c r="Q234" s="86"/>
      <c r="R234" s="114"/>
      <c r="S234" s="114"/>
    </row>
    <row r="235" spans="2:19" s="96" customFormat="1" x14ac:dyDescent="0.2">
      <c r="B235" s="95" t="s">
        <v>192</v>
      </c>
      <c r="C235" s="95" t="s">
        <v>193</v>
      </c>
      <c r="D235" s="95" t="s">
        <v>491</v>
      </c>
      <c r="E235" s="95" t="s">
        <v>18</v>
      </c>
      <c r="F235" s="95" t="s">
        <v>22</v>
      </c>
      <c r="G235" s="8">
        <v>90000</v>
      </c>
      <c r="H235" s="8">
        <v>9753.19</v>
      </c>
      <c r="I235" s="85">
        <v>25</v>
      </c>
      <c r="J235" s="85">
        <f>IF(G235&lt;=$AF$384*$AG$384,G235*$AC$391,($AF$384*$AG$384)*$AC$391)</f>
        <v>2583</v>
      </c>
      <c r="K235" s="14">
        <f>IF(G235&lt;=$AF$385*$AG$385,G235*$AC$392,($AF$385*$AG$385)*$AC$392)</f>
        <v>2736</v>
      </c>
      <c r="L235" s="14">
        <f t="shared" si="43"/>
        <v>6381</v>
      </c>
      <c r="M235" s="85">
        <f t="shared" si="44"/>
        <v>6389.9999999999991</v>
      </c>
      <c r="N235" s="14">
        <v>860.29</v>
      </c>
      <c r="O235" s="85">
        <v>100</v>
      </c>
      <c r="P235" s="14">
        <f t="shared" si="45"/>
        <v>15197.19</v>
      </c>
      <c r="Q235" s="14">
        <f>G235-P235</f>
        <v>74802.81</v>
      </c>
      <c r="R235" s="112">
        <v>4963</v>
      </c>
      <c r="S235" s="112">
        <v>4970</v>
      </c>
    </row>
    <row r="236" spans="2:19" s="96" customFormat="1" x14ac:dyDescent="0.2">
      <c r="B236" s="94" t="s">
        <v>60</v>
      </c>
      <c r="C236" s="95" t="s">
        <v>193</v>
      </c>
      <c r="D236" s="95" t="s">
        <v>62</v>
      </c>
      <c r="E236" s="95" t="s">
        <v>18</v>
      </c>
      <c r="F236" s="95" t="s">
        <v>19</v>
      </c>
      <c r="G236" s="8">
        <v>25600</v>
      </c>
      <c r="H236" s="8">
        <v>0</v>
      </c>
      <c r="I236" s="15">
        <v>25</v>
      </c>
      <c r="J236" s="15">
        <f>IF(G236&lt;=$AF$384*$AG$384,G236*$AC$391,($AF$384*$AG$384)*$AC$391)</f>
        <v>734.72</v>
      </c>
      <c r="K236" s="16">
        <f>IF(G236&lt;=$AF$385*$AG$385,G236*$AC$392,($AF$385*$AG$385)*$AC$392)</f>
        <v>778.24</v>
      </c>
      <c r="L236" s="16">
        <f t="shared" si="43"/>
        <v>1815.0400000000002</v>
      </c>
      <c r="M236" s="15">
        <f t="shared" si="44"/>
        <v>1817.6</v>
      </c>
      <c r="N236" s="16">
        <f t="shared" si="46"/>
        <v>294.39999999999998</v>
      </c>
      <c r="O236" s="15">
        <v>13815.1</v>
      </c>
      <c r="P236" s="16">
        <f t="shared" si="45"/>
        <v>15353.060000000001</v>
      </c>
      <c r="Q236" s="16">
        <f>G236-P236</f>
        <v>10246.939999999999</v>
      </c>
      <c r="R236" s="112">
        <v>2481.5</v>
      </c>
      <c r="S236" s="112">
        <v>2485</v>
      </c>
    </row>
    <row r="237" spans="2:19" s="96" customFormat="1" x14ac:dyDescent="0.2">
      <c r="B237" s="98"/>
      <c r="C237" s="98"/>
      <c r="D237" s="98"/>
      <c r="E237" s="98"/>
      <c r="F237" s="98"/>
      <c r="G237" s="10"/>
      <c r="H237" s="11"/>
      <c r="I237" s="87"/>
      <c r="J237" s="87"/>
      <c r="K237" s="86"/>
      <c r="L237" s="86"/>
      <c r="M237" s="87"/>
      <c r="N237" s="86"/>
      <c r="O237" s="87"/>
      <c r="P237" s="86"/>
      <c r="Q237" s="86"/>
      <c r="R237" s="114"/>
      <c r="S237" s="114"/>
    </row>
    <row r="238" spans="2:19" s="96" customFormat="1" x14ac:dyDescent="0.2">
      <c r="B238" s="94" t="s">
        <v>433</v>
      </c>
      <c r="C238" s="95" t="s">
        <v>41</v>
      </c>
      <c r="D238" s="95" t="s">
        <v>42</v>
      </c>
      <c r="E238" s="95" t="s">
        <v>18</v>
      </c>
      <c r="F238" s="95" t="s">
        <v>19</v>
      </c>
      <c r="G238" s="8">
        <v>65000</v>
      </c>
      <c r="H238" s="8">
        <v>4110.07</v>
      </c>
      <c r="I238" s="85">
        <v>25</v>
      </c>
      <c r="J238" s="85">
        <f>IF(G238&lt;=$AF$384*$AG$384,G238*$AC$391,($AF$384*$AG$384)*$AC$391)</f>
        <v>1865.5</v>
      </c>
      <c r="K238" s="14">
        <f>IF(G238&lt;=$AF$385*$AG$385,G238*$AC$392,($AF$385*$AG$385)*$AC$392)</f>
        <v>1976</v>
      </c>
      <c r="L238" s="14">
        <f t="shared" si="43"/>
        <v>4608.5</v>
      </c>
      <c r="M238" s="85">
        <f t="shared" si="44"/>
        <v>4615</v>
      </c>
      <c r="N238" s="14">
        <f t="shared" si="46"/>
        <v>747.5</v>
      </c>
      <c r="O238" s="85">
        <v>21332.47</v>
      </c>
      <c r="P238" s="14">
        <f t="shared" si="45"/>
        <v>29309.040000000001</v>
      </c>
      <c r="Q238" s="14">
        <f>G238-P238</f>
        <v>35690.959999999999</v>
      </c>
      <c r="R238" s="112">
        <v>3190.5</v>
      </c>
      <c r="S238" s="112">
        <v>3195</v>
      </c>
    </row>
    <row r="239" spans="2:19" s="96" customFormat="1" x14ac:dyDescent="0.2">
      <c r="B239" s="95" t="s">
        <v>269</v>
      </c>
      <c r="C239" s="95" t="s">
        <v>41</v>
      </c>
      <c r="D239" s="95" t="s">
        <v>272</v>
      </c>
      <c r="E239" s="95" t="s">
        <v>18</v>
      </c>
      <c r="F239" s="95" t="s">
        <v>19</v>
      </c>
      <c r="G239" s="8">
        <v>25000</v>
      </c>
      <c r="H239" s="8">
        <v>0</v>
      </c>
      <c r="I239" s="8">
        <v>25</v>
      </c>
      <c r="J239" s="8">
        <f>IF(G239&lt;=$AF$384*$AG$384,G239*$AC$391,($AF$384*$AG$384)*$AC$391)</f>
        <v>717.5</v>
      </c>
      <c r="K239" s="9">
        <f>IF(G239&lt;=$AF$385*$AG$385,G239*$AC$392,($AF$385*$AG$385)*$AC$392)</f>
        <v>760</v>
      </c>
      <c r="L239" s="9">
        <f t="shared" si="43"/>
        <v>1772.5000000000002</v>
      </c>
      <c r="M239" s="8">
        <f t="shared" si="44"/>
        <v>1774.9999999999998</v>
      </c>
      <c r="N239" s="9">
        <f t="shared" si="46"/>
        <v>287.5</v>
      </c>
      <c r="O239" s="8">
        <v>6568.68</v>
      </c>
      <c r="P239" s="9">
        <f t="shared" si="45"/>
        <v>8071.18</v>
      </c>
      <c r="Q239" s="9">
        <f>G239-P239</f>
        <v>16928.82</v>
      </c>
      <c r="R239" s="112">
        <v>1559.8</v>
      </c>
      <c r="S239" s="112">
        <v>1562</v>
      </c>
    </row>
    <row r="240" spans="2:19" s="96" customFormat="1" x14ac:dyDescent="0.2">
      <c r="B240" s="94" t="s">
        <v>407</v>
      </c>
      <c r="C240" s="95" t="s">
        <v>41</v>
      </c>
      <c r="D240" s="95" t="s">
        <v>496</v>
      </c>
      <c r="E240" s="95" t="s">
        <v>18</v>
      </c>
      <c r="F240" s="95" t="s">
        <v>19</v>
      </c>
      <c r="G240" s="8">
        <v>33000</v>
      </c>
      <c r="H240" s="8">
        <v>0</v>
      </c>
      <c r="I240" s="8">
        <v>25</v>
      </c>
      <c r="J240" s="8">
        <f>IF(G240&lt;=$AF$384*$AG$384,G240*$AC$391,($AF$384*$AG$384)*$AC$391)</f>
        <v>947.1</v>
      </c>
      <c r="K240" s="9">
        <f>IF(G240&lt;=$AF$385*$AG$385,G240*$AC$392,($AF$385*$AG$385)*$AC$392)</f>
        <v>1003.2</v>
      </c>
      <c r="L240" s="9">
        <f t="shared" si="43"/>
        <v>2339.7000000000003</v>
      </c>
      <c r="M240" s="8">
        <f t="shared" si="44"/>
        <v>2343</v>
      </c>
      <c r="N240" s="9">
        <f t="shared" si="46"/>
        <v>379.5</v>
      </c>
      <c r="O240" s="8">
        <v>13407.04</v>
      </c>
      <c r="P240" s="9">
        <f t="shared" si="45"/>
        <v>15382.34</v>
      </c>
      <c r="Q240" s="9">
        <f>G240-P240</f>
        <v>17617.66</v>
      </c>
      <c r="R240" s="112">
        <v>1871.76</v>
      </c>
      <c r="S240" s="112">
        <v>1874.4</v>
      </c>
    </row>
    <row r="241" spans="2:19" s="96" customFormat="1" x14ac:dyDescent="0.2">
      <c r="B241" s="95" t="s">
        <v>427</v>
      </c>
      <c r="C241" s="95" t="s">
        <v>41</v>
      </c>
      <c r="D241" s="95" t="s">
        <v>65</v>
      </c>
      <c r="E241" s="95" t="s">
        <v>18</v>
      </c>
      <c r="F241" s="95" t="s">
        <v>19</v>
      </c>
      <c r="G241" s="8">
        <v>20000</v>
      </c>
      <c r="H241" s="8">
        <v>0</v>
      </c>
      <c r="I241" s="8">
        <v>25</v>
      </c>
      <c r="J241" s="8">
        <f>IF(G241&lt;=$AF$384*$AG$384,G241*$AC$391,($AF$384*$AG$384)*$AC$391)</f>
        <v>574</v>
      </c>
      <c r="K241" s="9">
        <f>IF(G241&lt;=$AF$385*$AG$385,G241*$AC$392,($AF$385*$AG$385)*$AC$392)</f>
        <v>608</v>
      </c>
      <c r="L241" s="9">
        <f t="shared" si="43"/>
        <v>1418</v>
      </c>
      <c r="M241" s="8">
        <f t="shared" si="44"/>
        <v>1419.9999999999998</v>
      </c>
      <c r="N241" s="9">
        <f t="shared" si="46"/>
        <v>230</v>
      </c>
      <c r="O241" s="8">
        <v>5715.24</v>
      </c>
      <c r="P241" s="9">
        <f t="shared" si="45"/>
        <v>6922.24</v>
      </c>
      <c r="Q241" s="9">
        <f>G241-P241</f>
        <v>13077.76</v>
      </c>
      <c r="R241" s="112">
        <v>1205.3</v>
      </c>
      <c r="S241" s="112">
        <v>1207</v>
      </c>
    </row>
    <row r="242" spans="2:19" s="96" customFormat="1" x14ac:dyDescent="0.2">
      <c r="B242" s="94" t="s">
        <v>408</v>
      </c>
      <c r="C242" s="95" t="s">
        <v>41</v>
      </c>
      <c r="D242" s="95" t="s">
        <v>496</v>
      </c>
      <c r="E242" s="95" t="s">
        <v>18</v>
      </c>
      <c r="F242" s="95" t="s">
        <v>19</v>
      </c>
      <c r="G242" s="8">
        <v>39000</v>
      </c>
      <c r="H242" s="8">
        <v>63.41</v>
      </c>
      <c r="I242" s="15">
        <v>25</v>
      </c>
      <c r="J242" s="15">
        <f>IF(G242&lt;=$AF$384*$AG$384,G242*$AC$391,($AF$384*$AG$384)*$AC$391)</f>
        <v>1119.3</v>
      </c>
      <c r="K242" s="16">
        <f>IF(G242&lt;=$AF$385*$AG$385,G242*$AC$392,($AF$385*$AG$385)*$AC$392)</f>
        <v>1185.5999999999999</v>
      </c>
      <c r="L242" s="16">
        <f t="shared" si="43"/>
        <v>2765.1000000000004</v>
      </c>
      <c r="M242" s="15">
        <f t="shared" si="44"/>
        <v>2768.9999999999995</v>
      </c>
      <c r="N242" s="16">
        <f t="shared" si="46"/>
        <v>448.5</v>
      </c>
      <c r="O242" s="15">
        <v>12646.75</v>
      </c>
      <c r="P242" s="16">
        <f t="shared" si="45"/>
        <v>15040.06</v>
      </c>
      <c r="Q242" s="16">
        <f>G242-P242</f>
        <v>23959.940000000002</v>
      </c>
      <c r="R242" s="112">
        <v>2084.46</v>
      </c>
      <c r="S242" s="112">
        <v>2087.4</v>
      </c>
    </row>
    <row r="243" spans="2:19" s="96" customFormat="1" x14ac:dyDescent="0.2">
      <c r="B243" s="98"/>
      <c r="C243" s="98"/>
      <c r="D243" s="98"/>
      <c r="E243" s="98"/>
      <c r="F243" s="98"/>
      <c r="G243" s="10"/>
      <c r="H243" s="11"/>
      <c r="I243" s="87"/>
      <c r="J243" s="87"/>
      <c r="K243" s="86"/>
      <c r="L243" s="86"/>
      <c r="M243" s="87"/>
      <c r="N243" s="86"/>
      <c r="O243" s="87"/>
      <c r="P243" s="86"/>
      <c r="Q243" s="86"/>
      <c r="R243" s="114"/>
      <c r="S243" s="114"/>
    </row>
    <row r="244" spans="2:19" s="96" customFormat="1" x14ac:dyDescent="0.2">
      <c r="B244" s="94" t="s">
        <v>127</v>
      </c>
      <c r="C244" s="95" t="s">
        <v>44</v>
      </c>
      <c r="D244" s="95" t="s">
        <v>496</v>
      </c>
      <c r="E244" s="95" t="s">
        <v>18</v>
      </c>
      <c r="F244" s="95" t="s">
        <v>22</v>
      </c>
      <c r="G244" s="8">
        <v>60000</v>
      </c>
      <c r="H244" s="8">
        <v>3486.65</v>
      </c>
      <c r="I244" s="85">
        <v>25</v>
      </c>
      <c r="J244" s="85">
        <f>IF(G244&lt;=$AF$384*$AG$384,G244*$AC$391,($AF$384*$AG$384)*$AC$391)</f>
        <v>1722</v>
      </c>
      <c r="K244" s="14">
        <f>IF(G244&lt;=$AF$385*$AG$385,G244*$AC$392,($AF$385*$AG$385)*$AC$392)</f>
        <v>1824</v>
      </c>
      <c r="L244" s="14">
        <f t="shared" si="43"/>
        <v>4254</v>
      </c>
      <c r="M244" s="85">
        <f t="shared" si="44"/>
        <v>4260</v>
      </c>
      <c r="N244" s="14">
        <f t="shared" si="46"/>
        <v>690</v>
      </c>
      <c r="O244" s="85">
        <v>100</v>
      </c>
      <c r="P244" s="14">
        <f t="shared" si="45"/>
        <v>7157.65</v>
      </c>
      <c r="Q244" s="14">
        <f>G244-P244</f>
        <v>52842.35</v>
      </c>
      <c r="R244" s="112">
        <v>3545</v>
      </c>
      <c r="S244" s="112">
        <v>3550</v>
      </c>
    </row>
    <row r="245" spans="2:19" s="96" customFormat="1" x14ac:dyDescent="0.2">
      <c r="B245" s="94" t="s">
        <v>43</v>
      </c>
      <c r="C245" s="95" t="s">
        <v>44</v>
      </c>
      <c r="D245" s="95" t="s">
        <v>496</v>
      </c>
      <c r="E245" s="95" t="s">
        <v>18</v>
      </c>
      <c r="F245" s="95" t="s">
        <v>22</v>
      </c>
      <c r="G245" s="8">
        <v>39000</v>
      </c>
      <c r="H245" s="8">
        <v>301.52</v>
      </c>
      <c r="I245" s="8">
        <v>25</v>
      </c>
      <c r="J245" s="8">
        <f>IF(G245&lt;=$AF$384*$AG$384,G245*$AC$391,($AF$384*$AG$384)*$AC$391)</f>
        <v>1119.3</v>
      </c>
      <c r="K245" s="9">
        <f>IF(G245&lt;=$AF$385*$AG$385,G245*$AC$392,($AF$385*$AG$385)*$AC$392)</f>
        <v>1185.5999999999999</v>
      </c>
      <c r="L245" s="9">
        <f t="shared" si="43"/>
        <v>2765.1000000000004</v>
      </c>
      <c r="M245" s="8">
        <f t="shared" si="44"/>
        <v>2768.9999999999995</v>
      </c>
      <c r="N245" s="9">
        <f t="shared" si="46"/>
        <v>448.5</v>
      </c>
      <c r="O245" s="8">
        <v>1100</v>
      </c>
      <c r="P245" s="9">
        <f t="shared" si="45"/>
        <v>3731.42</v>
      </c>
      <c r="Q245" s="9">
        <f>G245-P245</f>
        <v>35268.58</v>
      </c>
      <c r="R245" s="112">
        <v>2197.9</v>
      </c>
      <c r="S245" s="112">
        <v>2201</v>
      </c>
    </row>
    <row r="246" spans="2:19" s="96" customFormat="1" x14ac:dyDescent="0.2">
      <c r="B246" s="95" t="s">
        <v>454</v>
      </c>
      <c r="C246" s="95" t="s">
        <v>44</v>
      </c>
      <c r="D246" s="95" t="s">
        <v>53</v>
      </c>
      <c r="E246" s="95" t="s">
        <v>18</v>
      </c>
      <c r="F246" s="95" t="s">
        <v>22</v>
      </c>
      <c r="G246" s="8">
        <v>25000</v>
      </c>
      <c r="H246" s="8">
        <v>0</v>
      </c>
      <c r="I246" s="8">
        <v>25</v>
      </c>
      <c r="J246" s="8">
        <f>IF(G246&lt;=$AF$384*$AG$384,G246*$AC$391,($AF$384*$AG$384)*$AC$391)</f>
        <v>717.5</v>
      </c>
      <c r="K246" s="9">
        <f>IF(G246&lt;=$AF$385*$AG$385,G246*$AC$392,($AF$385*$AG$385)*$AC$392)</f>
        <v>760</v>
      </c>
      <c r="L246" s="9">
        <f t="shared" si="43"/>
        <v>1772.5000000000002</v>
      </c>
      <c r="M246" s="8">
        <f t="shared" si="44"/>
        <v>1774.9999999999998</v>
      </c>
      <c r="N246" s="9">
        <f t="shared" si="46"/>
        <v>287.5</v>
      </c>
      <c r="O246" s="8">
        <v>0</v>
      </c>
      <c r="P246" s="9">
        <f t="shared" si="45"/>
        <v>1502.5</v>
      </c>
      <c r="Q246" s="9">
        <f>G246-P246</f>
        <v>23497.5</v>
      </c>
      <c r="R246" s="112">
        <v>1063.5</v>
      </c>
      <c r="S246" s="112">
        <v>1065</v>
      </c>
    </row>
    <row r="247" spans="2:19" s="96" customFormat="1" x14ac:dyDescent="0.2">
      <c r="B247" s="95" t="s">
        <v>32</v>
      </c>
      <c r="C247" s="95" t="s">
        <v>44</v>
      </c>
      <c r="D247" s="95" t="s">
        <v>34</v>
      </c>
      <c r="E247" s="95" t="s">
        <v>18</v>
      </c>
      <c r="F247" s="95" t="s">
        <v>19</v>
      </c>
      <c r="G247" s="8">
        <v>25000</v>
      </c>
      <c r="H247" s="8">
        <v>0</v>
      </c>
      <c r="I247" s="8">
        <v>25</v>
      </c>
      <c r="J247" s="8">
        <f>IF(G247&lt;=$AF$384*$AG$384,G247*$AC$391,($AF$384*$AG$384)*$AC$391)</f>
        <v>717.5</v>
      </c>
      <c r="K247" s="9">
        <f>IF(G247&lt;=$AF$385*$AG$385,G247*$AC$392,($AF$385*$AG$385)*$AC$392)</f>
        <v>760</v>
      </c>
      <c r="L247" s="9">
        <f t="shared" si="43"/>
        <v>1772.5000000000002</v>
      </c>
      <c r="M247" s="8">
        <f t="shared" si="44"/>
        <v>1774.9999999999998</v>
      </c>
      <c r="N247" s="9">
        <f t="shared" si="46"/>
        <v>287.5</v>
      </c>
      <c r="O247" s="8">
        <v>9590.16</v>
      </c>
      <c r="P247" s="9">
        <f t="shared" si="45"/>
        <v>11092.66</v>
      </c>
      <c r="Q247" s="9">
        <f>G247-P247</f>
        <v>13907.34</v>
      </c>
      <c r="R247" s="112">
        <v>1403.82</v>
      </c>
      <c r="S247" s="112">
        <v>1405.82</v>
      </c>
    </row>
    <row r="248" spans="2:19" s="96" customFormat="1" x14ac:dyDescent="0.2">
      <c r="B248" s="95" t="s">
        <v>194</v>
      </c>
      <c r="C248" s="95" t="s">
        <v>44</v>
      </c>
      <c r="D248" s="95" t="s">
        <v>501</v>
      </c>
      <c r="E248" s="95" t="s">
        <v>18</v>
      </c>
      <c r="F248" s="95" t="s">
        <v>22</v>
      </c>
      <c r="G248" s="8">
        <v>30000</v>
      </c>
      <c r="H248" s="8">
        <v>0</v>
      </c>
      <c r="I248" s="8">
        <v>25</v>
      </c>
      <c r="J248" s="8">
        <f>IF(G248&lt;=$AF$384*$AG$384,G248*$AC$391,($AF$384*$AG$384)*$AC$391)</f>
        <v>861</v>
      </c>
      <c r="K248" s="9">
        <f>IF(G248&lt;=$AF$385*$AG$385,G248*$AC$392,($AF$385*$AG$385)*$AC$392)</f>
        <v>912</v>
      </c>
      <c r="L248" s="9">
        <f t="shared" si="43"/>
        <v>2127</v>
      </c>
      <c r="M248" s="8">
        <f t="shared" si="44"/>
        <v>2130</v>
      </c>
      <c r="N248" s="9">
        <f t="shared" si="46"/>
        <v>345</v>
      </c>
      <c r="O248" s="8">
        <v>9153.59</v>
      </c>
      <c r="P248" s="9">
        <f t="shared" si="45"/>
        <v>10951.59</v>
      </c>
      <c r="Q248" s="9">
        <f>G248-P248</f>
        <v>19048.41</v>
      </c>
      <c r="R248" s="112">
        <v>1481.86</v>
      </c>
      <c r="S248" s="112">
        <v>1483.95</v>
      </c>
    </row>
    <row r="249" spans="2:19" s="96" customFormat="1" x14ac:dyDescent="0.2">
      <c r="B249" s="98"/>
      <c r="C249" s="98"/>
      <c r="D249" s="98"/>
      <c r="E249" s="98"/>
      <c r="F249" s="98"/>
      <c r="G249" s="10"/>
      <c r="H249" s="11"/>
      <c r="I249" s="11"/>
      <c r="J249" s="8"/>
      <c r="K249" s="9"/>
      <c r="L249" s="9"/>
      <c r="M249" s="8"/>
      <c r="N249" s="9"/>
      <c r="O249" s="11"/>
      <c r="P249" s="9"/>
      <c r="Q249" s="9"/>
      <c r="R249" s="114"/>
      <c r="S249" s="114"/>
    </row>
    <row r="250" spans="2:19" s="96" customFormat="1" x14ac:dyDescent="0.2">
      <c r="B250" s="95" t="s">
        <v>167</v>
      </c>
      <c r="C250" s="95" t="s">
        <v>139</v>
      </c>
      <c r="D250" s="95" t="s">
        <v>140</v>
      </c>
      <c r="E250" s="95" t="s">
        <v>18</v>
      </c>
      <c r="F250" s="95" t="s">
        <v>19</v>
      </c>
      <c r="G250" s="8">
        <v>18000</v>
      </c>
      <c r="H250" s="8">
        <v>0</v>
      </c>
      <c r="I250" s="8">
        <v>25</v>
      </c>
      <c r="J250" s="8">
        <f t="shared" ref="J250:J258" si="47">IF(G250&lt;=$AF$384*$AG$384,G250*$AC$391,($AF$384*$AG$384)*$AC$391)</f>
        <v>516.6</v>
      </c>
      <c r="K250" s="9">
        <f t="shared" ref="K250:K258" si="48">IF(G250&lt;=$AF$385*$AG$385,G250*$AC$392,($AF$385*$AG$385)*$AC$392)</f>
        <v>547.20000000000005</v>
      </c>
      <c r="L250" s="9">
        <f t="shared" si="43"/>
        <v>1276.2</v>
      </c>
      <c r="M250" s="8">
        <f t="shared" si="44"/>
        <v>1277.9999999999998</v>
      </c>
      <c r="N250" s="9">
        <f t="shared" si="46"/>
        <v>207</v>
      </c>
      <c r="O250" s="8">
        <v>6663.38</v>
      </c>
      <c r="P250" s="9">
        <f t="shared" si="45"/>
        <v>7752.18</v>
      </c>
      <c r="Q250" s="9">
        <f t="shared" ref="Q250:Q258" si="49">G250-P250</f>
        <v>10247.82</v>
      </c>
      <c r="R250" s="112">
        <v>857.89</v>
      </c>
      <c r="S250" s="112">
        <v>859.1</v>
      </c>
    </row>
    <row r="251" spans="2:19" s="96" customFormat="1" x14ac:dyDescent="0.2">
      <c r="B251" s="95" t="s">
        <v>303</v>
      </c>
      <c r="C251" s="95" t="s">
        <v>104</v>
      </c>
      <c r="D251" s="95" t="s">
        <v>214</v>
      </c>
      <c r="E251" s="95" t="s">
        <v>18</v>
      </c>
      <c r="F251" s="95" t="s">
        <v>22</v>
      </c>
      <c r="G251" s="8">
        <v>15650</v>
      </c>
      <c r="H251" s="8">
        <v>0</v>
      </c>
      <c r="I251" s="8">
        <v>25</v>
      </c>
      <c r="J251" s="8">
        <f t="shared" si="47"/>
        <v>449.15499999999997</v>
      </c>
      <c r="K251" s="9">
        <f t="shared" si="48"/>
        <v>475.76</v>
      </c>
      <c r="L251" s="9">
        <f t="shared" si="43"/>
        <v>1109.585</v>
      </c>
      <c r="M251" s="8">
        <f t="shared" si="44"/>
        <v>1111.1499999999999</v>
      </c>
      <c r="N251" s="9">
        <f t="shared" si="46"/>
        <v>179.97499999999999</v>
      </c>
      <c r="O251" s="8">
        <v>0</v>
      </c>
      <c r="P251" s="9">
        <f t="shared" si="45"/>
        <v>949.91499999999996</v>
      </c>
      <c r="Q251" s="9">
        <f t="shared" si="49"/>
        <v>14700.084999999999</v>
      </c>
      <c r="R251" s="112">
        <v>896.89</v>
      </c>
      <c r="S251" s="112">
        <v>898.15</v>
      </c>
    </row>
    <row r="252" spans="2:19" s="96" customFormat="1" x14ac:dyDescent="0.2">
      <c r="B252" s="95" t="s">
        <v>215</v>
      </c>
      <c r="C252" s="95" t="s">
        <v>216</v>
      </c>
      <c r="D252" s="95" t="s">
        <v>217</v>
      </c>
      <c r="E252" s="95" t="s">
        <v>18</v>
      </c>
      <c r="F252" s="95" t="s">
        <v>19</v>
      </c>
      <c r="G252" s="8">
        <v>15000</v>
      </c>
      <c r="H252" s="8">
        <v>0</v>
      </c>
      <c r="I252" s="8">
        <v>25</v>
      </c>
      <c r="J252" s="8">
        <f t="shared" si="47"/>
        <v>430.5</v>
      </c>
      <c r="K252" s="9">
        <f t="shared" si="48"/>
        <v>456</v>
      </c>
      <c r="L252" s="9">
        <f t="shared" si="43"/>
        <v>1063.5</v>
      </c>
      <c r="M252" s="8">
        <f t="shared" si="44"/>
        <v>1065</v>
      </c>
      <c r="N252" s="9">
        <f t="shared" si="46"/>
        <v>172.5</v>
      </c>
      <c r="O252" s="8">
        <v>1687.38</v>
      </c>
      <c r="P252" s="9">
        <f t="shared" si="45"/>
        <v>2598.88</v>
      </c>
      <c r="Q252" s="9">
        <f t="shared" si="49"/>
        <v>12401.119999999999</v>
      </c>
      <c r="R252" s="112">
        <v>709</v>
      </c>
      <c r="S252" s="112">
        <v>710</v>
      </c>
    </row>
    <row r="253" spans="2:19" s="96" customFormat="1" x14ac:dyDescent="0.2">
      <c r="B253" s="94" t="s">
        <v>74</v>
      </c>
      <c r="C253" s="95" t="s">
        <v>75</v>
      </c>
      <c r="D253" s="95" t="s">
        <v>76</v>
      </c>
      <c r="E253" s="95" t="s">
        <v>18</v>
      </c>
      <c r="F253" s="95" t="s">
        <v>22</v>
      </c>
      <c r="G253" s="8">
        <v>15100</v>
      </c>
      <c r="H253" s="8">
        <v>0</v>
      </c>
      <c r="I253" s="8">
        <v>25</v>
      </c>
      <c r="J253" s="8">
        <f t="shared" si="47"/>
        <v>433.37</v>
      </c>
      <c r="K253" s="9">
        <f t="shared" si="48"/>
        <v>459.04</v>
      </c>
      <c r="L253" s="9">
        <f t="shared" si="43"/>
        <v>1070.5900000000001</v>
      </c>
      <c r="M253" s="8">
        <f t="shared" si="44"/>
        <v>1072.0999999999999</v>
      </c>
      <c r="N253" s="9">
        <f t="shared" si="46"/>
        <v>173.65</v>
      </c>
      <c r="O253" s="8">
        <v>100</v>
      </c>
      <c r="P253" s="9">
        <f t="shared" si="45"/>
        <v>1017.4100000000001</v>
      </c>
      <c r="Q253" s="9">
        <f t="shared" si="49"/>
        <v>14082.59</v>
      </c>
      <c r="R253" s="112">
        <v>857.89</v>
      </c>
      <c r="S253" s="112">
        <v>859.1</v>
      </c>
    </row>
    <row r="254" spans="2:19" s="96" customFormat="1" x14ac:dyDescent="0.2">
      <c r="B254" s="94" t="s">
        <v>131</v>
      </c>
      <c r="C254" s="95" t="s">
        <v>132</v>
      </c>
      <c r="D254" s="95" t="s">
        <v>133</v>
      </c>
      <c r="E254" s="95" t="s">
        <v>18</v>
      </c>
      <c r="F254" s="95" t="s">
        <v>19</v>
      </c>
      <c r="G254" s="8">
        <v>15000</v>
      </c>
      <c r="H254" s="8">
        <v>0</v>
      </c>
      <c r="I254" s="8">
        <v>25</v>
      </c>
      <c r="J254" s="8">
        <f t="shared" si="47"/>
        <v>430.5</v>
      </c>
      <c r="K254" s="9">
        <f t="shared" si="48"/>
        <v>456</v>
      </c>
      <c r="L254" s="9">
        <f t="shared" si="43"/>
        <v>1063.5</v>
      </c>
      <c r="M254" s="8">
        <f t="shared" si="44"/>
        <v>1065</v>
      </c>
      <c r="N254" s="9">
        <f t="shared" si="46"/>
        <v>172.5</v>
      </c>
      <c r="O254" s="8">
        <v>100</v>
      </c>
      <c r="P254" s="9">
        <f t="shared" si="45"/>
        <v>1011.5</v>
      </c>
      <c r="Q254" s="9">
        <f t="shared" si="49"/>
        <v>13988.5</v>
      </c>
      <c r="R254" s="112">
        <v>709</v>
      </c>
      <c r="S254" s="112">
        <v>710</v>
      </c>
    </row>
    <row r="255" spans="2:19" s="96" customFormat="1" x14ac:dyDescent="0.2">
      <c r="B255" s="95" t="s">
        <v>455</v>
      </c>
      <c r="C255" s="95" t="s">
        <v>132</v>
      </c>
      <c r="D255" s="95" t="s">
        <v>236</v>
      </c>
      <c r="E255" s="95" t="s">
        <v>18</v>
      </c>
      <c r="F255" s="95" t="s">
        <v>19</v>
      </c>
      <c r="G255" s="8">
        <v>15000</v>
      </c>
      <c r="H255" s="8">
        <v>0</v>
      </c>
      <c r="I255" s="8">
        <v>25</v>
      </c>
      <c r="J255" s="8">
        <f t="shared" si="47"/>
        <v>430.5</v>
      </c>
      <c r="K255" s="9">
        <f t="shared" si="48"/>
        <v>456</v>
      </c>
      <c r="L255" s="9">
        <f t="shared" si="43"/>
        <v>1063.5</v>
      </c>
      <c r="M255" s="8">
        <f t="shared" si="44"/>
        <v>1065</v>
      </c>
      <c r="N255" s="9">
        <f t="shared" si="46"/>
        <v>172.5</v>
      </c>
      <c r="O255" s="8">
        <v>0</v>
      </c>
      <c r="P255" s="9">
        <f t="shared" si="45"/>
        <v>911.5</v>
      </c>
      <c r="Q255" s="9">
        <f t="shared" si="49"/>
        <v>14088.5</v>
      </c>
      <c r="R255" s="112">
        <v>709</v>
      </c>
      <c r="S255" s="112">
        <v>710</v>
      </c>
    </row>
    <row r="256" spans="2:19" s="96" customFormat="1" x14ac:dyDescent="0.2">
      <c r="B256" s="95" t="s">
        <v>519</v>
      </c>
      <c r="C256" s="95" t="s">
        <v>521</v>
      </c>
      <c r="D256" s="95" t="s">
        <v>520</v>
      </c>
      <c r="E256" s="95" t="s">
        <v>18</v>
      </c>
      <c r="F256" s="95" t="s">
        <v>22</v>
      </c>
      <c r="G256" s="8">
        <v>15000</v>
      </c>
      <c r="H256" s="8">
        <v>0</v>
      </c>
      <c r="I256" s="8">
        <v>25</v>
      </c>
      <c r="J256" s="8">
        <f t="shared" si="47"/>
        <v>430.5</v>
      </c>
      <c r="K256" s="9">
        <f t="shared" si="48"/>
        <v>456</v>
      </c>
      <c r="L256" s="9">
        <f t="shared" si="43"/>
        <v>1063.5</v>
      </c>
      <c r="M256" s="8">
        <f t="shared" si="44"/>
        <v>1065</v>
      </c>
      <c r="N256" s="9">
        <f t="shared" si="46"/>
        <v>172.5</v>
      </c>
      <c r="O256" s="8">
        <v>1600</v>
      </c>
      <c r="P256" s="9">
        <f t="shared" si="45"/>
        <v>2511.5</v>
      </c>
      <c r="Q256" s="9">
        <f t="shared" si="49"/>
        <v>12488.5</v>
      </c>
      <c r="R256" s="112"/>
      <c r="S256" s="112"/>
    </row>
    <row r="257" spans="2:19" s="96" customFormat="1" x14ac:dyDescent="0.2">
      <c r="B257" s="94" t="s">
        <v>456</v>
      </c>
      <c r="C257" s="95" t="s">
        <v>104</v>
      </c>
      <c r="D257" s="95" t="s">
        <v>214</v>
      </c>
      <c r="E257" s="95" t="s">
        <v>18</v>
      </c>
      <c r="F257" s="95" t="s">
        <v>19</v>
      </c>
      <c r="G257" s="8">
        <v>15000</v>
      </c>
      <c r="H257" s="8">
        <v>0</v>
      </c>
      <c r="I257" s="8">
        <v>25</v>
      </c>
      <c r="J257" s="8">
        <f t="shared" si="47"/>
        <v>430.5</v>
      </c>
      <c r="K257" s="9">
        <f t="shared" si="48"/>
        <v>456</v>
      </c>
      <c r="L257" s="9">
        <f t="shared" si="43"/>
        <v>1063.5</v>
      </c>
      <c r="M257" s="8">
        <f t="shared" si="44"/>
        <v>1065</v>
      </c>
      <c r="N257" s="9">
        <f t="shared" si="46"/>
        <v>172.5</v>
      </c>
      <c r="O257" s="8">
        <v>2768.68</v>
      </c>
      <c r="P257" s="9">
        <f t="shared" si="45"/>
        <v>3680.18</v>
      </c>
      <c r="Q257" s="9">
        <f t="shared" si="49"/>
        <v>11319.82</v>
      </c>
      <c r="R257" s="112">
        <v>709</v>
      </c>
      <c r="S257" s="112">
        <v>710</v>
      </c>
    </row>
    <row r="258" spans="2:19" s="96" customFormat="1" x14ac:dyDescent="0.2">
      <c r="B258" s="95" t="s">
        <v>213</v>
      </c>
      <c r="C258" s="95" t="s">
        <v>104</v>
      </c>
      <c r="D258" s="95" t="s">
        <v>214</v>
      </c>
      <c r="E258" s="95" t="s">
        <v>18</v>
      </c>
      <c r="F258" s="95" t="s">
        <v>19</v>
      </c>
      <c r="G258" s="8">
        <v>15000</v>
      </c>
      <c r="H258" s="8">
        <v>0</v>
      </c>
      <c r="I258" s="15">
        <v>25</v>
      </c>
      <c r="J258" s="15">
        <f t="shared" si="47"/>
        <v>430.5</v>
      </c>
      <c r="K258" s="16">
        <f t="shared" si="48"/>
        <v>456</v>
      </c>
      <c r="L258" s="16">
        <f t="shared" si="43"/>
        <v>1063.5</v>
      </c>
      <c r="M258" s="15">
        <f t="shared" si="44"/>
        <v>1065</v>
      </c>
      <c r="N258" s="16">
        <f t="shared" si="46"/>
        <v>172.5</v>
      </c>
      <c r="O258" s="15">
        <v>4785.17</v>
      </c>
      <c r="P258" s="16">
        <f t="shared" si="45"/>
        <v>5696.67</v>
      </c>
      <c r="Q258" s="16">
        <f t="shared" si="49"/>
        <v>9303.33</v>
      </c>
      <c r="R258" s="112">
        <v>709</v>
      </c>
      <c r="S258" s="112">
        <v>710</v>
      </c>
    </row>
    <row r="259" spans="2:19" s="96" customFormat="1" x14ac:dyDescent="0.2">
      <c r="B259" s="98"/>
      <c r="C259" s="98"/>
      <c r="D259" s="98"/>
      <c r="E259" s="98"/>
      <c r="F259" s="98"/>
      <c r="G259" s="10"/>
      <c r="H259" s="11"/>
      <c r="I259" s="87"/>
      <c r="J259" s="87"/>
      <c r="K259" s="86"/>
      <c r="L259" s="86"/>
      <c r="M259" s="87"/>
      <c r="N259" s="86"/>
      <c r="O259" s="87"/>
      <c r="P259" s="86"/>
      <c r="Q259" s="86"/>
      <c r="R259" s="97"/>
      <c r="S259" s="97"/>
    </row>
    <row r="260" spans="2:19" s="96" customFormat="1" x14ac:dyDescent="0.2">
      <c r="B260" s="95" t="s">
        <v>181</v>
      </c>
      <c r="C260" s="95" t="s">
        <v>125</v>
      </c>
      <c r="D260" s="95" t="s">
        <v>294</v>
      </c>
      <c r="E260" s="95" t="s">
        <v>18</v>
      </c>
      <c r="F260" s="95" t="s">
        <v>22</v>
      </c>
      <c r="G260" s="8">
        <v>85000</v>
      </c>
      <c r="H260" s="8">
        <v>8180.22</v>
      </c>
      <c r="I260" s="90">
        <v>25</v>
      </c>
      <c r="J260" s="90">
        <f>IF(G260&lt;=$AF$384*$AG$384,G260*$AC$391,($AF$384*$AG$384)*$AC$391)</f>
        <v>2439.5</v>
      </c>
      <c r="K260" s="91">
        <f>IF(G260&lt;=$AF$385*$AG$385,G260*$AC$392,($AF$385*$AG$385)*$AC$392)</f>
        <v>2584</v>
      </c>
      <c r="L260" s="91">
        <f t="shared" si="43"/>
        <v>6026.5</v>
      </c>
      <c r="M260" s="90">
        <f t="shared" si="44"/>
        <v>6034.9999999999991</v>
      </c>
      <c r="N260" s="91">
        <v>860.29</v>
      </c>
      <c r="O260" s="90">
        <v>19176</v>
      </c>
      <c r="P260" s="91">
        <f t="shared" si="45"/>
        <v>32404.720000000001</v>
      </c>
      <c r="Q260" s="91">
        <f>G260-P260</f>
        <v>52595.28</v>
      </c>
      <c r="R260" s="112">
        <v>5313.5</v>
      </c>
      <c r="S260" s="112">
        <v>5325</v>
      </c>
    </row>
    <row r="261" spans="2:19" s="96" customFormat="1" x14ac:dyDescent="0.2">
      <c r="B261" s="98"/>
      <c r="C261" s="98"/>
      <c r="D261" s="98"/>
      <c r="E261" s="98"/>
      <c r="F261" s="98"/>
      <c r="G261" s="10"/>
      <c r="H261" s="11"/>
      <c r="I261" s="87"/>
      <c r="J261" s="87"/>
      <c r="K261" s="86"/>
      <c r="L261" s="86"/>
      <c r="M261" s="87"/>
      <c r="N261" s="86"/>
      <c r="O261" s="87"/>
      <c r="P261" s="86"/>
      <c r="Q261" s="86"/>
      <c r="R261" s="114"/>
      <c r="S261" s="114"/>
    </row>
    <row r="262" spans="2:19" s="96" customFormat="1" x14ac:dyDescent="0.2">
      <c r="B262" s="94" t="s">
        <v>414</v>
      </c>
      <c r="C262" s="95" t="s">
        <v>48</v>
      </c>
      <c r="D262" s="95" t="s">
        <v>299</v>
      </c>
      <c r="E262" s="95" t="s">
        <v>18</v>
      </c>
      <c r="F262" s="95" t="s">
        <v>22</v>
      </c>
      <c r="G262" s="8">
        <v>70000</v>
      </c>
      <c r="H262" s="8">
        <v>5368.45</v>
      </c>
      <c r="I262" s="85">
        <v>25</v>
      </c>
      <c r="J262" s="85">
        <f t="shared" ref="J262:J279" si="50">IF(G262&lt;=$AF$384*$AG$384,G262*$AC$391,($AF$384*$AG$384)*$AC$391)</f>
        <v>2009</v>
      </c>
      <c r="K262" s="14">
        <f t="shared" ref="K262:K279" si="51">IF(G262&lt;=$AF$385*$AG$385,G262*$AC$392,($AF$385*$AG$385)*$AC$392)</f>
        <v>2128</v>
      </c>
      <c r="L262" s="14">
        <f t="shared" si="43"/>
        <v>4963</v>
      </c>
      <c r="M262" s="85">
        <f t="shared" si="44"/>
        <v>4970</v>
      </c>
      <c r="N262" s="14">
        <f t="shared" si="46"/>
        <v>805</v>
      </c>
      <c r="O262" s="85">
        <v>100</v>
      </c>
      <c r="P262" s="14">
        <f t="shared" si="45"/>
        <v>9630.4500000000007</v>
      </c>
      <c r="Q262" s="14">
        <f t="shared" ref="Q262:Q279" si="52">G262-P262</f>
        <v>60369.55</v>
      </c>
      <c r="R262" s="112">
        <v>3545</v>
      </c>
      <c r="S262" s="112">
        <v>3550</v>
      </c>
    </row>
    <row r="263" spans="2:19" s="96" customFormat="1" x14ac:dyDescent="0.2">
      <c r="B263" s="94" t="s">
        <v>458</v>
      </c>
      <c r="C263" s="95" t="s">
        <v>48</v>
      </c>
      <c r="D263" s="95" t="s">
        <v>502</v>
      </c>
      <c r="E263" s="95" t="s">
        <v>18</v>
      </c>
      <c r="F263" s="95" t="s">
        <v>19</v>
      </c>
      <c r="G263" s="8">
        <v>65000</v>
      </c>
      <c r="H263" s="8">
        <v>4427.55</v>
      </c>
      <c r="I263" s="8">
        <v>25</v>
      </c>
      <c r="J263" s="8">
        <f t="shared" si="50"/>
        <v>1865.5</v>
      </c>
      <c r="K263" s="9">
        <f t="shared" si="51"/>
        <v>1976</v>
      </c>
      <c r="L263" s="9">
        <f t="shared" si="43"/>
        <v>4608.5</v>
      </c>
      <c r="M263" s="8">
        <f t="shared" si="44"/>
        <v>4615</v>
      </c>
      <c r="N263" s="9">
        <f t="shared" si="46"/>
        <v>747.5</v>
      </c>
      <c r="O263" s="8">
        <v>5100</v>
      </c>
      <c r="P263" s="9">
        <f t="shared" si="45"/>
        <v>13394.05</v>
      </c>
      <c r="Q263" s="9">
        <f t="shared" si="52"/>
        <v>51605.95</v>
      </c>
      <c r="R263" s="112"/>
      <c r="S263" s="112"/>
    </row>
    <row r="264" spans="2:19" s="96" customFormat="1" x14ac:dyDescent="0.2">
      <c r="B264" s="94" t="s">
        <v>84</v>
      </c>
      <c r="C264" s="95" t="s">
        <v>48</v>
      </c>
      <c r="D264" s="95" t="s">
        <v>502</v>
      </c>
      <c r="E264" s="95" t="s">
        <v>18</v>
      </c>
      <c r="F264" s="95" t="s">
        <v>22</v>
      </c>
      <c r="G264" s="8">
        <v>65000</v>
      </c>
      <c r="H264" s="8">
        <v>4110.07</v>
      </c>
      <c r="I264" s="8">
        <v>25</v>
      </c>
      <c r="J264" s="8">
        <f t="shared" si="50"/>
        <v>1865.5</v>
      </c>
      <c r="K264" s="9">
        <f t="shared" si="51"/>
        <v>1976</v>
      </c>
      <c r="L264" s="9">
        <f t="shared" si="43"/>
        <v>4608.5</v>
      </c>
      <c r="M264" s="8">
        <f t="shared" si="44"/>
        <v>4615</v>
      </c>
      <c r="N264" s="9">
        <f t="shared" si="46"/>
        <v>747.5</v>
      </c>
      <c r="O264" s="8">
        <v>1687.38</v>
      </c>
      <c r="P264" s="9">
        <f t="shared" si="45"/>
        <v>9663.9500000000007</v>
      </c>
      <c r="Q264" s="9">
        <f t="shared" si="52"/>
        <v>55336.05</v>
      </c>
      <c r="R264" s="112">
        <v>3899.5</v>
      </c>
      <c r="S264" s="112">
        <v>3905</v>
      </c>
    </row>
    <row r="265" spans="2:19" s="96" customFormat="1" x14ac:dyDescent="0.2">
      <c r="B265" s="94" t="s">
        <v>400</v>
      </c>
      <c r="C265" s="95" t="s">
        <v>48</v>
      </c>
      <c r="D265" s="95" t="s">
        <v>496</v>
      </c>
      <c r="E265" s="95" t="s">
        <v>18</v>
      </c>
      <c r="F265" s="95" t="s">
        <v>19</v>
      </c>
      <c r="G265" s="8">
        <v>38000</v>
      </c>
      <c r="H265" s="8">
        <v>160.38</v>
      </c>
      <c r="I265" s="8">
        <v>25</v>
      </c>
      <c r="J265" s="8">
        <f t="shared" si="50"/>
        <v>1090.5999999999999</v>
      </c>
      <c r="K265" s="9">
        <f t="shared" si="51"/>
        <v>1155.2</v>
      </c>
      <c r="L265" s="9">
        <f t="shared" si="43"/>
        <v>2694.2000000000003</v>
      </c>
      <c r="M265" s="8">
        <f t="shared" si="44"/>
        <v>2697.9999999999995</v>
      </c>
      <c r="N265" s="9">
        <f t="shared" si="46"/>
        <v>437</v>
      </c>
      <c r="O265" s="8">
        <v>100</v>
      </c>
      <c r="P265" s="9">
        <f t="shared" si="45"/>
        <v>2531.1800000000003</v>
      </c>
      <c r="Q265" s="9">
        <f t="shared" si="52"/>
        <v>35468.82</v>
      </c>
      <c r="R265" s="112">
        <v>1549.89</v>
      </c>
      <c r="S265" s="112">
        <v>1552.08</v>
      </c>
    </row>
    <row r="266" spans="2:19" s="96" customFormat="1" x14ac:dyDescent="0.2">
      <c r="B266" s="94" t="s">
        <v>461</v>
      </c>
      <c r="C266" s="95" t="s">
        <v>48</v>
      </c>
      <c r="D266" s="95" t="s">
        <v>496</v>
      </c>
      <c r="E266" s="95" t="s">
        <v>18</v>
      </c>
      <c r="F266" s="95" t="s">
        <v>22</v>
      </c>
      <c r="G266" s="8">
        <v>45000</v>
      </c>
      <c r="H266" s="8">
        <v>910.22</v>
      </c>
      <c r="I266" s="8">
        <v>25</v>
      </c>
      <c r="J266" s="8">
        <f t="shared" si="50"/>
        <v>1291.5</v>
      </c>
      <c r="K266" s="9">
        <f t="shared" si="51"/>
        <v>1368</v>
      </c>
      <c r="L266" s="9">
        <f t="shared" si="43"/>
        <v>3190.5</v>
      </c>
      <c r="M266" s="8">
        <f t="shared" si="44"/>
        <v>3194.9999999999995</v>
      </c>
      <c r="N266" s="9">
        <f t="shared" si="46"/>
        <v>517.5</v>
      </c>
      <c r="O266" s="8">
        <v>1687.38</v>
      </c>
      <c r="P266" s="9">
        <f t="shared" si="45"/>
        <v>5282.1</v>
      </c>
      <c r="Q266" s="9">
        <f t="shared" si="52"/>
        <v>39717.9</v>
      </c>
      <c r="R266" s="112">
        <v>1531.44</v>
      </c>
      <c r="S266" s="112">
        <v>1533.6</v>
      </c>
    </row>
    <row r="267" spans="2:19" s="96" customFormat="1" x14ac:dyDescent="0.2">
      <c r="B267" s="94" t="s">
        <v>459</v>
      </c>
      <c r="C267" s="95" t="s">
        <v>48</v>
      </c>
      <c r="D267" s="95" t="s">
        <v>503</v>
      </c>
      <c r="E267" s="95" t="s">
        <v>18</v>
      </c>
      <c r="F267" s="95" t="s">
        <v>19</v>
      </c>
      <c r="G267" s="8">
        <v>60000</v>
      </c>
      <c r="H267" s="8">
        <v>3486.65</v>
      </c>
      <c r="I267" s="8">
        <v>25</v>
      </c>
      <c r="J267" s="8">
        <f t="shared" si="50"/>
        <v>1722</v>
      </c>
      <c r="K267" s="9">
        <f t="shared" si="51"/>
        <v>1824</v>
      </c>
      <c r="L267" s="9">
        <f t="shared" si="43"/>
        <v>4254</v>
      </c>
      <c r="M267" s="8">
        <f t="shared" si="44"/>
        <v>4260</v>
      </c>
      <c r="N267" s="9">
        <f t="shared" si="46"/>
        <v>690</v>
      </c>
      <c r="O267" s="8">
        <v>600</v>
      </c>
      <c r="P267" s="9">
        <f t="shared" si="45"/>
        <v>7657.65</v>
      </c>
      <c r="Q267" s="9">
        <f t="shared" si="52"/>
        <v>52342.35</v>
      </c>
      <c r="R267" s="112">
        <v>3545</v>
      </c>
      <c r="S267" s="112">
        <v>3550</v>
      </c>
    </row>
    <row r="268" spans="2:19" s="96" customFormat="1" x14ac:dyDescent="0.2">
      <c r="B268" s="94" t="s">
        <v>101</v>
      </c>
      <c r="C268" s="95" t="s">
        <v>48</v>
      </c>
      <c r="D268" s="95" t="s">
        <v>496</v>
      </c>
      <c r="E268" s="95" t="s">
        <v>18</v>
      </c>
      <c r="F268" s="95" t="s">
        <v>22</v>
      </c>
      <c r="G268" s="8">
        <v>57000</v>
      </c>
      <c r="H268" s="8">
        <v>2922.11</v>
      </c>
      <c r="I268" s="8">
        <v>25</v>
      </c>
      <c r="J268" s="8">
        <f t="shared" si="50"/>
        <v>1635.9</v>
      </c>
      <c r="K268" s="9">
        <f t="shared" si="51"/>
        <v>1732.8</v>
      </c>
      <c r="L268" s="9">
        <f t="shared" si="43"/>
        <v>4041.3</v>
      </c>
      <c r="M268" s="8">
        <f t="shared" si="44"/>
        <v>4046.9999999999995</v>
      </c>
      <c r="N268" s="9">
        <f t="shared" si="46"/>
        <v>655.5</v>
      </c>
      <c r="O268" s="8">
        <v>22787.5</v>
      </c>
      <c r="P268" s="9">
        <f t="shared" si="45"/>
        <v>29103.31</v>
      </c>
      <c r="Q268" s="9">
        <f t="shared" si="52"/>
        <v>27896.69</v>
      </c>
      <c r="R268" s="112">
        <v>2481.56</v>
      </c>
      <c r="S268" s="112">
        <v>2485</v>
      </c>
    </row>
    <row r="269" spans="2:19" s="96" customFormat="1" x14ac:dyDescent="0.2">
      <c r="B269" s="94" t="s">
        <v>460</v>
      </c>
      <c r="C269" s="95" t="s">
        <v>48</v>
      </c>
      <c r="D269" s="95" t="s">
        <v>496</v>
      </c>
      <c r="E269" s="95" t="s">
        <v>18</v>
      </c>
      <c r="F269" s="95" t="s">
        <v>22</v>
      </c>
      <c r="G269" s="8">
        <v>63000</v>
      </c>
      <c r="H269" s="8">
        <v>4051.19</v>
      </c>
      <c r="I269" s="8">
        <v>25</v>
      </c>
      <c r="J269" s="8">
        <f t="shared" si="50"/>
        <v>1808.1</v>
      </c>
      <c r="K269" s="9">
        <f t="shared" si="51"/>
        <v>1915.2</v>
      </c>
      <c r="L269" s="9">
        <f t="shared" si="43"/>
        <v>4466.7000000000007</v>
      </c>
      <c r="M269" s="8">
        <f t="shared" si="44"/>
        <v>4473</v>
      </c>
      <c r="N269" s="9">
        <f t="shared" si="46"/>
        <v>724.5</v>
      </c>
      <c r="O269" s="8">
        <v>9330</v>
      </c>
      <c r="P269" s="9">
        <f t="shared" si="45"/>
        <v>17129.489999999998</v>
      </c>
      <c r="Q269" s="9">
        <f t="shared" si="52"/>
        <v>45870.51</v>
      </c>
      <c r="R269" s="112">
        <v>3545</v>
      </c>
      <c r="S269" s="112">
        <v>3550</v>
      </c>
    </row>
    <row r="270" spans="2:19" s="96" customFormat="1" x14ac:dyDescent="0.2">
      <c r="B270" s="94" t="s">
        <v>462</v>
      </c>
      <c r="C270" s="95" t="s">
        <v>48</v>
      </c>
      <c r="D270" s="95" t="s">
        <v>496</v>
      </c>
      <c r="E270" s="95" t="s">
        <v>18</v>
      </c>
      <c r="F270" s="95" t="s">
        <v>22</v>
      </c>
      <c r="G270" s="8">
        <v>40000</v>
      </c>
      <c r="H270" s="8">
        <v>204.54</v>
      </c>
      <c r="I270" s="8">
        <v>25</v>
      </c>
      <c r="J270" s="8">
        <f t="shared" si="50"/>
        <v>1148</v>
      </c>
      <c r="K270" s="9">
        <f t="shared" si="51"/>
        <v>1216</v>
      </c>
      <c r="L270" s="9">
        <f t="shared" si="43"/>
        <v>2836</v>
      </c>
      <c r="M270" s="8">
        <f t="shared" si="44"/>
        <v>2839.9999999999995</v>
      </c>
      <c r="N270" s="9">
        <f t="shared" si="46"/>
        <v>460</v>
      </c>
      <c r="O270" s="8">
        <v>19324.88</v>
      </c>
      <c r="P270" s="9">
        <f t="shared" si="45"/>
        <v>21918.420000000002</v>
      </c>
      <c r="Q270" s="9">
        <f t="shared" si="52"/>
        <v>18081.579999999998</v>
      </c>
      <c r="R270" s="112">
        <v>2481.5</v>
      </c>
      <c r="S270" s="112">
        <v>2485</v>
      </c>
    </row>
    <row r="271" spans="2:19" s="96" customFormat="1" x14ac:dyDescent="0.2">
      <c r="B271" s="94" t="s">
        <v>428</v>
      </c>
      <c r="C271" s="95" t="s">
        <v>48</v>
      </c>
      <c r="D271" s="95" t="s">
        <v>298</v>
      </c>
      <c r="E271" s="95" t="s">
        <v>18</v>
      </c>
      <c r="F271" s="95" t="s">
        <v>22</v>
      </c>
      <c r="G271" s="8">
        <v>65000</v>
      </c>
      <c r="H271" s="8">
        <v>4110.07</v>
      </c>
      <c r="I271" s="8">
        <v>25</v>
      </c>
      <c r="J271" s="8">
        <f t="shared" si="50"/>
        <v>1865.5</v>
      </c>
      <c r="K271" s="9">
        <f t="shared" si="51"/>
        <v>1976</v>
      </c>
      <c r="L271" s="9">
        <f t="shared" si="43"/>
        <v>4608.5</v>
      </c>
      <c r="M271" s="8">
        <f t="shared" si="44"/>
        <v>4615</v>
      </c>
      <c r="N271" s="9">
        <f t="shared" si="46"/>
        <v>747.5</v>
      </c>
      <c r="O271" s="8">
        <v>1687.38</v>
      </c>
      <c r="P271" s="9">
        <f t="shared" si="45"/>
        <v>9663.9500000000007</v>
      </c>
      <c r="Q271" s="9">
        <f t="shared" si="52"/>
        <v>55336.05</v>
      </c>
      <c r="R271" s="112">
        <v>3332.3</v>
      </c>
      <c r="S271" s="112">
        <v>3337</v>
      </c>
    </row>
    <row r="272" spans="2:19" s="96" customFormat="1" x14ac:dyDescent="0.2">
      <c r="B272" s="95" t="s">
        <v>202</v>
      </c>
      <c r="C272" s="95" t="s">
        <v>48</v>
      </c>
      <c r="D272" s="95" t="s">
        <v>497</v>
      </c>
      <c r="E272" s="95" t="s">
        <v>18</v>
      </c>
      <c r="F272" s="95" t="s">
        <v>22</v>
      </c>
      <c r="G272" s="8">
        <v>55000</v>
      </c>
      <c r="H272" s="8">
        <v>2321.5700000000002</v>
      </c>
      <c r="I272" s="8">
        <v>25</v>
      </c>
      <c r="J272" s="8">
        <f t="shared" si="50"/>
        <v>1578.5</v>
      </c>
      <c r="K272" s="9">
        <f t="shared" si="51"/>
        <v>1672</v>
      </c>
      <c r="L272" s="9">
        <f t="shared" si="43"/>
        <v>3899.5000000000005</v>
      </c>
      <c r="M272" s="8">
        <f t="shared" si="44"/>
        <v>3904.9999999999995</v>
      </c>
      <c r="N272" s="9">
        <f t="shared" si="46"/>
        <v>632.5</v>
      </c>
      <c r="O272" s="8">
        <v>2187.38</v>
      </c>
      <c r="P272" s="9">
        <f t="shared" si="45"/>
        <v>7784.45</v>
      </c>
      <c r="Q272" s="9">
        <f t="shared" si="52"/>
        <v>47215.55</v>
      </c>
      <c r="R272" s="112">
        <v>3545</v>
      </c>
      <c r="S272" s="112">
        <v>3550</v>
      </c>
    </row>
    <row r="273" spans="2:19" s="96" customFormat="1" x14ac:dyDescent="0.2">
      <c r="B273" s="94" t="s">
        <v>145</v>
      </c>
      <c r="C273" s="95" t="s">
        <v>48</v>
      </c>
      <c r="D273" s="95" t="s">
        <v>496</v>
      </c>
      <c r="E273" s="95" t="s">
        <v>18</v>
      </c>
      <c r="F273" s="95" t="s">
        <v>22</v>
      </c>
      <c r="G273" s="8">
        <v>60000</v>
      </c>
      <c r="H273" s="8">
        <v>3169.17</v>
      </c>
      <c r="I273" s="8">
        <v>25</v>
      </c>
      <c r="J273" s="8">
        <f t="shared" si="50"/>
        <v>1722</v>
      </c>
      <c r="K273" s="9">
        <f t="shared" si="51"/>
        <v>1824</v>
      </c>
      <c r="L273" s="9">
        <f t="shared" si="43"/>
        <v>4254</v>
      </c>
      <c r="M273" s="8">
        <f t="shared" si="44"/>
        <v>4260</v>
      </c>
      <c r="N273" s="9">
        <f t="shared" si="46"/>
        <v>690</v>
      </c>
      <c r="O273" s="8">
        <v>14097.04</v>
      </c>
      <c r="P273" s="9">
        <f t="shared" si="45"/>
        <v>20837.21</v>
      </c>
      <c r="Q273" s="9">
        <f t="shared" si="52"/>
        <v>39162.79</v>
      </c>
      <c r="R273" s="112">
        <v>3899.5</v>
      </c>
      <c r="S273" s="112">
        <v>3905</v>
      </c>
    </row>
    <row r="274" spans="2:19" s="96" customFormat="1" x14ac:dyDescent="0.2">
      <c r="B274" s="94" t="s">
        <v>102</v>
      </c>
      <c r="C274" s="95" t="s">
        <v>48</v>
      </c>
      <c r="D274" s="95" t="s">
        <v>496</v>
      </c>
      <c r="E274" s="95" t="s">
        <v>18</v>
      </c>
      <c r="F274" s="95" t="s">
        <v>19</v>
      </c>
      <c r="G274" s="8">
        <v>40000</v>
      </c>
      <c r="H274" s="8">
        <v>204.54</v>
      </c>
      <c r="I274" s="8">
        <v>25</v>
      </c>
      <c r="J274" s="8">
        <f t="shared" si="50"/>
        <v>1148</v>
      </c>
      <c r="K274" s="9">
        <f t="shared" si="51"/>
        <v>1216</v>
      </c>
      <c r="L274" s="9">
        <f t="shared" si="43"/>
        <v>2836</v>
      </c>
      <c r="M274" s="8">
        <f t="shared" si="44"/>
        <v>2839.9999999999995</v>
      </c>
      <c r="N274" s="9">
        <f t="shared" si="46"/>
        <v>460</v>
      </c>
      <c r="O274" s="8">
        <v>14353.39</v>
      </c>
      <c r="P274" s="9">
        <f t="shared" si="45"/>
        <v>16946.93</v>
      </c>
      <c r="Q274" s="9">
        <f t="shared" si="52"/>
        <v>23053.07</v>
      </c>
      <c r="R274" s="112">
        <v>2481.5</v>
      </c>
      <c r="S274" s="112">
        <v>2485</v>
      </c>
    </row>
    <row r="275" spans="2:19" s="96" customFormat="1" x14ac:dyDescent="0.2">
      <c r="B275" s="95" t="s">
        <v>249</v>
      </c>
      <c r="C275" s="95" t="s">
        <v>48</v>
      </c>
      <c r="D275" s="95" t="s">
        <v>58</v>
      </c>
      <c r="E275" s="95" t="s">
        <v>18</v>
      </c>
      <c r="F275" s="95" t="s">
        <v>19</v>
      </c>
      <c r="G275" s="8">
        <v>23000</v>
      </c>
      <c r="H275" s="8">
        <v>0</v>
      </c>
      <c r="I275" s="8">
        <v>25</v>
      </c>
      <c r="J275" s="8">
        <f t="shared" si="50"/>
        <v>660.1</v>
      </c>
      <c r="K275" s="9">
        <f t="shared" si="51"/>
        <v>699.2</v>
      </c>
      <c r="L275" s="9">
        <f t="shared" si="43"/>
        <v>1630.7</v>
      </c>
      <c r="M275" s="8">
        <f t="shared" si="44"/>
        <v>1632.9999999999998</v>
      </c>
      <c r="N275" s="9">
        <f t="shared" si="46"/>
        <v>264.5</v>
      </c>
      <c r="O275" s="8">
        <v>2000</v>
      </c>
      <c r="P275" s="9">
        <f t="shared" si="45"/>
        <v>3384.3</v>
      </c>
      <c r="Q275" s="9">
        <f t="shared" si="52"/>
        <v>19615.7</v>
      </c>
      <c r="R275" s="112">
        <v>1418</v>
      </c>
      <c r="S275" s="112">
        <v>1420</v>
      </c>
    </row>
    <row r="276" spans="2:19" s="96" customFormat="1" x14ac:dyDescent="0.2">
      <c r="B276" s="94" t="s">
        <v>413</v>
      </c>
      <c r="C276" s="95" t="s">
        <v>48</v>
      </c>
      <c r="D276" s="95" t="s">
        <v>496</v>
      </c>
      <c r="E276" s="95" t="s">
        <v>18</v>
      </c>
      <c r="F276" s="95" t="s">
        <v>22</v>
      </c>
      <c r="G276" s="8">
        <v>50000</v>
      </c>
      <c r="H276" s="8">
        <v>1854</v>
      </c>
      <c r="I276" s="8">
        <v>25</v>
      </c>
      <c r="J276" s="8">
        <f t="shared" si="50"/>
        <v>1435</v>
      </c>
      <c r="K276" s="9">
        <f t="shared" si="51"/>
        <v>1520</v>
      </c>
      <c r="L276" s="9">
        <f t="shared" ref="L276:L339" si="53">G276*7.09%</f>
        <v>3545.0000000000005</v>
      </c>
      <c r="M276" s="8">
        <f t="shared" ref="M276:M339" si="54">G276*7.1%</f>
        <v>3549.9999999999995</v>
      </c>
      <c r="N276" s="9">
        <f t="shared" si="46"/>
        <v>575</v>
      </c>
      <c r="O276" s="8">
        <v>100</v>
      </c>
      <c r="P276" s="9">
        <f t="shared" ref="P276:P339" si="55">H276+I276+J276+K276+O276</f>
        <v>4934</v>
      </c>
      <c r="Q276" s="9">
        <f t="shared" si="52"/>
        <v>45066</v>
      </c>
      <c r="R276" s="112">
        <v>3403.2</v>
      </c>
      <c r="S276" s="112">
        <v>3408</v>
      </c>
    </row>
    <row r="277" spans="2:19" s="96" customFormat="1" x14ac:dyDescent="0.2">
      <c r="B277" s="95" t="s">
        <v>277</v>
      </c>
      <c r="C277" s="95" t="s">
        <v>48</v>
      </c>
      <c r="D277" s="95" t="s">
        <v>496</v>
      </c>
      <c r="E277" s="95" t="s">
        <v>18</v>
      </c>
      <c r="F277" s="95" t="s">
        <v>22</v>
      </c>
      <c r="G277" s="8">
        <v>35000</v>
      </c>
      <c r="H277" s="8">
        <v>0</v>
      </c>
      <c r="I277" s="8">
        <v>25</v>
      </c>
      <c r="J277" s="8">
        <f t="shared" si="50"/>
        <v>1004.5</v>
      </c>
      <c r="K277" s="9">
        <f t="shared" si="51"/>
        <v>1064</v>
      </c>
      <c r="L277" s="9">
        <f t="shared" si="53"/>
        <v>2481.5</v>
      </c>
      <c r="M277" s="8">
        <f t="shared" si="54"/>
        <v>2485</v>
      </c>
      <c r="N277" s="9">
        <f t="shared" si="46"/>
        <v>402.5</v>
      </c>
      <c r="O277" s="8">
        <v>1100</v>
      </c>
      <c r="P277" s="9">
        <f t="shared" si="55"/>
        <v>3193.5</v>
      </c>
      <c r="Q277" s="9">
        <f t="shared" si="52"/>
        <v>31806.5</v>
      </c>
      <c r="R277" s="112">
        <v>1637.79</v>
      </c>
      <c r="S277" s="112">
        <v>1640.1</v>
      </c>
    </row>
    <row r="278" spans="2:19" s="96" customFormat="1" x14ac:dyDescent="0.2">
      <c r="B278" s="94" t="s">
        <v>149</v>
      </c>
      <c r="C278" s="95" t="s">
        <v>48</v>
      </c>
      <c r="D278" s="95" t="s">
        <v>496</v>
      </c>
      <c r="E278" s="95" t="s">
        <v>18</v>
      </c>
      <c r="F278" s="95" t="s">
        <v>19</v>
      </c>
      <c r="G278" s="8">
        <v>40000</v>
      </c>
      <c r="H278" s="8">
        <v>204.54</v>
      </c>
      <c r="I278" s="8">
        <v>25</v>
      </c>
      <c r="J278" s="8">
        <f t="shared" si="50"/>
        <v>1148</v>
      </c>
      <c r="K278" s="9">
        <f t="shared" si="51"/>
        <v>1216</v>
      </c>
      <c r="L278" s="9">
        <f t="shared" si="53"/>
        <v>2836</v>
      </c>
      <c r="M278" s="8">
        <f t="shared" si="54"/>
        <v>2839.9999999999995</v>
      </c>
      <c r="N278" s="9">
        <f t="shared" si="46"/>
        <v>460</v>
      </c>
      <c r="O278" s="8">
        <v>7937.38</v>
      </c>
      <c r="P278" s="9">
        <f t="shared" si="55"/>
        <v>10530.92</v>
      </c>
      <c r="Q278" s="9">
        <f t="shared" si="52"/>
        <v>29469.08</v>
      </c>
      <c r="R278" s="112">
        <v>3190.5</v>
      </c>
      <c r="S278" s="112">
        <v>3195</v>
      </c>
    </row>
    <row r="279" spans="2:19" s="96" customFormat="1" x14ac:dyDescent="0.2">
      <c r="B279" s="95" t="s">
        <v>487</v>
      </c>
      <c r="C279" s="95" t="s">
        <v>48</v>
      </c>
      <c r="D279" s="95" t="s">
        <v>496</v>
      </c>
      <c r="E279" s="95" t="s">
        <v>18</v>
      </c>
      <c r="F279" s="95" t="s">
        <v>22</v>
      </c>
      <c r="G279" s="8">
        <v>40000</v>
      </c>
      <c r="H279" s="8">
        <v>442.65</v>
      </c>
      <c r="I279" s="15">
        <v>25</v>
      </c>
      <c r="J279" s="15">
        <f t="shared" si="50"/>
        <v>1148</v>
      </c>
      <c r="K279" s="16">
        <f t="shared" si="51"/>
        <v>1216</v>
      </c>
      <c r="L279" s="16">
        <f t="shared" si="53"/>
        <v>2836</v>
      </c>
      <c r="M279" s="15">
        <f t="shared" si="54"/>
        <v>2839.9999999999995</v>
      </c>
      <c r="N279" s="16">
        <f t="shared" si="46"/>
        <v>460</v>
      </c>
      <c r="O279" s="15">
        <v>16692.05</v>
      </c>
      <c r="P279" s="16">
        <f t="shared" si="55"/>
        <v>19523.7</v>
      </c>
      <c r="Q279" s="16">
        <f t="shared" si="52"/>
        <v>20476.3</v>
      </c>
      <c r="R279" s="112">
        <v>4254</v>
      </c>
      <c r="S279" s="112">
        <v>4260</v>
      </c>
    </row>
    <row r="280" spans="2:19" s="96" customFormat="1" x14ac:dyDescent="0.2">
      <c r="B280" s="98"/>
      <c r="C280" s="98"/>
      <c r="D280" s="98"/>
      <c r="E280" s="98"/>
      <c r="F280" s="98"/>
      <c r="G280" s="10"/>
      <c r="H280" s="11"/>
      <c r="I280" s="87"/>
      <c r="J280" s="87"/>
      <c r="K280" s="86"/>
      <c r="L280" s="86"/>
      <c r="M280" s="87"/>
      <c r="N280" s="86"/>
      <c r="O280" s="87"/>
      <c r="P280" s="86"/>
      <c r="Q280" s="86"/>
      <c r="R280" s="114"/>
      <c r="S280" s="114"/>
    </row>
    <row r="281" spans="2:19" s="96" customFormat="1" x14ac:dyDescent="0.2">
      <c r="B281" s="103" t="s">
        <v>247</v>
      </c>
      <c r="C281" s="99" t="s">
        <v>87</v>
      </c>
      <c r="D281" s="95" t="s">
        <v>248</v>
      </c>
      <c r="E281" s="99" t="s">
        <v>18</v>
      </c>
      <c r="F281" s="95" t="s">
        <v>19</v>
      </c>
      <c r="G281" s="8">
        <v>65000</v>
      </c>
      <c r="H281" s="8">
        <v>4427.55</v>
      </c>
      <c r="I281" s="85">
        <v>25</v>
      </c>
      <c r="J281" s="85">
        <f>IF(G281&lt;=$AF$384*$AG$384,G281*$AC$391,($AF$384*$AG$384)*$AC$391)</f>
        <v>1865.5</v>
      </c>
      <c r="K281" s="14">
        <f>IF(G281&lt;=$AF$385*$AG$385,G281*$AC$392,($AF$385*$AG$385)*$AC$392)</f>
        <v>1976</v>
      </c>
      <c r="L281" s="14">
        <f t="shared" si="53"/>
        <v>4608.5</v>
      </c>
      <c r="M281" s="85">
        <f t="shared" si="54"/>
        <v>4615</v>
      </c>
      <c r="N281" s="14">
        <f t="shared" ref="N281:N343" si="56">G281*1.15%</f>
        <v>747.5</v>
      </c>
      <c r="O281" s="85">
        <v>4109.32</v>
      </c>
      <c r="P281" s="14">
        <f t="shared" si="55"/>
        <v>12403.369999999999</v>
      </c>
      <c r="Q281" s="14">
        <f>G281-P281</f>
        <v>52596.630000000005</v>
      </c>
      <c r="R281" s="112">
        <v>3545</v>
      </c>
      <c r="S281" s="112">
        <v>3550</v>
      </c>
    </row>
    <row r="282" spans="2:19" s="96" customFormat="1" x14ac:dyDescent="0.2">
      <c r="B282" s="94" t="s">
        <v>446</v>
      </c>
      <c r="C282" s="95" t="s">
        <v>87</v>
      </c>
      <c r="D282" s="95" t="s">
        <v>496</v>
      </c>
      <c r="E282" s="95" t="s">
        <v>18</v>
      </c>
      <c r="F282" s="95" t="s">
        <v>19</v>
      </c>
      <c r="G282" s="8">
        <v>40000</v>
      </c>
      <c r="H282" s="8">
        <v>204.54</v>
      </c>
      <c r="I282" s="8">
        <v>25</v>
      </c>
      <c r="J282" s="8">
        <f>IF(G282&lt;=$AF$384*$AG$384,G282*$AC$391,($AF$384*$AG$384)*$AC$391)</f>
        <v>1148</v>
      </c>
      <c r="K282" s="9">
        <f>IF(G282&lt;=$AF$385*$AG$385,G282*$AC$392,($AF$385*$AG$385)*$AC$392)</f>
        <v>1216</v>
      </c>
      <c r="L282" s="9">
        <f t="shared" si="53"/>
        <v>2836</v>
      </c>
      <c r="M282" s="8">
        <f t="shared" si="54"/>
        <v>2839.9999999999995</v>
      </c>
      <c r="N282" s="9">
        <f t="shared" si="56"/>
        <v>460</v>
      </c>
      <c r="O282" s="8">
        <v>1687.38</v>
      </c>
      <c r="P282" s="9">
        <f t="shared" si="55"/>
        <v>4280.92</v>
      </c>
      <c r="Q282" s="9">
        <f>G282-P282</f>
        <v>35719.08</v>
      </c>
      <c r="R282" s="112">
        <v>2339.6999999999998</v>
      </c>
      <c r="S282" s="112">
        <v>2343</v>
      </c>
    </row>
    <row r="283" spans="2:19" s="96" customFormat="1" x14ac:dyDescent="0.2">
      <c r="B283" s="94" t="s">
        <v>124</v>
      </c>
      <c r="C283" s="95" t="s">
        <v>87</v>
      </c>
      <c r="D283" s="95" t="s">
        <v>496</v>
      </c>
      <c r="E283" s="95" t="s">
        <v>18</v>
      </c>
      <c r="F283" s="95" t="s">
        <v>19</v>
      </c>
      <c r="G283" s="8">
        <v>40000</v>
      </c>
      <c r="H283" s="8">
        <v>442.65</v>
      </c>
      <c r="I283" s="8">
        <v>25</v>
      </c>
      <c r="J283" s="8">
        <f>IF(G283&lt;=$AF$384*$AG$384,G283*$AC$391,($AF$384*$AG$384)*$AC$391)</f>
        <v>1148</v>
      </c>
      <c r="K283" s="9">
        <f>IF(G283&lt;=$AF$385*$AG$385,G283*$AC$392,($AF$385*$AG$385)*$AC$392)</f>
        <v>1216</v>
      </c>
      <c r="L283" s="9">
        <f t="shared" si="53"/>
        <v>2836</v>
      </c>
      <c r="M283" s="8">
        <f t="shared" si="54"/>
        <v>2839.9999999999995</v>
      </c>
      <c r="N283" s="9">
        <f t="shared" si="56"/>
        <v>460</v>
      </c>
      <c r="O283" s="8">
        <v>15460.79</v>
      </c>
      <c r="P283" s="9">
        <f t="shared" si="55"/>
        <v>18292.440000000002</v>
      </c>
      <c r="Q283" s="9">
        <f>G283-P283</f>
        <v>21707.559999999998</v>
      </c>
      <c r="R283" s="112">
        <v>2481.5</v>
      </c>
      <c r="S283" s="112">
        <v>2485</v>
      </c>
    </row>
    <row r="284" spans="2:19" s="96" customFormat="1" x14ac:dyDescent="0.2">
      <c r="B284" s="94" t="s">
        <v>464</v>
      </c>
      <c r="C284" s="95" t="s">
        <v>87</v>
      </c>
      <c r="D284" s="95" t="s">
        <v>497</v>
      </c>
      <c r="E284" s="95" t="s">
        <v>18</v>
      </c>
      <c r="F284" s="95" t="s">
        <v>19</v>
      </c>
      <c r="G284" s="8">
        <v>38000</v>
      </c>
      <c r="H284" s="8">
        <v>0</v>
      </c>
      <c r="I284" s="8">
        <v>25</v>
      </c>
      <c r="J284" s="8">
        <f>IF(G284&lt;=$AF$384*$AG$384,G284*$AC$391,($AF$384*$AG$384)*$AC$391)</f>
        <v>1090.5999999999999</v>
      </c>
      <c r="K284" s="9">
        <f>IF(G284&lt;=$AF$385*$AG$385,G284*$AC$392,($AF$385*$AG$385)*$AC$392)</f>
        <v>1155.2</v>
      </c>
      <c r="L284" s="9">
        <f t="shared" si="53"/>
        <v>2694.2000000000003</v>
      </c>
      <c r="M284" s="8">
        <f t="shared" si="54"/>
        <v>2697.9999999999995</v>
      </c>
      <c r="N284" s="9">
        <f t="shared" si="56"/>
        <v>437</v>
      </c>
      <c r="O284" s="8">
        <v>100</v>
      </c>
      <c r="P284" s="9">
        <f t="shared" si="55"/>
        <v>2370.8000000000002</v>
      </c>
      <c r="Q284" s="9">
        <f>G284-P284</f>
        <v>35629.199999999997</v>
      </c>
      <c r="R284" s="112">
        <v>2339.6999999999998</v>
      </c>
      <c r="S284" s="112">
        <v>2343</v>
      </c>
    </row>
    <row r="285" spans="2:19" s="96" customFormat="1" x14ac:dyDescent="0.2">
      <c r="B285" s="94" t="s">
        <v>486</v>
      </c>
      <c r="C285" s="95" t="s">
        <v>87</v>
      </c>
      <c r="D285" s="95" t="s">
        <v>47</v>
      </c>
      <c r="E285" s="95" t="s">
        <v>18</v>
      </c>
      <c r="F285" s="95" t="s">
        <v>19</v>
      </c>
      <c r="G285" s="8">
        <v>28525</v>
      </c>
      <c r="H285" s="8">
        <v>0</v>
      </c>
      <c r="I285" s="15">
        <v>25</v>
      </c>
      <c r="J285" s="15">
        <f>IF(G285&lt;=$AF$384*$AG$384,G285*$AC$391,($AF$384*$AG$384)*$AC$391)</f>
        <v>818.66750000000002</v>
      </c>
      <c r="K285" s="16">
        <f>IF(G285&lt;=$AF$385*$AG$385,G285*$AC$392,($AF$385*$AG$385)*$AC$392)</f>
        <v>867.16</v>
      </c>
      <c r="L285" s="16">
        <f t="shared" si="53"/>
        <v>2022.4225000000001</v>
      </c>
      <c r="M285" s="15">
        <f t="shared" si="54"/>
        <v>2025.2749999999999</v>
      </c>
      <c r="N285" s="16">
        <f t="shared" si="56"/>
        <v>328.03750000000002</v>
      </c>
      <c r="O285" s="15">
        <v>0</v>
      </c>
      <c r="P285" s="16">
        <f t="shared" si="55"/>
        <v>1710.8274999999999</v>
      </c>
      <c r="Q285" s="16">
        <f>G285-P285</f>
        <v>26814.172500000001</v>
      </c>
      <c r="R285" s="112">
        <v>1701.6</v>
      </c>
      <c r="S285" s="112">
        <v>1704</v>
      </c>
    </row>
    <row r="286" spans="2:19" s="96" customFormat="1" x14ac:dyDescent="0.2">
      <c r="B286" s="98"/>
      <c r="C286" s="98"/>
      <c r="D286" s="98"/>
      <c r="E286" s="98"/>
      <c r="F286" s="98"/>
      <c r="G286" s="10"/>
      <c r="H286" s="11"/>
      <c r="I286" s="87"/>
      <c r="J286" s="87"/>
      <c r="K286" s="86"/>
      <c r="L286" s="86"/>
      <c r="M286" s="87"/>
      <c r="N286" s="86"/>
      <c r="O286" s="87"/>
      <c r="P286" s="86"/>
      <c r="Q286" s="86"/>
      <c r="R286" s="114"/>
      <c r="S286" s="114"/>
    </row>
    <row r="287" spans="2:19" s="96" customFormat="1" x14ac:dyDescent="0.2">
      <c r="B287" s="95" t="s">
        <v>463</v>
      </c>
      <c r="C287" s="95" t="s">
        <v>162</v>
      </c>
      <c r="D287" s="95" t="s">
        <v>163</v>
      </c>
      <c r="E287" s="95" t="s">
        <v>18</v>
      </c>
      <c r="F287" s="95" t="s">
        <v>22</v>
      </c>
      <c r="G287" s="8">
        <v>65000</v>
      </c>
      <c r="H287" s="8">
        <v>4427.55</v>
      </c>
      <c r="I287" s="85">
        <v>25</v>
      </c>
      <c r="J287" s="85">
        <f>IF(G287&lt;=$AF$384*$AG$384,G287*$AC$391,($AF$384*$AG$384)*$AC$391)</f>
        <v>1865.5</v>
      </c>
      <c r="K287" s="14">
        <f>IF(G287&lt;=$AF$385*$AG$385,G287*$AC$392,($AF$385*$AG$385)*$AC$392)</f>
        <v>1976</v>
      </c>
      <c r="L287" s="14">
        <f t="shared" si="53"/>
        <v>4608.5</v>
      </c>
      <c r="M287" s="85">
        <f t="shared" si="54"/>
        <v>4615</v>
      </c>
      <c r="N287" s="14">
        <f t="shared" si="56"/>
        <v>747.5</v>
      </c>
      <c r="O287" s="85">
        <v>100</v>
      </c>
      <c r="P287" s="14">
        <f t="shared" si="55"/>
        <v>8394.0499999999993</v>
      </c>
      <c r="Q287" s="14">
        <f>G287-P287</f>
        <v>56605.95</v>
      </c>
      <c r="R287" s="112">
        <v>3545</v>
      </c>
      <c r="S287" s="112">
        <v>3550</v>
      </c>
    </row>
    <row r="288" spans="2:19" s="96" customFormat="1" x14ac:dyDescent="0.2">
      <c r="R288" s="114"/>
      <c r="S288" s="114"/>
    </row>
    <row r="289" spans="2:19" s="96" customFormat="1" x14ac:dyDescent="0.2">
      <c r="B289" s="95" t="s">
        <v>208</v>
      </c>
      <c r="C289" s="95" t="s">
        <v>154</v>
      </c>
      <c r="D289" s="95" t="s">
        <v>155</v>
      </c>
      <c r="E289" s="95" t="s">
        <v>18</v>
      </c>
      <c r="F289" s="95" t="s">
        <v>22</v>
      </c>
      <c r="G289" s="8">
        <v>27050</v>
      </c>
      <c r="H289" s="8">
        <v>0</v>
      </c>
      <c r="I289" s="8">
        <v>25</v>
      </c>
      <c r="J289" s="8">
        <f t="shared" ref="J289:J312" si="57">IF(G289&lt;=$AF$384*$AG$384,G289*$AC$391,($AF$384*$AG$384)*$AC$391)</f>
        <v>776.33500000000004</v>
      </c>
      <c r="K289" s="9">
        <f t="shared" ref="K289:K312" si="58">IF(G289&lt;=$AF$385*$AG$385,G289*$AC$392,($AF$385*$AG$385)*$AC$392)</f>
        <v>822.32</v>
      </c>
      <c r="L289" s="9">
        <f t="shared" si="53"/>
        <v>1917.845</v>
      </c>
      <c r="M289" s="8">
        <f t="shared" si="54"/>
        <v>1920.5499999999997</v>
      </c>
      <c r="N289" s="9">
        <f t="shared" si="56"/>
        <v>311.07499999999999</v>
      </c>
      <c r="O289" s="8">
        <v>10130.48</v>
      </c>
      <c r="P289" s="9">
        <f t="shared" si="55"/>
        <v>11754.135</v>
      </c>
      <c r="Q289" s="9">
        <f t="shared" ref="Q289:Q312" si="59">G289-P289</f>
        <v>15295.865</v>
      </c>
      <c r="R289" s="112">
        <v>1563.35</v>
      </c>
      <c r="S289" s="112">
        <v>1565.55</v>
      </c>
    </row>
    <row r="290" spans="2:19" s="96" customFormat="1" x14ac:dyDescent="0.2">
      <c r="B290" s="95" t="s">
        <v>421</v>
      </c>
      <c r="C290" s="95" t="s">
        <v>154</v>
      </c>
      <c r="D290" s="95" t="s">
        <v>155</v>
      </c>
      <c r="E290" s="95" t="s">
        <v>18</v>
      </c>
      <c r="F290" s="95" t="s">
        <v>22</v>
      </c>
      <c r="G290" s="8">
        <v>20000</v>
      </c>
      <c r="H290" s="8">
        <v>0</v>
      </c>
      <c r="I290" s="8">
        <v>25</v>
      </c>
      <c r="J290" s="8">
        <f t="shared" si="57"/>
        <v>574</v>
      </c>
      <c r="K290" s="9">
        <f t="shared" si="58"/>
        <v>608</v>
      </c>
      <c r="L290" s="9">
        <f t="shared" si="53"/>
        <v>1418</v>
      </c>
      <c r="M290" s="8">
        <f t="shared" si="54"/>
        <v>1419.9999999999998</v>
      </c>
      <c r="N290" s="9">
        <f t="shared" si="56"/>
        <v>230</v>
      </c>
      <c r="O290" s="8">
        <v>100</v>
      </c>
      <c r="P290" s="9">
        <f t="shared" si="55"/>
        <v>1307</v>
      </c>
      <c r="Q290" s="9">
        <f t="shared" si="59"/>
        <v>18693</v>
      </c>
      <c r="R290" s="112">
        <v>709</v>
      </c>
      <c r="S290" s="112">
        <v>710</v>
      </c>
    </row>
    <row r="291" spans="2:19" s="96" customFormat="1" x14ac:dyDescent="0.2">
      <c r="B291" s="94" t="s">
        <v>465</v>
      </c>
      <c r="C291" s="95" t="s">
        <v>154</v>
      </c>
      <c r="D291" s="95" t="s">
        <v>155</v>
      </c>
      <c r="E291" s="95" t="s">
        <v>18</v>
      </c>
      <c r="F291" s="95" t="s">
        <v>22</v>
      </c>
      <c r="G291" s="8">
        <v>20000</v>
      </c>
      <c r="H291" s="8">
        <v>0</v>
      </c>
      <c r="I291" s="8">
        <v>25</v>
      </c>
      <c r="J291" s="8">
        <f t="shared" si="57"/>
        <v>574</v>
      </c>
      <c r="K291" s="9">
        <f t="shared" si="58"/>
        <v>608</v>
      </c>
      <c r="L291" s="9">
        <f t="shared" si="53"/>
        <v>1418</v>
      </c>
      <c r="M291" s="8">
        <f t="shared" si="54"/>
        <v>1419.9999999999998</v>
      </c>
      <c r="N291" s="9">
        <f t="shared" si="56"/>
        <v>230</v>
      </c>
      <c r="O291" s="8">
        <v>3274.76</v>
      </c>
      <c r="P291" s="9">
        <f t="shared" si="55"/>
        <v>4481.76</v>
      </c>
      <c r="Q291" s="9">
        <f t="shared" si="59"/>
        <v>15518.24</v>
      </c>
      <c r="R291" s="112">
        <v>709</v>
      </c>
      <c r="S291" s="112">
        <v>710</v>
      </c>
    </row>
    <row r="292" spans="2:19" s="96" customFormat="1" x14ac:dyDescent="0.2">
      <c r="B292" s="94" t="s">
        <v>96</v>
      </c>
      <c r="C292" s="95" t="s">
        <v>97</v>
      </c>
      <c r="D292" s="95" t="s">
        <v>98</v>
      </c>
      <c r="E292" s="95" t="s">
        <v>18</v>
      </c>
      <c r="F292" s="95" t="s">
        <v>22</v>
      </c>
      <c r="G292" s="8">
        <v>30000</v>
      </c>
      <c r="H292" s="8">
        <v>0</v>
      </c>
      <c r="I292" s="8">
        <v>25</v>
      </c>
      <c r="J292" s="8">
        <f t="shared" si="57"/>
        <v>861</v>
      </c>
      <c r="K292" s="9">
        <f t="shared" si="58"/>
        <v>912</v>
      </c>
      <c r="L292" s="9">
        <f t="shared" si="53"/>
        <v>2127</v>
      </c>
      <c r="M292" s="8">
        <f t="shared" si="54"/>
        <v>2130</v>
      </c>
      <c r="N292" s="9">
        <f t="shared" si="56"/>
        <v>345</v>
      </c>
      <c r="O292" s="8">
        <v>1687.38</v>
      </c>
      <c r="P292" s="9">
        <f t="shared" si="55"/>
        <v>3485.38</v>
      </c>
      <c r="Q292" s="9">
        <f t="shared" si="59"/>
        <v>26514.62</v>
      </c>
      <c r="R292" s="112">
        <v>1418</v>
      </c>
      <c r="S292" s="112">
        <v>1420</v>
      </c>
    </row>
    <row r="293" spans="2:19" s="96" customFormat="1" x14ac:dyDescent="0.2">
      <c r="B293" s="94" t="s">
        <v>142</v>
      </c>
      <c r="C293" s="95" t="s">
        <v>97</v>
      </c>
      <c r="D293" s="95" t="s">
        <v>143</v>
      </c>
      <c r="E293" s="95" t="s">
        <v>18</v>
      </c>
      <c r="F293" s="95" t="s">
        <v>22</v>
      </c>
      <c r="G293" s="8">
        <v>15000</v>
      </c>
      <c r="H293" s="8">
        <v>0</v>
      </c>
      <c r="I293" s="8">
        <v>25</v>
      </c>
      <c r="J293" s="8">
        <f t="shared" si="57"/>
        <v>430.5</v>
      </c>
      <c r="K293" s="9">
        <f t="shared" si="58"/>
        <v>456</v>
      </c>
      <c r="L293" s="9">
        <f t="shared" si="53"/>
        <v>1063.5</v>
      </c>
      <c r="M293" s="8">
        <f t="shared" si="54"/>
        <v>1065</v>
      </c>
      <c r="N293" s="9">
        <f t="shared" si="56"/>
        <v>172.5</v>
      </c>
      <c r="O293" s="8">
        <v>0</v>
      </c>
      <c r="P293" s="9">
        <f t="shared" si="55"/>
        <v>911.5</v>
      </c>
      <c r="Q293" s="9">
        <f t="shared" si="59"/>
        <v>14088.5</v>
      </c>
      <c r="R293" s="112">
        <v>709</v>
      </c>
      <c r="S293" s="112">
        <v>710</v>
      </c>
    </row>
    <row r="294" spans="2:19" s="96" customFormat="1" x14ac:dyDescent="0.2">
      <c r="B294" s="95" t="s">
        <v>176</v>
      </c>
      <c r="C294" s="95" t="s">
        <v>97</v>
      </c>
      <c r="D294" s="95" t="s">
        <v>497</v>
      </c>
      <c r="E294" s="95" t="s">
        <v>18</v>
      </c>
      <c r="F294" s="95" t="s">
        <v>22</v>
      </c>
      <c r="G294" s="8">
        <v>20000</v>
      </c>
      <c r="H294" s="8">
        <v>0</v>
      </c>
      <c r="I294" s="8">
        <v>25</v>
      </c>
      <c r="J294" s="8">
        <f t="shared" si="57"/>
        <v>574</v>
      </c>
      <c r="K294" s="9">
        <f t="shared" si="58"/>
        <v>608</v>
      </c>
      <c r="L294" s="9">
        <f t="shared" si="53"/>
        <v>1418</v>
      </c>
      <c r="M294" s="8">
        <f t="shared" si="54"/>
        <v>1419.9999999999998</v>
      </c>
      <c r="N294" s="9">
        <f t="shared" si="56"/>
        <v>230</v>
      </c>
      <c r="O294" s="8">
        <v>100</v>
      </c>
      <c r="P294" s="9">
        <f t="shared" si="55"/>
        <v>1307</v>
      </c>
      <c r="Q294" s="9">
        <f t="shared" si="59"/>
        <v>18693</v>
      </c>
      <c r="R294" s="112">
        <v>1091.8599999999999</v>
      </c>
      <c r="S294" s="112">
        <v>1093.4000000000001</v>
      </c>
    </row>
    <row r="295" spans="2:19" s="96" customFormat="1" x14ac:dyDescent="0.2">
      <c r="B295" s="95" t="s">
        <v>393</v>
      </c>
      <c r="C295" s="95" t="s">
        <v>67</v>
      </c>
      <c r="D295" s="95" t="s">
        <v>500</v>
      </c>
      <c r="E295" s="95" t="s">
        <v>18</v>
      </c>
      <c r="F295" s="95" t="s">
        <v>22</v>
      </c>
      <c r="G295" s="8">
        <v>32000</v>
      </c>
      <c r="H295" s="8">
        <v>0</v>
      </c>
      <c r="I295" s="8">
        <v>25</v>
      </c>
      <c r="J295" s="8">
        <f t="shared" si="57"/>
        <v>918.4</v>
      </c>
      <c r="K295" s="9">
        <f t="shared" si="58"/>
        <v>972.8</v>
      </c>
      <c r="L295" s="9">
        <f t="shared" si="53"/>
        <v>2268.8000000000002</v>
      </c>
      <c r="M295" s="8">
        <f t="shared" si="54"/>
        <v>2272</v>
      </c>
      <c r="N295" s="9">
        <f t="shared" si="56"/>
        <v>368</v>
      </c>
      <c r="O295" s="8">
        <v>7610.24</v>
      </c>
      <c r="P295" s="9">
        <f t="shared" si="55"/>
        <v>9526.4399999999987</v>
      </c>
      <c r="Q295" s="9">
        <f t="shared" si="59"/>
        <v>22473.56</v>
      </c>
      <c r="R295" s="112">
        <v>1914.3</v>
      </c>
      <c r="S295" s="112">
        <v>1917</v>
      </c>
    </row>
    <row r="296" spans="2:19" s="96" customFormat="1" x14ac:dyDescent="0.2">
      <c r="B296" s="95" t="s">
        <v>225</v>
      </c>
      <c r="C296" s="95" t="s">
        <v>67</v>
      </c>
      <c r="D296" s="95" t="s">
        <v>143</v>
      </c>
      <c r="E296" s="95" t="s">
        <v>18</v>
      </c>
      <c r="F296" s="95" t="s">
        <v>22</v>
      </c>
      <c r="G296" s="8">
        <v>25000</v>
      </c>
      <c r="H296" s="8">
        <v>0</v>
      </c>
      <c r="I296" s="8">
        <v>25</v>
      </c>
      <c r="J296" s="8">
        <f t="shared" si="57"/>
        <v>717.5</v>
      </c>
      <c r="K296" s="9">
        <f t="shared" si="58"/>
        <v>760</v>
      </c>
      <c r="L296" s="9">
        <f t="shared" si="53"/>
        <v>1772.5000000000002</v>
      </c>
      <c r="M296" s="8">
        <f t="shared" si="54"/>
        <v>1774.9999999999998</v>
      </c>
      <c r="N296" s="9">
        <f t="shared" si="56"/>
        <v>287.5</v>
      </c>
      <c r="O296" s="8">
        <v>7491.56</v>
      </c>
      <c r="P296" s="9">
        <f t="shared" si="55"/>
        <v>8994.0600000000013</v>
      </c>
      <c r="Q296" s="9">
        <f t="shared" si="59"/>
        <v>16005.939999999999</v>
      </c>
      <c r="R296" s="112">
        <v>1084.77</v>
      </c>
      <c r="S296" s="112">
        <v>1086.3</v>
      </c>
    </row>
    <row r="297" spans="2:19" s="96" customFormat="1" x14ac:dyDescent="0.2">
      <c r="B297" s="94" t="s">
        <v>85</v>
      </c>
      <c r="C297" s="95" t="s">
        <v>67</v>
      </c>
      <c r="D297" s="95" t="s">
        <v>496</v>
      </c>
      <c r="E297" s="95" t="s">
        <v>18</v>
      </c>
      <c r="F297" s="95" t="s">
        <v>22</v>
      </c>
      <c r="G297" s="8">
        <v>40068.94</v>
      </c>
      <c r="H297" s="8">
        <v>452.38</v>
      </c>
      <c r="I297" s="8">
        <v>25</v>
      </c>
      <c r="J297" s="8">
        <f t="shared" si="57"/>
        <v>1149.978578</v>
      </c>
      <c r="K297" s="9">
        <f t="shared" si="58"/>
        <v>1218.0957760000001</v>
      </c>
      <c r="L297" s="9">
        <f t="shared" si="53"/>
        <v>2840.8878460000005</v>
      </c>
      <c r="M297" s="8">
        <f t="shared" si="54"/>
        <v>2844.8947399999997</v>
      </c>
      <c r="N297" s="9">
        <f t="shared" si="56"/>
        <v>460.79281000000003</v>
      </c>
      <c r="O297" s="8">
        <v>11420.12</v>
      </c>
      <c r="P297" s="9">
        <f t="shared" si="55"/>
        <v>14265.574354</v>
      </c>
      <c r="Q297" s="9">
        <f t="shared" si="59"/>
        <v>25803.365646000002</v>
      </c>
      <c r="R297" s="112">
        <v>2557.29</v>
      </c>
      <c r="S297" s="112">
        <v>2560.89</v>
      </c>
    </row>
    <row r="298" spans="2:19" s="96" customFormat="1" x14ac:dyDescent="0.2">
      <c r="B298" s="95" t="s">
        <v>416</v>
      </c>
      <c r="C298" s="95" t="s">
        <v>67</v>
      </c>
      <c r="D298" s="95" t="s">
        <v>58</v>
      </c>
      <c r="E298" s="95" t="s">
        <v>18</v>
      </c>
      <c r="F298" s="95" t="s">
        <v>19</v>
      </c>
      <c r="G298" s="8">
        <v>25000</v>
      </c>
      <c r="H298" s="8">
        <v>0</v>
      </c>
      <c r="I298" s="8">
        <v>25</v>
      </c>
      <c r="J298" s="8">
        <f t="shared" si="57"/>
        <v>717.5</v>
      </c>
      <c r="K298" s="9">
        <f t="shared" si="58"/>
        <v>760</v>
      </c>
      <c r="L298" s="9">
        <f t="shared" si="53"/>
        <v>1772.5000000000002</v>
      </c>
      <c r="M298" s="8">
        <f t="shared" si="54"/>
        <v>1774.9999999999998</v>
      </c>
      <c r="N298" s="9">
        <f t="shared" si="56"/>
        <v>287.5</v>
      </c>
      <c r="O298" s="8">
        <v>5263.92</v>
      </c>
      <c r="P298" s="9">
        <f t="shared" si="55"/>
        <v>6766.42</v>
      </c>
      <c r="Q298" s="9">
        <f t="shared" si="59"/>
        <v>18233.580000000002</v>
      </c>
      <c r="R298" s="112">
        <v>1418</v>
      </c>
      <c r="S298" s="112">
        <v>1420</v>
      </c>
    </row>
    <row r="299" spans="2:19" s="96" customFormat="1" x14ac:dyDescent="0.2">
      <c r="B299" s="95" t="s">
        <v>422</v>
      </c>
      <c r="C299" s="95" t="s">
        <v>67</v>
      </c>
      <c r="D299" s="95" t="s">
        <v>497</v>
      </c>
      <c r="E299" s="95" t="s">
        <v>18</v>
      </c>
      <c r="F299" s="95" t="s">
        <v>19</v>
      </c>
      <c r="G299" s="8">
        <v>30000</v>
      </c>
      <c r="H299" s="8">
        <v>0</v>
      </c>
      <c r="I299" s="8">
        <v>25</v>
      </c>
      <c r="J299" s="8">
        <f t="shared" si="57"/>
        <v>861</v>
      </c>
      <c r="K299" s="9">
        <f t="shared" si="58"/>
        <v>912</v>
      </c>
      <c r="L299" s="9">
        <f t="shared" si="53"/>
        <v>2127</v>
      </c>
      <c r="M299" s="8">
        <f t="shared" si="54"/>
        <v>2130</v>
      </c>
      <c r="N299" s="9">
        <f t="shared" si="56"/>
        <v>345</v>
      </c>
      <c r="O299" s="8">
        <v>100</v>
      </c>
      <c r="P299" s="9">
        <f t="shared" si="55"/>
        <v>1898</v>
      </c>
      <c r="Q299" s="9">
        <f t="shared" si="59"/>
        <v>28102</v>
      </c>
      <c r="R299" s="112">
        <v>1559.8</v>
      </c>
      <c r="S299" s="112">
        <v>1562</v>
      </c>
    </row>
    <row r="300" spans="2:19" s="96" customFormat="1" x14ac:dyDescent="0.2">
      <c r="B300" s="94" t="s">
        <v>440</v>
      </c>
      <c r="C300" s="95" t="s">
        <v>67</v>
      </c>
      <c r="D300" s="95" t="s">
        <v>496</v>
      </c>
      <c r="E300" s="95" t="s">
        <v>18</v>
      </c>
      <c r="F300" s="95" t="s">
        <v>19</v>
      </c>
      <c r="G300" s="8">
        <v>32300</v>
      </c>
      <c r="H300" s="8">
        <v>0</v>
      </c>
      <c r="I300" s="8">
        <v>25</v>
      </c>
      <c r="J300" s="8">
        <f t="shared" si="57"/>
        <v>927.01</v>
      </c>
      <c r="K300" s="9">
        <f t="shared" si="58"/>
        <v>981.92</v>
      </c>
      <c r="L300" s="9">
        <f t="shared" si="53"/>
        <v>2290.0700000000002</v>
      </c>
      <c r="M300" s="8">
        <f t="shared" si="54"/>
        <v>2293.2999999999997</v>
      </c>
      <c r="N300" s="9">
        <f t="shared" si="56"/>
        <v>371.45</v>
      </c>
      <c r="O300" s="8">
        <v>13825.72</v>
      </c>
      <c r="P300" s="9">
        <f t="shared" si="55"/>
        <v>15759.65</v>
      </c>
      <c r="Q300" s="9">
        <f t="shared" si="59"/>
        <v>16540.349999999999</v>
      </c>
      <c r="R300" s="112">
        <v>1935.57</v>
      </c>
      <c r="S300" s="112">
        <v>1938.3</v>
      </c>
    </row>
    <row r="301" spans="2:19" s="96" customFormat="1" x14ac:dyDescent="0.2">
      <c r="B301" s="95" t="s">
        <v>439</v>
      </c>
      <c r="C301" s="95" t="s">
        <v>67</v>
      </c>
      <c r="D301" s="95" t="s">
        <v>497</v>
      </c>
      <c r="E301" s="95" t="s">
        <v>18</v>
      </c>
      <c r="F301" s="95" t="s">
        <v>22</v>
      </c>
      <c r="G301" s="8">
        <v>30000</v>
      </c>
      <c r="H301" s="8">
        <v>0</v>
      </c>
      <c r="I301" s="8">
        <v>25</v>
      </c>
      <c r="J301" s="8">
        <f t="shared" si="57"/>
        <v>861</v>
      </c>
      <c r="K301" s="9">
        <f t="shared" si="58"/>
        <v>912</v>
      </c>
      <c r="L301" s="9">
        <f t="shared" si="53"/>
        <v>2127</v>
      </c>
      <c r="M301" s="8">
        <f t="shared" si="54"/>
        <v>2130</v>
      </c>
      <c r="N301" s="9">
        <f t="shared" si="56"/>
        <v>345</v>
      </c>
      <c r="O301" s="8">
        <v>100</v>
      </c>
      <c r="P301" s="9">
        <f t="shared" si="55"/>
        <v>1898</v>
      </c>
      <c r="Q301" s="9">
        <f t="shared" si="59"/>
        <v>28102</v>
      </c>
      <c r="R301" s="112">
        <v>1772.5</v>
      </c>
      <c r="S301" s="112">
        <v>1775</v>
      </c>
    </row>
    <row r="302" spans="2:19" s="96" customFormat="1" x14ac:dyDescent="0.2">
      <c r="B302" s="94" t="s">
        <v>527</v>
      </c>
      <c r="C302" s="95" t="s">
        <v>67</v>
      </c>
      <c r="D302" s="95" t="s">
        <v>143</v>
      </c>
      <c r="E302" s="95" t="s">
        <v>18</v>
      </c>
      <c r="F302" s="95" t="s">
        <v>19</v>
      </c>
      <c r="G302" s="8">
        <v>25000</v>
      </c>
      <c r="H302" s="8">
        <v>0</v>
      </c>
      <c r="I302" s="8">
        <v>25</v>
      </c>
      <c r="J302" s="8">
        <f t="shared" si="57"/>
        <v>717.5</v>
      </c>
      <c r="K302" s="9">
        <f t="shared" si="58"/>
        <v>760</v>
      </c>
      <c r="L302" s="9">
        <f t="shared" si="53"/>
        <v>1772.5000000000002</v>
      </c>
      <c r="M302" s="8">
        <f t="shared" si="54"/>
        <v>1774.9999999999998</v>
      </c>
      <c r="N302" s="9">
        <f t="shared" si="56"/>
        <v>287.5</v>
      </c>
      <c r="O302" s="8">
        <v>1000</v>
      </c>
      <c r="P302" s="9">
        <f t="shared" si="55"/>
        <v>2502.5</v>
      </c>
      <c r="Q302" s="9">
        <f t="shared" si="59"/>
        <v>22497.5</v>
      </c>
      <c r="R302" s="112"/>
      <c r="S302" s="112"/>
    </row>
    <row r="303" spans="2:19" s="96" customFormat="1" x14ac:dyDescent="0.2">
      <c r="B303" s="94" t="s">
        <v>423</v>
      </c>
      <c r="C303" s="95" t="s">
        <v>38</v>
      </c>
      <c r="D303" s="95" t="s">
        <v>39</v>
      </c>
      <c r="E303" s="95" t="s">
        <v>18</v>
      </c>
      <c r="F303" s="95" t="s">
        <v>22</v>
      </c>
      <c r="G303" s="8">
        <v>27331.19</v>
      </c>
      <c r="H303" s="8">
        <v>0</v>
      </c>
      <c r="I303" s="8">
        <v>25</v>
      </c>
      <c r="J303" s="8">
        <f t="shared" si="57"/>
        <v>784.40515299999993</v>
      </c>
      <c r="K303" s="9">
        <f t="shared" si="58"/>
        <v>830.86817599999995</v>
      </c>
      <c r="L303" s="9">
        <f t="shared" si="53"/>
        <v>1937.781371</v>
      </c>
      <c r="M303" s="8">
        <f t="shared" si="54"/>
        <v>1940.5144899999998</v>
      </c>
      <c r="N303" s="9">
        <f t="shared" si="56"/>
        <v>314.30868499999997</v>
      </c>
      <c r="O303" s="8">
        <v>1687.38</v>
      </c>
      <c r="P303" s="9">
        <f t="shared" si="55"/>
        <v>3327.6533289999998</v>
      </c>
      <c r="Q303" s="9">
        <f t="shared" si="59"/>
        <v>24003.536670999998</v>
      </c>
      <c r="R303" s="112">
        <v>1725.08</v>
      </c>
      <c r="S303" s="112">
        <v>1727.51</v>
      </c>
    </row>
    <row r="304" spans="2:19" s="96" customFormat="1" x14ac:dyDescent="0.2">
      <c r="B304" s="94" t="s">
        <v>424</v>
      </c>
      <c r="C304" s="95" t="s">
        <v>38</v>
      </c>
      <c r="D304" s="95" t="s">
        <v>39</v>
      </c>
      <c r="E304" s="95" t="s">
        <v>18</v>
      </c>
      <c r="F304" s="95" t="s">
        <v>22</v>
      </c>
      <c r="G304" s="8">
        <v>15000</v>
      </c>
      <c r="H304" s="8">
        <v>0</v>
      </c>
      <c r="I304" s="8">
        <v>25</v>
      </c>
      <c r="J304" s="8">
        <f t="shared" si="57"/>
        <v>430.5</v>
      </c>
      <c r="K304" s="9">
        <f t="shared" si="58"/>
        <v>456</v>
      </c>
      <c r="L304" s="9">
        <f t="shared" si="53"/>
        <v>1063.5</v>
      </c>
      <c r="M304" s="8">
        <f t="shared" si="54"/>
        <v>1065</v>
      </c>
      <c r="N304" s="9">
        <f t="shared" si="56"/>
        <v>172.5</v>
      </c>
      <c r="O304" s="8">
        <v>100</v>
      </c>
      <c r="P304" s="9">
        <f t="shared" si="55"/>
        <v>1011.5</v>
      </c>
      <c r="Q304" s="9">
        <f t="shared" si="59"/>
        <v>13988.5</v>
      </c>
      <c r="R304" s="112">
        <v>709</v>
      </c>
      <c r="S304" s="112">
        <v>710</v>
      </c>
    </row>
    <row r="305" spans="2:22" s="96" customFormat="1" x14ac:dyDescent="0.2">
      <c r="B305" s="94" t="s">
        <v>437</v>
      </c>
      <c r="C305" s="99" t="s">
        <v>94</v>
      </c>
      <c r="D305" s="95" t="s">
        <v>496</v>
      </c>
      <c r="E305" s="95" t="s">
        <v>18</v>
      </c>
      <c r="F305" s="95" t="s">
        <v>22</v>
      </c>
      <c r="G305" s="8">
        <v>31150</v>
      </c>
      <c r="H305" s="8">
        <v>0</v>
      </c>
      <c r="I305" s="8">
        <v>25</v>
      </c>
      <c r="J305" s="8">
        <f t="shared" si="57"/>
        <v>894.005</v>
      </c>
      <c r="K305" s="9">
        <f t="shared" si="58"/>
        <v>946.96</v>
      </c>
      <c r="L305" s="9">
        <f t="shared" si="53"/>
        <v>2208.5350000000003</v>
      </c>
      <c r="M305" s="8">
        <f t="shared" si="54"/>
        <v>2211.6499999999996</v>
      </c>
      <c r="N305" s="9">
        <f t="shared" si="56"/>
        <v>358.22499999999997</v>
      </c>
      <c r="O305" s="8">
        <v>100</v>
      </c>
      <c r="P305" s="9">
        <f t="shared" si="55"/>
        <v>1965.9650000000001</v>
      </c>
      <c r="Q305" s="9">
        <f t="shared" si="59"/>
        <v>29184.035</v>
      </c>
      <c r="R305" s="112">
        <v>1712.24</v>
      </c>
      <c r="S305" s="112">
        <v>1714.65</v>
      </c>
    </row>
    <row r="306" spans="2:22" s="96" customFormat="1" x14ac:dyDescent="0.2">
      <c r="B306" s="95" t="s">
        <v>435</v>
      </c>
      <c r="C306" s="95" t="s">
        <v>94</v>
      </c>
      <c r="D306" s="95" t="s">
        <v>253</v>
      </c>
      <c r="E306" s="95" t="s">
        <v>18</v>
      </c>
      <c r="F306" s="95" t="s">
        <v>22</v>
      </c>
      <c r="G306" s="8">
        <v>15000</v>
      </c>
      <c r="H306" s="8">
        <v>0</v>
      </c>
      <c r="I306" s="8">
        <v>25</v>
      </c>
      <c r="J306" s="8">
        <f t="shared" si="57"/>
        <v>430.5</v>
      </c>
      <c r="K306" s="9">
        <f t="shared" si="58"/>
        <v>456</v>
      </c>
      <c r="L306" s="9">
        <f t="shared" si="53"/>
        <v>1063.5</v>
      </c>
      <c r="M306" s="8">
        <f t="shared" si="54"/>
        <v>1065</v>
      </c>
      <c r="N306" s="9">
        <f t="shared" si="56"/>
        <v>172.5</v>
      </c>
      <c r="O306" s="8">
        <v>100</v>
      </c>
      <c r="P306" s="9">
        <f t="shared" si="55"/>
        <v>1011.5</v>
      </c>
      <c r="Q306" s="9">
        <f t="shared" si="59"/>
        <v>13988.5</v>
      </c>
      <c r="R306" s="112">
        <v>709</v>
      </c>
      <c r="S306" s="112">
        <v>710</v>
      </c>
    </row>
    <row r="307" spans="2:22" s="96" customFormat="1" x14ac:dyDescent="0.2">
      <c r="B307" s="95" t="s">
        <v>221</v>
      </c>
      <c r="C307" s="95" t="s">
        <v>94</v>
      </c>
      <c r="D307" s="95" t="s">
        <v>253</v>
      </c>
      <c r="E307" s="95" t="s">
        <v>18</v>
      </c>
      <c r="F307" s="95" t="s">
        <v>19</v>
      </c>
      <c r="G307" s="8">
        <v>15000</v>
      </c>
      <c r="H307" s="8">
        <v>0</v>
      </c>
      <c r="I307" s="8">
        <v>25</v>
      </c>
      <c r="J307" s="8">
        <f t="shared" si="57"/>
        <v>430.5</v>
      </c>
      <c r="K307" s="9">
        <f t="shared" si="58"/>
        <v>456</v>
      </c>
      <c r="L307" s="9">
        <f t="shared" si="53"/>
        <v>1063.5</v>
      </c>
      <c r="M307" s="8">
        <f t="shared" si="54"/>
        <v>1065</v>
      </c>
      <c r="N307" s="9">
        <f t="shared" si="56"/>
        <v>172.5</v>
      </c>
      <c r="O307" s="8">
        <v>100</v>
      </c>
      <c r="P307" s="9">
        <f t="shared" si="55"/>
        <v>1011.5</v>
      </c>
      <c r="Q307" s="9">
        <f t="shared" si="59"/>
        <v>13988.5</v>
      </c>
      <c r="R307" s="112">
        <v>850.8</v>
      </c>
      <c r="S307" s="112">
        <v>852</v>
      </c>
    </row>
    <row r="308" spans="2:22" s="96" customFormat="1" x14ac:dyDescent="0.2">
      <c r="B308" s="95" t="s">
        <v>239</v>
      </c>
      <c r="C308" s="95" t="s">
        <v>94</v>
      </c>
      <c r="D308" s="95" t="s">
        <v>253</v>
      </c>
      <c r="E308" s="95" t="s">
        <v>18</v>
      </c>
      <c r="F308" s="95" t="s">
        <v>19</v>
      </c>
      <c r="G308" s="8">
        <v>15000</v>
      </c>
      <c r="H308" s="8">
        <v>0</v>
      </c>
      <c r="I308" s="8">
        <v>25</v>
      </c>
      <c r="J308" s="8">
        <f t="shared" si="57"/>
        <v>430.5</v>
      </c>
      <c r="K308" s="9">
        <f t="shared" si="58"/>
        <v>456</v>
      </c>
      <c r="L308" s="9">
        <f t="shared" si="53"/>
        <v>1063.5</v>
      </c>
      <c r="M308" s="8">
        <f t="shared" si="54"/>
        <v>1065</v>
      </c>
      <c r="N308" s="9">
        <f t="shared" si="56"/>
        <v>172.5</v>
      </c>
      <c r="O308" s="8">
        <v>0</v>
      </c>
      <c r="P308" s="9">
        <f t="shared" si="55"/>
        <v>911.5</v>
      </c>
      <c r="Q308" s="9">
        <f t="shared" si="59"/>
        <v>14088.5</v>
      </c>
      <c r="R308" s="112">
        <v>709</v>
      </c>
      <c r="S308" s="112">
        <v>710</v>
      </c>
    </row>
    <row r="309" spans="2:22" s="96" customFormat="1" x14ac:dyDescent="0.2">
      <c r="B309" s="95" t="s">
        <v>438</v>
      </c>
      <c r="C309" s="95" t="s">
        <v>86</v>
      </c>
      <c r="D309" s="95" t="s">
        <v>518</v>
      </c>
      <c r="E309" s="95" t="s">
        <v>18</v>
      </c>
      <c r="F309" s="95" t="s">
        <v>22</v>
      </c>
      <c r="G309" s="8">
        <v>45000</v>
      </c>
      <c r="H309" s="8">
        <v>910.22</v>
      </c>
      <c r="I309" s="8">
        <v>25</v>
      </c>
      <c r="J309" s="8">
        <f t="shared" si="57"/>
        <v>1291.5</v>
      </c>
      <c r="K309" s="9">
        <f t="shared" si="58"/>
        <v>1368</v>
      </c>
      <c r="L309" s="9">
        <f t="shared" si="53"/>
        <v>3190.5</v>
      </c>
      <c r="M309" s="8">
        <f t="shared" si="54"/>
        <v>3194.9999999999995</v>
      </c>
      <c r="N309" s="9">
        <f t="shared" si="56"/>
        <v>517.5</v>
      </c>
      <c r="O309" s="8">
        <v>1687.38</v>
      </c>
      <c r="P309" s="9">
        <f t="shared" si="55"/>
        <v>5282.1</v>
      </c>
      <c r="Q309" s="9">
        <f t="shared" si="59"/>
        <v>39717.9</v>
      </c>
      <c r="R309" s="112">
        <v>2836</v>
      </c>
      <c r="S309" s="112">
        <v>2840</v>
      </c>
    </row>
    <row r="310" spans="2:22" s="96" customFormat="1" x14ac:dyDescent="0.2">
      <c r="B310" s="99" t="s">
        <v>517</v>
      </c>
      <c r="C310" s="95" t="s">
        <v>86</v>
      </c>
      <c r="D310" s="95" t="s">
        <v>178</v>
      </c>
      <c r="E310" s="99" t="s">
        <v>18</v>
      </c>
      <c r="F310" s="99" t="s">
        <v>19</v>
      </c>
      <c r="G310" s="13">
        <v>15000</v>
      </c>
      <c r="H310" s="13">
        <v>0</v>
      </c>
      <c r="I310" s="13">
        <v>25</v>
      </c>
      <c r="J310" s="8">
        <f t="shared" si="57"/>
        <v>430.5</v>
      </c>
      <c r="K310" s="9">
        <f t="shared" si="58"/>
        <v>456</v>
      </c>
      <c r="L310" s="9">
        <f t="shared" si="53"/>
        <v>1063.5</v>
      </c>
      <c r="M310" s="8">
        <f t="shared" si="54"/>
        <v>1065</v>
      </c>
      <c r="N310" s="9">
        <f t="shared" si="56"/>
        <v>172.5</v>
      </c>
      <c r="O310" s="13">
        <v>0</v>
      </c>
      <c r="P310" s="9">
        <f t="shared" si="55"/>
        <v>911.5</v>
      </c>
      <c r="Q310" s="13">
        <f t="shared" si="59"/>
        <v>14088.5</v>
      </c>
      <c r="R310" s="97"/>
      <c r="S310" s="97"/>
    </row>
    <row r="311" spans="2:22" s="96" customFormat="1" x14ac:dyDescent="0.2">
      <c r="B311" s="95" t="s">
        <v>234</v>
      </c>
      <c r="C311" s="95" t="s">
        <v>86</v>
      </c>
      <c r="D311" s="95" t="s">
        <v>178</v>
      </c>
      <c r="E311" s="95" t="s">
        <v>18</v>
      </c>
      <c r="F311" s="95" t="s">
        <v>19</v>
      </c>
      <c r="G311" s="8">
        <v>17000</v>
      </c>
      <c r="H311" s="8">
        <v>0</v>
      </c>
      <c r="I311" s="8">
        <v>25</v>
      </c>
      <c r="J311" s="8">
        <f t="shared" si="57"/>
        <v>487.9</v>
      </c>
      <c r="K311" s="9">
        <f t="shared" si="58"/>
        <v>516.79999999999995</v>
      </c>
      <c r="L311" s="9">
        <f t="shared" si="53"/>
        <v>1205.3000000000002</v>
      </c>
      <c r="M311" s="8">
        <f t="shared" si="54"/>
        <v>1207</v>
      </c>
      <c r="N311" s="9">
        <f t="shared" si="56"/>
        <v>195.5</v>
      </c>
      <c r="O311" s="8">
        <v>0</v>
      </c>
      <c r="P311" s="9">
        <f t="shared" si="55"/>
        <v>1029.6999999999998</v>
      </c>
      <c r="Q311" s="9">
        <f t="shared" si="59"/>
        <v>15970.3</v>
      </c>
      <c r="R311" s="112">
        <v>709</v>
      </c>
      <c r="S311" s="112">
        <v>710</v>
      </c>
    </row>
    <row r="312" spans="2:22" s="96" customFormat="1" x14ac:dyDescent="0.2">
      <c r="B312" s="99" t="s">
        <v>255</v>
      </c>
      <c r="C312" s="95" t="s">
        <v>86</v>
      </c>
      <c r="D312" s="95" t="s">
        <v>178</v>
      </c>
      <c r="E312" s="99" t="s">
        <v>18</v>
      </c>
      <c r="F312" s="95" t="s">
        <v>19</v>
      </c>
      <c r="G312" s="9">
        <v>17000</v>
      </c>
      <c r="H312" s="8">
        <v>0</v>
      </c>
      <c r="I312" s="8">
        <v>25</v>
      </c>
      <c r="J312" s="8">
        <f t="shared" si="57"/>
        <v>487.9</v>
      </c>
      <c r="K312" s="9">
        <f t="shared" si="58"/>
        <v>516.79999999999995</v>
      </c>
      <c r="L312" s="9">
        <f t="shared" si="53"/>
        <v>1205.3000000000002</v>
      </c>
      <c r="M312" s="8">
        <f t="shared" si="54"/>
        <v>1207</v>
      </c>
      <c r="N312" s="9">
        <f t="shared" si="56"/>
        <v>195.5</v>
      </c>
      <c r="O312" s="8">
        <v>0</v>
      </c>
      <c r="P312" s="9">
        <f t="shared" si="55"/>
        <v>1029.6999999999998</v>
      </c>
      <c r="Q312" s="9">
        <f t="shared" si="59"/>
        <v>15970.3</v>
      </c>
      <c r="R312" s="111">
        <v>857.89</v>
      </c>
      <c r="S312" s="111">
        <v>859.1</v>
      </c>
    </row>
    <row r="313" spans="2:22" s="96" customFormat="1" ht="13.5" customHeight="1" x14ac:dyDescent="0.2">
      <c r="R313" s="122"/>
      <c r="S313" s="122"/>
    </row>
    <row r="314" spans="2:22" s="96" customFormat="1" ht="13.5" customHeight="1" x14ac:dyDescent="0.2">
      <c r="B314" s="99" t="s">
        <v>434</v>
      </c>
      <c r="C314" s="95" t="s">
        <v>257</v>
      </c>
      <c r="D314" s="99" t="s">
        <v>488</v>
      </c>
      <c r="E314" s="95" t="s">
        <v>18</v>
      </c>
      <c r="F314" s="95" t="s">
        <v>19</v>
      </c>
      <c r="G314" s="9">
        <v>61282.400000000001</v>
      </c>
      <c r="H314" s="9">
        <v>3410.5</v>
      </c>
      <c r="I314" s="8">
        <v>25</v>
      </c>
      <c r="J314" s="8">
        <f t="shared" ref="J314:J345" si="60">IF(G314&lt;=$AF$384*$AG$384,G314*$AC$391,($AF$384*$AG$384)*$AC$391)</f>
        <v>1758.8048800000001</v>
      </c>
      <c r="K314" s="9">
        <f t="shared" ref="K314:K345" si="61">IF(G314&lt;=$AF$385*$AG$385,G314*$AC$392,($AF$385*$AG$385)*$AC$392)</f>
        <v>1862.98496</v>
      </c>
      <c r="L314" s="9">
        <f t="shared" si="53"/>
        <v>4344.9221600000001</v>
      </c>
      <c r="M314" s="8">
        <f t="shared" si="54"/>
        <v>4351.0504000000001</v>
      </c>
      <c r="N314" s="9">
        <f t="shared" si="56"/>
        <v>704.74760000000003</v>
      </c>
      <c r="O314" s="9">
        <v>17468.41</v>
      </c>
      <c r="P314" s="9">
        <f t="shared" si="55"/>
        <v>24525.699840000001</v>
      </c>
      <c r="Q314" s="9">
        <f t="shared" ref="Q314:Q345" si="62">G314-P314</f>
        <v>36756.70016</v>
      </c>
      <c r="R314" s="111">
        <v>3635.92</v>
      </c>
      <c r="S314" s="111">
        <v>3641.05</v>
      </c>
    </row>
    <row r="315" spans="2:22" s="96" customFormat="1" x14ac:dyDescent="0.2">
      <c r="B315" s="95" t="s">
        <v>335</v>
      </c>
      <c r="C315" s="95" t="s">
        <v>257</v>
      </c>
      <c r="D315" s="95" t="s">
        <v>58</v>
      </c>
      <c r="E315" s="95" t="s">
        <v>18</v>
      </c>
      <c r="F315" s="95" t="s">
        <v>19</v>
      </c>
      <c r="G315" s="8">
        <v>25000</v>
      </c>
      <c r="H315" s="8">
        <v>0</v>
      </c>
      <c r="I315" s="8">
        <v>25</v>
      </c>
      <c r="J315" s="8">
        <f t="shared" si="60"/>
        <v>717.5</v>
      </c>
      <c r="K315" s="9">
        <f t="shared" si="61"/>
        <v>760</v>
      </c>
      <c r="L315" s="9">
        <f t="shared" si="53"/>
        <v>1772.5000000000002</v>
      </c>
      <c r="M315" s="8">
        <f t="shared" si="54"/>
        <v>1774.9999999999998</v>
      </c>
      <c r="N315" s="9">
        <f t="shared" si="56"/>
        <v>287.5</v>
      </c>
      <c r="O315" s="9">
        <v>8992.43</v>
      </c>
      <c r="P315" s="9">
        <f t="shared" si="55"/>
        <v>10494.93</v>
      </c>
      <c r="Q315" s="9">
        <f t="shared" si="62"/>
        <v>14505.07</v>
      </c>
      <c r="R315" s="112">
        <v>1276.2</v>
      </c>
      <c r="S315" s="112">
        <v>1278</v>
      </c>
    </row>
    <row r="316" spans="2:22" s="96" customFormat="1" x14ac:dyDescent="0.2">
      <c r="B316" s="94" t="s">
        <v>493</v>
      </c>
      <c r="C316" s="95" t="s">
        <v>265</v>
      </c>
      <c r="D316" s="95" t="s">
        <v>129</v>
      </c>
      <c r="E316" s="95" t="s">
        <v>18</v>
      </c>
      <c r="F316" s="95" t="s">
        <v>19</v>
      </c>
      <c r="G316" s="8">
        <v>40000</v>
      </c>
      <c r="H316" s="8">
        <v>442.65</v>
      </c>
      <c r="I316" s="8">
        <v>25</v>
      </c>
      <c r="J316" s="8">
        <f t="shared" si="60"/>
        <v>1148</v>
      </c>
      <c r="K316" s="9">
        <f t="shared" si="61"/>
        <v>1216</v>
      </c>
      <c r="L316" s="9">
        <f t="shared" si="53"/>
        <v>2836</v>
      </c>
      <c r="M316" s="8">
        <f t="shared" si="54"/>
        <v>2839.9999999999995</v>
      </c>
      <c r="N316" s="9">
        <f t="shared" si="56"/>
        <v>460</v>
      </c>
      <c r="O316" s="8">
        <v>9583.85</v>
      </c>
      <c r="P316" s="9">
        <f t="shared" si="55"/>
        <v>12415.5</v>
      </c>
      <c r="Q316" s="9">
        <f t="shared" si="62"/>
        <v>27584.5</v>
      </c>
      <c r="R316" s="112">
        <v>2233.35</v>
      </c>
      <c r="S316" s="112">
        <v>2236.5</v>
      </c>
    </row>
    <row r="317" spans="2:22" s="96" customFormat="1" x14ac:dyDescent="0.2">
      <c r="B317" s="94" t="s">
        <v>95</v>
      </c>
      <c r="C317" s="95" t="s">
        <v>265</v>
      </c>
      <c r="D317" s="95" t="s">
        <v>497</v>
      </c>
      <c r="E317" s="95" t="s">
        <v>18</v>
      </c>
      <c r="F317" s="95" t="s">
        <v>19</v>
      </c>
      <c r="G317" s="8">
        <v>33000</v>
      </c>
      <c r="H317" s="8">
        <v>0</v>
      </c>
      <c r="I317" s="8">
        <v>25</v>
      </c>
      <c r="J317" s="8">
        <f t="shared" si="60"/>
        <v>947.1</v>
      </c>
      <c r="K317" s="9">
        <f t="shared" si="61"/>
        <v>1003.2</v>
      </c>
      <c r="L317" s="9">
        <f t="shared" si="53"/>
        <v>2339.7000000000003</v>
      </c>
      <c r="M317" s="8">
        <f t="shared" si="54"/>
        <v>2343</v>
      </c>
      <c r="N317" s="9">
        <f t="shared" si="56"/>
        <v>379.5</v>
      </c>
      <c r="O317" s="8">
        <v>11616.59</v>
      </c>
      <c r="P317" s="9">
        <f t="shared" si="55"/>
        <v>13591.89</v>
      </c>
      <c r="Q317" s="9">
        <f t="shared" si="62"/>
        <v>19408.11</v>
      </c>
      <c r="R317" s="112">
        <v>1861.13</v>
      </c>
      <c r="S317" s="112">
        <v>1863.75</v>
      </c>
      <c r="V317" s="96" t="s">
        <v>589</v>
      </c>
    </row>
    <row r="318" spans="2:22" s="96" customFormat="1" x14ac:dyDescent="0.2">
      <c r="B318" s="95" t="s">
        <v>312</v>
      </c>
      <c r="C318" s="95" t="s">
        <v>265</v>
      </c>
      <c r="D318" s="95" t="s">
        <v>496</v>
      </c>
      <c r="E318" s="95" t="s">
        <v>18</v>
      </c>
      <c r="F318" s="95" t="s">
        <v>22</v>
      </c>
      <c r="G318" s="8">
        <v>30000</v>
      </c>
      <c r="H318" s="8">
        <v>0</v>
      </c>
      <c r="I318" s="8">
        <v>25</v>
      </c>
      <c r="J318" s="8">
        <f t="shared" si="60"/>
        <v>861</v>
      </c>
      <c r="K318" s="9">
        <f t="shared" si="61"/>
        <v>912</v>
      </c>
      <c r="L318" s="9">
        <f t="shared" si="53"/>
        <v>2127</v>
      </c>
      <c r="M318" s="8">
        <f t="shared" si="54"/>
        <v>2130</v>
      </c>
      <c r="N318" s="9">
        <f t="shared" si="56"/>
        <v>345</v>
      </c>
      <c r="O318" s="8">
        <v>7379.79</v>
      </c>
      <c r="P318" s="9">
        <f t="shared" si="55"/>
        <v>9177.7900000000009</v>
      </c>
      <c r="Q318" s="9">
        <f t="shared" si="62"/>
        <v>20822.21</v>
      </c>
      <c r="R318" s="112">
        <v>1559.8</v>
      </c>
      <c r="S318" s="112">
        <v>1562</v>
      </c>
    </row>
    <row r="319" spans="2:22" s="96" customFormat="1" x14ac:dyDescent="0.2">
      <c r="B319" s="94" t="s">
        <v>314</v>
      </c>
      <c r="C319" s="95" t="s">
        <v>265</v>
      </c>
      <c r="D319" s="95" t="s">
        <v>496</v>
      </c>
      <c r="E319" s="95" t="s">
        <v>18</v>
      </c>
      <c r="F319" s="95" t="s">
        <v>19</v>
      </c>
      <c r="G319" s="8">
        <v>32000</v>
      </c>
      <c r="H319" s="8">
        <v>0</v>
      </c>
      <c r="I319" s="8">
        <v>25</v>
      </c>
      <c r="J319" s="8">
        <f t="shared" si="60"/>
        <v>918.4</v>
      </c>
      <c r="K319" s="9">
        <f t="shared" si="61"/>
        <v>972.8</v>
      </c>
      <c r="L319" s="9">
        <f t="shared" si="53"/>
        <v>2268.8000000000002</v>
      </c>
      <c r="M319" s="8">
        <f t="shared" si="54"/>
        <v>2272</v>
      </c>
      <c r="N319" s="9">
        <f t="shared" si="56"/>
        <v>368</v>
      </c>
      <c r="O319" s="8">
        <v>14564.39</v>
      </c>
      <c r="P319" s="9">
        <f t="shared" si="55"/>
        <v>16480.59</v>
      </c>
      <c r="Q319" s="9">
        <f t="shared" si="62"/>
        <v>15519.41</v>
      </c>
      <c r="R319" s="112">
        <v>1914.3</v>
      </c>
      <c r="S319" s="112">
        <v>1917</v>
      </c>
    </row>
    <row r="320" spans="2:22" s="96" customFormat="1" x14ac:dyDescent="0.2">
      <c r="B320" s="95" t="s">
        <v>457</v>
      </c>
      <c r="C320" s="99" t="s">
        <v>261</v>
      </c>
      <c r="D320" s="95" t="s">
        <v>491</v>
      </c>
      <c r="E320" s="95" t="s">
        <v>18</v>
      </c>
      <c r="F320" s="95" t="s">
        <v>22</v>
      </c>
      <c r="G320" s="8">
        <v>70000</v>
      </c>
      <c r="H320" s="8">
        <v>5050.97</v>
      </c>
      <c r="I320" s="8">
        <v>25</v>
      </c>
      <c r="J320" s="8">
        <f t="shared" si="60"/>
        <v>2009</v>
      </c>
      <c r="K320" s="9">
        <f t="shared" si="61"/>
        <v>2128</v>
      </c>
      <c r="L320" s="9">
        <f t="shared" si="53"/>
        <v>4963</v>
      </c>
      <c r="M320" s="8">
        <f t="shared" si="54"/>
        <v>4970</v>
      </c>
      <c r="N320" s="9">
        <f t="shared" si="56"/>
        <v>805</v>
      </c>
      <c r="O320" s="8">
        <v>1687.38</v>
      </c>
      <c r="P320" s="9">
        <f t="shared" si="55"/>
        <v>10900.350000000002</v>
      </c>
      <c r="Q320" s="9">
        <f t="shared" si="62"/>
        <v>59099.649999999994</v>
      </c>
      <c r="R320" s="112">
        <v>3899.5</v>
      </c>
      <c r="S320" s="112">
        <v>3905</v>
      </c>
    </row>
    <row r="321" spans="2:19" s="96" customFormat="1" x14ac:dyDescent="0.2">
      <c r="B321" s="94" t="s">
        <v>419</v>
      </c>
      <c r="C321" s="99" t="s">
        <v>261</v>
      </c>
      <c r="D321" s="95" t="s">
        <v>496</v>
      </c>
      <c r="E321" s="95" t="s">
        <v>18</v>
      </c>
      <c r="F321" s="95" t="s">
        <v>19</v>
      </c>
      <c r="G321" s="8">
        <v>35000</v>
      </c>
      <c r="H321" s="8">
        <v>0</v>
      </c>
      <c r="I321" s="8">
        <v>25</v>
      </c>
      <c r="J321" s="8">
        <f t="shared" si="60"/>
        <v>1004.5</v>
      </c>
      <c r="K321" s="9">
        <f t="shared" si="61"/>
        <v>1064</v>
      </c>
      <c r="L321" s="9">
        <f t="shared" si="53"/>
        <v>2481.5</v>
      </c>
      <c r="M321" s="8">
        <f t="shared" si="54"/>
        <v>2485</v>
      </c>
      <c r="N321" s="9">
        <f t="shared" si="56"/>
        <v>402.5</v>
      </c>
      <c r="O321" s="8">
        <v>600</v>
      </c>
      <c r="P321" s="9">
        <f t="shared" si="55"/>
        <v>2693.5</v>
      </c>
      <c r="Q321" s="9">
        <f t="shared" si="62"/>
        <v>32306.5</v>
      </c>
      <c r="R321" s="112">
        <v>1559.8</v>
      </c>
      <c r="S321" s="112">
        <v>1562</v>
      </c>
    </row>
    <row r="322" spans="2:19" s="96" customFormat="1" x14ac:dyDescent="0.2">
      <c r="B322" s="94" t="s">
        <v>318</v>
      </c>
      <c r="C322" s="99" t="s">
        <v>261</v>
      </c>
      <c r="D322" s="95" t="s">
        <v>496</v>
      </c>
      <c r="E322" s="95" t="s">
        <v>18</v>
      </c>
      <c r="F322" s="95" t="s">
        <v>22</v>
      </c>
      <c r="G322" s="8">
        <v>25000</v>
      </c>
      <c r="H322" s="8">
        <v>0</v>
      </c>
      <c r="I322" s="8">
        <v>25</v>
      </c>
      <c r="J322" s="8">
        <f t="shared" si="60"/>
        <v>717.5</v>
      </c>
      <c r="K322" s="9">
        <f t="shared" si="61"/>
        <v>760</v>
      </c>
      <c r="L322" s="9">
        <f t="shared" si="53"/>
        <v>1772.5000000000002</v>
      </c>
      <c r="M322" s="8">
        <f t="shared" si="54"/>
        <v>1774.9999999999998</v>
      </c>
      <c r="N322" s="9">
        <f t="shared" si="56"/>
        <v>287.5</v>
      </c>
      <c r="O322" s="8">
        <v>3274.76</v>
      </c>
      <c r="P322" s="9">
        <f t="shared" si="55"/>
        <v>4777.26</v>
      </c>
      <c r="Q322" s="9">
        <f t="shared" si="62"/>
        <v>20222.739999999998</v>
      </c>
      <c r="R322" s="112">
        <v>1559.8</v>
      </c>
      <c r="S322" s="112">
        <v>1562</v>
      </c>
    </row>
    <row r="323" spans="2:19" s="96" customFormat="1" x14ac:dyDescent="0.2">
      <c r="B323" s="95" t="s">
        <v>172</v>
      </c>
      <c r="C323" s="99" t="s">
        <v>261</v>
      </c>
      <c r="D323" s="95" t="s">
        <v>496</v>
      </c>
      <c r="E323" s="95" t="s">
        <v>18</v>
      </c>
      <c r="F323" s="95" t="s">
        <v>19</v>
      </c>
      <c r="G323" s="8">
        <v>30150</v>
      </c>
      <c r="H323" s="8">
        <v>0</v>
      </c>
      <c r="I323" s="8">
        <v>25</v>
      </c>
      <c r="J323" s="8">
        <f t="shared" si="60"/>
        <v>865.30499999999995</v>
      </c>
      <c r="K323" s="9">
        <f t="shared" si="61"/>
        <v>916.56</v>
      </c>
      <c r="L323" s="9">
        <f t="shared" si="53"/>
        <v>2137.6350000000002</v>
      </c>
      <c r="M323" s="8">
        <f t="shared" si="54"/>
        <v>2140.6499999999996</v>
      </c>
      <c r="N323" s="9">
        <f t="shared" si="56"/>
        <v>346.72499999999997</v>
      </c>
      <c r="O323" s="8">
        <v>100</v>
      </c>
      <c r="P323" s="9">
        <f t="shared" si="55"/>
        <v>1906.8649999999998</v>
      </c>
      <c r="Q323" s="9">
        <f t="shared" si="62"/>
        <v>28243.135000000002</v>
      </c>
      <c r="R323" s="112">
        <v>1712.24</v>
      </c>
      <c r="S323" s="112">
        <v>1714.65</v>
      </c>
    </row>
    <row r="324" spans="2:19" s="96" customFormat="1" x14ac:dyDescent="0.2">
      <c r="B324" s="94" t="s">
        <v>148</v>
      </c>
      <c r="C324" s="99" t="s">
        <v>261</v>
      </c>
      <c r="D324" s="95" t="s">
        <v>496</v>
      </c>
      <c r="E324" s="95" t="s">
        <v>18</v>
      </c>
      <c r="F324" s="95" t="s">
        <v>19</v>
      </c>
      <c r="G324" s="8">
        <v>35000</v>
      </c>
      <c r="H324" s="8">
        <v>0</v>
      </c>
      <c r="I324" s="8">
        <v>25</v>
      </c>
      <c r="J324" s="8">
        <f t="shared" si="60"/>
        <v>1004.5</v>
      </c>
      <c r="K324" s="9">
        <f t="shared" si="61"/>
        <v>1064</v>
      </c>
      <c r="L324" s="9">
        <f t="shared" si="53"/>
        <v>2481.5</v>
      </c>
      <c r="M324" s="8">
        <f t="shared" si="54"/>
        <v>2485</v>
      </c>
      <c r="N324" s="9">
        <f t="shared" si="56"/>
        <v>402.5</v>
      </c>
      <c r="O324" s="8">
        <v>100</v>
      </c>
      <c r="P324" s="9">
        <f t="shared" si="55"/>
        <v>2193.5</v>
      </c>
      <c r="Q324" s="9">
        <f t="shared" si="62"/>
        <v>32806.5</v>
      </c>
      <c r="R324" s="112">
        <v>2010.02</v>
      </c>
      <c r="S324" s="112">
        <v>2012.85</v>
      </c>
    </row>
    <row r="325" spans="2:19" s="96" customFormat="1" x14ac:dyDescent="0.2">
      <c r="B325" s="94" t="s">
        <v>429</v>
      </c>
      <c r="C325" s="99" t="s">
        <v>261</v>
      </c>
      <c r="D325" s="95" t="s">
        <v>496</v>
      </c>
      <c r="E325" s="95" t="s">
        <v>18</v>
      </c>
      <c r="F325" s="95" t="s">
        <v>22</v>
      </c>
      <c r="G325" s="8">
        <v>39000</v>
      </c>
      <c r="H325" s="8">
        <v>301.52</v>
      </c>
      <c r="I325" s="8">
        <v>25</v>
      </c>
      <c r="J325" s="8">
        <f t="shared" si="60"/>
        <v>1119.3</v>
      </c>
      <c r="K325" s="9">
        <f t="shared" si="61"/>
        <v>1185.5999999999999</v>
      </c>
      <c r="L325" s="9">
        <f t="shared" si="53"/>
        <v>2765.1000000000004</v>
      </c>
      <c r="M325" s="8">
        <f t="shared" si="54"/>
        <v>2768.9999999999995</v>
      </c>
      <c r="N325" s="9">
        <f t="shared" si="56"/>
        <v>448.5</v>
      </c>
      <c r="O325" s="8">
        <v>600</v>
      </c>
      <c r="P325" s="9">
        <f t="shared" si="55"/>
        <v>3231.42</v>
      </c>
      <c r="Q325" s="9">
        <f t="shared" si="62"/>
        <v>35768.58</v>
      </c>
      <c r="R325" s="112">
        <v>2410.6</v>
      </c>
      <c r="S325" s="112">
        <v>2414</v>
      </c>
    </row>
    <row r="326" spans="2:19" s="96" customFormat="1" x14ac:dyDescent="0.2">
      <c r="B326" s="99" t="s">
        <v>319</v>
      </c>
      <c r="C326" s="99" t="s">
        <v>261</v>
      </c>
      <c r="D326" s="95" t="s">
        <v>497</v>
      </c>
      <c r="E326" s="95" t="s">
        <v>18</v>
      </c>
      <c r="F326" s="95" t="s">
        <v>19</v>
      </c>
      <c r="G326" s="8">
        <v>30000.15</v>
      </c>
      <c r="H326" s="8">
        <v>0</v>
      </c>
      <c r="I326" s="8">
        <v>25</v>
      </c>
      <c r="J326" s="8">
        <f t="shared" si="60"/>
        <v>861.00430500000004</v>
      </c>
      <c r="K326" s="9">
        <f t="shared" si="61"/>
        <v>912.00456000000008</v>
      </c>
      <c r="L326" s="9">
        <f t="shared" si="53"/>
        <v>2127.0106350000001</v>
      </c>
      <c r="M326" s="8">
        <f t="shared" si="54"/>
        <v>2130.0106499999997</v>
      </c>
      <c r="N326" s="9">
        <f t="shared" si="56"/>
        <v>345.00172500000002</v>
      </c>
      <c r="O326" s="8">
        <v>12656.43</v>
      </c>
      <c r="P326" s="9">
        <f t="shared" si="55"/>
        <v>14454.438865</v>
      </c>
      <c r="Q326" s="9">
        <f t="shared" si="62"/>
        <v>15545.711135000001</v>
      </c>
      <c r="R326" s="112">
        <v>1717.07</v>
      </c>
      <c r="S326" s="112">
        <v>1719.49</v>
      </c>
    </row>
    <row r="327" spans="2:19" s="96" customFormat="1" x14ac:dyDescent="0.2">
      <c r="B327" s="95" t="s">
        <v>320</v>
      </c>
      <c r="C327" s="99" t="s">
        <v>261</v>
      </c>
      <c r="D327" s="95" t="s">
        <v>496</v>
      </c>
      <c r="E327" s="95" t="s">
        <v>18</v>
      </c>
      <c r="F327" s="95" t="s">
        <v>19</v>
      </c>
      <c r="G327" s="8">
        <v>30000</v>
      </c>
      <c r="H327" s="8">
        <v>0</v>
      </c>
      <c r="I327" s="8">
        <v>25</v>
      </c>
      <c r="J327" s="8">
        <f t="shared" si="60"/>
        <v>861</v>
      </c>
      <c r="K327" s="9">
        <f t="shared" si="61"/>
        <v>912</v>
      </c>
      <c r="L327" s="9">
        <f t="shared" si="53"/>
        <v>2127</v>
      </c>
      <c r="M327" s="8">
        <f t="shared" si="54"/>
        <v>2130</v>
      </c>
      <c r="N327" s="9">
        <f t="shared" si="56"/>
        <v>345</v>
      </c>
      <c r="O327" s="8">
        <v>100</v>
      </c>
      <c r="P327" s="9">
        <f t="shared" si="55"/>
        <v>1898</v>
      </c>
      <c r="Q327" s="9">
        <f t="shared" si="62"/>
        <v>28102</v>
      </c>
      <c r="R327" s="112">
        <v>1559.8</v>
      </c>
      <c r="S327" s="112">
        <v>1562</v>
      </c>
    </row>
    <row r="328" spans="2:19" s="96" customFormat="1" x14ac:dyDescent="0.2">
      <c r="B328" s="94" t="s">
        <v>415</v>
      </c>
      <c r="C328" s="95" t="s">
        <v>260</v>
      </c>
      <c r="D328" s="95" t="s">
        <v>491</v>
      </c>
      <c r="E328" s="95" t="s">
        <v>18</v>
      </c>
      <c r="F328" s="95" t="s">
        <v>22</v>
      </c>
      <c r="G328" s="8">
        <v>70000</v>
      </c>
      <c r="H328" s="8">
        <v>5368.45</v>
      </c>
      <c r="I328" s="8">
        <v>25</v>
      </c>
      <c r="J328" s="8">
        <f t="shared" si="60"/>
        <v>2009</v>
      </c>
      <c r="K328" s="9">
        <f t="shared" si="61"/>
        <v>2128</v>
      </c>
      <c r="L328" s="9">
        <f t="shared" si="53"/>
        <v>4963</v>
      </c>
      <c r="M328" s="8">
        <f t="shared" si="54"/>
        <v>4970</v>
      </c>
      <c r="N328" s="9">
        <f t="shared" si="56"/>
        <v>805</v>
      </c>
      <c r="O328" s="8">
        <v>4400</v>
      </c>
      <c r="P328" s="9">
        <f t="shared" si="55"/>
        <v>13930.45</v>
      </c>
      <c r="Q328" s="9">
        <f t="shared" si="62"/>
        <v>56069.55</v>
      </c>
      <c r="R328" s="112">
        <v>2268.8000000000002</v>
      </c>
      <c r="S328" s="112">
        <v>2272</v>
      </c>
    </row>
    <row r="329" spans="2:19" s="96" customFormat="1" x14ac:dyDescent="0.2">
      <c r="B329" s="94" t="s">
        <v>128</v>
      </c>
      <c r="C329" s="95" t="s">
        <v>260</v>
      </c>
      <c r="D329" s="95" t="s">
        <v>496</v>
      </c>
      <c r="E329" s="95" t="s">
        <v>18</v>
      </c>
      <c r="F329" s="95" t="s">
        <v>19</v>
      </c>
      <c r="G329" s="8">
        <v>35250</v>
      </c>
      <c r="H329" s="8">
        <v>0</v>
      </c>
      <c r="I329" s="8">
        <v>25</v>
      </c>
      <c r="J329" s="8">
        <f t="shared" si="60"/>
        <v>1011.675</v>
      </c>
      <c r="K329" s="9">
        <f t="shared" si="61"/>
        <v>1071.5999999999999</v>
      </c>
      <c r="L329" s="9">
        <f t="shared" si="53"/>
        <v>2499.2250000000004</v>
      </c>
      <c r="M329" s="8">
        <f t="shared" si="54"/>
        <v>2502.75</v>
      </c>
      <c r="N329" s="9">
        <f t="shared" si="56"/>
        <v>405.375</v>
      </c>
      <c r="O329" s="8">
        <v>100</v>
      </c>
      <c r="P329" s="9">
        <f t="shared" si="55"/>
        <v>2208.2749999999996</v>
      </c>
      <c r="Q329" s="9">
        <f t="shared" si="62"/>
        <v>33041.724999999999</v>
      </c>
      <c r="R329" s="112">
        <v>1861.13</v>
      </c>
      <c r="S329" s="112">
        <v>1863.75</v>
      </c>
    </row>
    <row r="330" spans="2:19" s="96" customFormat="1" x14ac:dyDescent="0.2">
      <c r="B330" s="94" t="s">
        <v>130</v>
      </c>
      <c r="C330" s="95" t="s">
        <v>260</v>
      </c>
      <c r="D330" s="95" t="s">
        <v>496</v>
      </c>
      <c r="E330" s="95" t="s">
        <v>18</v>
      </c>
      <c r="F330" s="95" t="s">
        <v>22</v>
      </c>
      <c r="G330" s="8">
        <v>33000</v>
      </c>
      <c r="H330" s="8">
        <v>0</v>
      </c>
      <c r="I330" s="8">
        <v>25</v>
      </c>
      <c r="J330" s="8">
        <f t="shared" si="60"/>
        <v>947.1</v>
      </c>
      <c r="K330" s="9">
        <f t="shared" si="61"/>
        <v>1003.2</v>
      </c>
      <c r="L330" s="9">
        <f t="shared" si="53"/>
        <v>2339.7000000000003</v>
      </c>
      <c r="M330" s="8">
        <f t="shared" si="54"/>
        <v>2343</v>
      </c>
      <c r="N330" s="9">
        <f t="shared" si="56"/>
        <v>379.5</v>
      </c>
      <c r="O330" s="8">
        <v>3274.76</v>
      </c>
      <c r="P330" s="9">
        <f t="shared" si="55"/>
        <v>5250.06</v>
      </c>
      <c r="Q330" s="9">
        <f t="shared" si="62"/>
        <v>27749.94</v>
      </c>
      <c r="R330" s="112">
        <v>2010.02</v>
      </c>
      <c r="S330" s="112">
        <v>2012.85</v>
      </c>
    </row>
    <row r="331" spans="2:19" s="96" customFormat="1" x14ac:dyDescent="0.2">
      <c r="B331" s="94" t="s">
        <v>311</v>
      </c>
      <c r="C331" s="95" t="s">
        <v>260</v>
      </c>
      <c r="D331" s="95" t="s">
        <v>496</v>
      </c>
      <c r="E331" s="95" t="s">
        <v>18</v>
      </c>
      <c r="F331" s="95" t="s">
        <v>19</v>
      </c>
      <c r="G331" s="8">
        <v>35000</v>
      </c>
      <c r="H331" s="8">
        <v>0</v>
      </c>
      <c r="I331" s="8">
        <v>25</v>
      </c>
      <c r="J331" s="8">
        <f t="shared" si="60"/>
        <v>1004.5</v>
      </c>
      <c r="K331" s="9">
        <f t="shared" si="61"/>
        <v>1064</v>
      </c>
      <c r="L331" s="9">
        <f t="shared" si="53"/>
        <v>2481.5</v>
      </c>
      <c r="M331" s="8">
        <f t="shared" si="54"/>
        <v>2485</v>
      </c>
      <c r="N331" s="9">
        <f t="shared" si="56"/>
        <v>402.5</v>
      </c>
      <c r="O331" s="8">
        <v>16134.57</v>
      </c>
      <c r="P331" s="9">
        <f t="shared" si="55"/>
        <v>18228.07</v>
      </c>
      <c r="Q331" s="9">
        <f t="shared" si="62"/>
        <v>16771.93</v>
      </c>
      <c r="R331" s="112">
        <v>1914.3</v>
      </c>
      <c r="S331" s="112">
        <v>1917</v>
      </c>
    </row>
    <row r="332" spans="2:19" s="96" customFormat="1" x14ac:dyDescent="0.2">
      <c r="B332" s="94" t="s">
        <v>321</v>
      </c>
      <c r="C332" s="95" t="s">
        <v>260</v>
      </c>
      <c r="D332" s="95" t="s">
        <v>504</v>
      </c>
      <c r="E332" s="95" t="s">
        <v>18</v>
      </c>
      <c r="F332" s="95" t="s">
        <v>19</v>
      </c>
      <c r="G332" s="8">
        <v>35000</v>
      </c>
      <c r="H332" s="8">
        <v>0</v>
      </c>
      <c r="I332" s="8">
        <v>25</v>
      </c>
      <c r="J332" s="8">
        <f t="shared" si="60"/>
        <v>1004.5</v>
      </c>
      <c r="K332" s="9">
        <f t="shared" si="61"/>
        <v>1064</v>
      </c>
      <c r="L332" s="9">
        <f t="shared" si="53"/>
        <v>2481.5</v>
      </c>
      <c r="M332" s="8">
        <f t="shared" si="54"/>
        <v>2485</v>
      </c>
      <c r="N332" s="9">
        <f t="shared" si="56"/>
        <v>402.5</v>
      </c>
      <c r="O332" s="8">
        <v>2480</v>
      </c>
      <c r="P332" s="9">
        <f t="shared" si="55"/>
        <v>4573.5</v>
      </c>
      <c r="Q332" s="9">
        <f t="shared" si="62"/>
        <v>30426.5</v>
      </c>
      <c r="R332" s="112">
        <v>1559.8</v>
      </c>
      <c r="S332" s="112">
        <v>1562</v>
      </c>
    </row>
    <row r="333" spans="2:19" s="96" customFormat="1" x14ac:dyDescent="0.2">
      <c r="B333" s="95" t="s">
        <v>313</v>
      </c>
      <c r="C333" s="95" t="s">
        <v>260</v>
      </c>
      <c r="D333" s="95" t="s">
        <v>496</v>
      </c>
      <c r="E333" s="95" t="s">
        <v>18</v>
      </c>
      <c r="F333" s="95" t="s">
        <v>22</v>
      </c>
      <c r="G333" s="8">
        <v>35000</v>
      </c>
      <c r="H333" s="8">
        <v>0</v>
      </c>
      <c r="I333" s="8">
        <v>25</v>
      </c>
      <c r="J333" s="8">
        <f t="shared" si="60"/>
        <v>1004.5</v>
      </c>
      <c r="K333" s="9">
        <f t="shared" si="61"/>
        <v>1064</v>
      </c>
      <c r="L333" s="9">
        <f t="shared" si="53"/>
        <v>2481.5</v>
      </c>
      <c r="M333" s="8">
        <f t="shared" si="54"/>
        <v>2485</v>
      </c>
      <c r="N333" s="9">
        <f t="shared" si="56"/>
        <v>402.5</v>
      </c>
      <c r="O333" s="8">
        <v>13181.25</v>
      </c>
      <c r="P333" s="9">
        <f t="shared" si="55"/>
        <v>15274.75</v>
      </c>
      <c r="Q333" s="9">
        <f t="shared" si="62"/>
        <v>19725.25</v>
      </c>
      <c r="R333" s="112">
        <v>1551.54</v>
      </c>
      <c r="S333" s="112">
        <v>1553.73</v>
      </c>
    </row>
    <row r="334" spans="2:19" s="96" customFormat="1" x14ac:dyDescent="0.2">
      <c r="B334" s="95" t="s">
        <v>322</v>
      </c>
      <c r="C334" s="95" t="s">
        <v>260</v>
      </c>
      <c r="D334" s="95" t="s">
        <v>496</v>
      </c>
      <c r="E334" s="95" t="s">
        <v>18</v>
      </c>
      <c r="F334" s="95" t="s">
        <v>19</v>
      </c>
      <c r="G334" s="8">
        <v>30000</v>
      </c>
      <c r="H334" s="8">
        <v>0</v>
      </c>
      <c r="I334" s="8">
        <v>25</v>
      </c>
      <c r="J334" s="8">
        <f t="shared" si="60"/>
        <v>861</v>
      </c>
      <c r="K334" s="9">
        <f t="shared" si="61"/>
        <v>912</v>
      </c>
      <c r="L334" s="9">
        <f t="shared" si="53"/>
        <v>2127</v>
      </c>
      <c r="M334" s="8">
        <f t="shared" si="54"/>
        <v>2130</v>
      </c>
      <c r="N334" s="9">
        <f t="shared" si="56"/>
        <v>345</v>
      </c>
      <c r="O334" s="8">
        <v>100</v>
      </c>
      <c r="P334" s="9">
        <f t="shared" si="55"/>
        <v>1898</v>
      </c>
      <c r="Q334" s="9">
        <f t="shared" si="62"/>
        <v>28102</v>
      </c>
      <c r="R334" s="112">
        <v>1559.8</v>
      </c>
      <c r="S334" s="112">
        <v>1562</v>
      </c>
    </row>
    <row r="335" spans="2:19" s="96" customFormat="1" x14ac:dyDescent="0.2">
      <c r="B335" s="94" t="s">
        <v>93</v>
      </c>
      <c r="C335" s="95" t="s">
        <v>260</v>
      </c>
      <c r="D335" s="95" t="s">
        <v>496</v>
      </c>
      <c r="E335" s="95" t="s">
        <v>18</v>
      </c>
      <c r="F335" s="95" t="s">
        <v>22</v>
      </c>
      <c r="G335" s="8">
        <v>35000</v>
      </c>
      <c r="H335" s="8">
        <v>0</v>
      </c>
      <c r="I335" s="8">
        <v>25</v>
      </c>
      <c r="J335" s="8">
        <f t="shared" si="60"/>
        <v>1004.5</v>
      </c>
      <c r="K335" s="9">
        <f t="shared" si="61"/>
        <v>1064</v>
      </c>
      <c r="L335" s="9">
        <f t="shared" si="53"/>
        <v>2481.5</v>
      </c>
      <c r="M335" s="8">
        <f t="shared" si="54"/>
        <v>2485</v>
      </c>
      <c r="N335" s="9">
        <f t="shared" si="56"/>
        <v>402.5</v>
      </c>
      <c r="O335" s="8">
        <v>1687.38</v>
      </c>
      <c r="P335" s="9">
        <f t="shared" si="55"/>
        <v>3780.88</v>
      </c>
      <c r="Q335" s="9">
        <f t="shared" si="62"/>
        <v>31219.119999999999</v>
      </c>
      <c r="R335" s="112">
        <v>1559.8</v>
      </c>
      <c r="S335" s="112">
        <v>1562</v>
      </c>
    </row>
    <row r="336" spans="2:19" s="96" customFormat="1" x14ac:dyDescent="0.2">
      <c r="B336" s="94" t="s">
        <v>323</v>
      </c>
      <c r="C336" s="95" t="s">
        <v>260</v>
      </c>
      <c r="D336" s="95" t="s">
        <v>496</v>
      </c>
      <c r="E336" s="95" t="s">
        <v>18</v>
      </c>
      <c r="F336" s="95" t="s">
        <v>19</v>
      </c>
      <c r="G336" s="8">
        <v>34000</v>
      </c>
      <c r="H336" s="8">
        <v>0</v>
      </c>
      <c r="I336" s="8">
        <v>25</v>
      </c>
      <c r="J336" s="8">
        <f t="shared" si="60"/>
        <v>975.8</v>
      </c>
      <c r="K336" s="9">
        <f t="shared" si="61"/>
        <v>1033.5999999999999</v>
      </c>
      <c r="L336" s="9">
        <f t="shared" si="53"/>
        <v>2410.6000000000004</v>
      </c>
      <c r="M336" s="8">
        <f t="shared" si="54"/>
        <v>2414</v>
      </c>
      <c r="N336" s="9">
        <f t="shared" si="56"/>
        <v>391</v>
      </c>
      <c r="O336" s="8">
        <v>100</v>
      </c>
      <c r="P336" s="9">
        <f t="shared" si="55"/>
        <v>2134.3999999999996</v>
      </c>
      <c r="Q336" s="9">
        <f t="shared" si="62"/>
        <v>31865.599999999999</v>
      </c>
      <c r="R336" s="112">
        <v>2010.02</v>
      </c>
      <c r="S336" s="112">
        <v>2012.85</v>
      </c>
    </row>
    <row r="337" spans="2:19" s="96" customFormat="1" x14ac:dyDescent="0.2">
      <c r="B337" s="94" t="s">
        <v>478</v>
      </c>
      <c r="C337" s="95" t="s">
        <v>260</v>
      </c>
      <c r="D337" s="95" t="s">
        <v>90</v>
      </c>
      <c r="E337" s="95" t="s">
        <v>18</v>
      </c>
      <c r="F337" s="95" t="s">
        <v>22</v>
      </c>
      <c r="G337" s="8">
        <v>45000</v>
      </c>
      <c r="H337" s="8">
        <v>1148.33</v>
      </c>
      <c r="I337" s="8">
        <v>25</v>
      </c>
      <c r="J337" s="8">
        <f t="shared" si="60"/>
        <v>1291.5</v>
      </c>
      <c r="K337" s="9">
        <f t="shared" si="61"/>
        <v>1368</v>
      </c>
      <c r="L337" s="9">
        <f t="shared" si="53"/>
        <v>3190.5</v>
      </c>
      <c r="M337" s="8">
        <f t="shared" si="54"/>
        <v>3194.9999999999995</v>
      </c>
      <c r="N337" s="9">
        <f t="shared" si="56"/>
        <v>517.5</v>
      </c>
      <c r="O337" s="8">
        <v>100</v>
      </c>
      <c r="P337" s="9">
        <f t="shared" si="55"/>
        <v>3932.83</v>
      </c>
      <c r="Q337" s="9">
        <f t="shared" si="62"/>
        <v>41067.17</v>
      </c>
      <c r="R337" s="112">
        <v>2410.6</v>
      </c>
      <c r="S337" s="112">
        <v>2414</v>
      </c>
    </row>
    <row r="338" spans="2:19" s="96" customFormat="1" x14ac:dyDescent="0.2">
      <c r="B338" s="95" t="s">
        <v>411</v>
      </c>
      <c r="C338" s="95" t="s">
        <v>260</v>
      </c>
      <c r="D338" s="95" t="s">
        <v>496</v>
      </c>
      <c r="E338" s="95" t="s">
        <v>18</v>
      </c>
      <c r="F338" s="95" t="s">
        <v>22</v>
      </c>
      <c r="G338" s="8">
        <v>35400</v>
      </c>
      <c r="H338" s="8">
        <v>0</v>
      </c>
      <c r="I338" s="8">
        <v>25</v>
      </c>
      <c r="J338" s="8">
        <f t="shared" si="60"/>
        <v>1015.98</v>
      </c>
      <c r="K338" s="9">
        <f t="shared" si="61"/>
        <v>1076.1600000000001</v>
      </c>
      <c r="L338" s="9">
        <f t="shared" si="53"/>
        <v>2509.86</v>
      </c>
      <c r="M338" s="8">
        <f t="shared" si="54"/>
        <v>2513.3999999999996</v>
      </c>
      <c r="N338" s="9">
        <f t="shared" si="56"/>
        <v>407.09999999999997</v>
      </c>
      <c r="O338" s="8">
        <v>9053.5300000000007</v>
      </c>
      <c r="P338" s="9">
        <f t="shared" si="55"/>
        <v>11170.670000000002</v>
      </c>
      <c r="Q338" s="9">
        <f t="shared" si="62"/>
        <v>24229.329999999998</v>
      </c>
      <c r="R338" s="112">
        <v>2084.46</v>
      </c>
      <c r="S338" s="112">
        <v>2087.4</v>
      </c>
    </row>
    <row r="339" spans="2:19" s="96" customFormat="1" x14ac:dyDescent="0.2">
      <c r="B339" s="94" t="s">
        <v>315</v>
      </c>
      <c r="C339" s="95" t="s">
        <v>260</v>
      </c>
      <c r="D339" s="95" t="s">
        <v>496</v>
      </c>
      <c r="E339" s="95" t="s">
        <v>18</v>
      </c>
      <c r="F339" s="95" t="s">
        <v>19</v>
      </c>
      <c r="G339" s="8">
        <v>35000</v>
      </c>
      <c r="H339" s="8">
        <v>0</v>
      </c>
      <c r="I339" s="8">
        <v>25</v>
      </c>
      <c r="J339" s="8">
        <f t="shared" si="60"/>
        <v>1004.5</v>
      </c>
      <c r="K339" s="9">
        <f t="shared" si="61"/>
        <v>1064</v>
      </c>
      <c r="L339" s="9">
        <f t="shared" si="53"/>
        <v>2481.5</v>
      </c>
      <c r="M339" s="8">
        <f t="shared" si="54"/>
        <v>2485</v>
      </c>
      <c r="N339" s="9">
        <f t="shared" si="56"/>
        <v>402.5</v>
      </c>
      <c r="O339" s="8">
        <v>1687.38</v>
      </c>
      <c r="P339" s="9">
        <f t="shared" si="55"/>
        <v>3780.88</v>
      </c>
      <c r="Q339" s="9">
        <f t="shared" si="62"/>
        <v>31219.119999999999</v>
      </c>
      <c r="R339" s="112">
        <v>1559.8</v>
      </c>
      <c r="S339" s="112">
        <v>1562</v>
      </c>
    </row>
    <row r="340" spans="2:19" s="96" customFormat="1" x14ac:dyDescent="0.2">
      <c r="B340" s="94" t="s">
        <v>316</v>
      </c>
      <c r="C340" s="95" t="s">
        <v>260</v>
      </c>
      <c r="D340" s="95" t="s">
        <v>53</v>
      </c>
      <c r="E340" s="95" t="s">
        <v>18</v>
      </c>
      <c r="F340" s="95" t="s">
        <v>19</v>
      </c>
      <c r="G340" s="8">
        <v>25399.67</v>
      </c>
      <c r="H340" s="8">
        <v>0</v>
      </c>
      <c r="I340" s="8">
        <v>25</v>
      </c>
      <c r="J340" s="8">
        <f t="shared" si="60"/>
        <v>728.97052899999994</v>
      </c>
      <c r="K340" s="9">
        <f t="shared" si="61"/>
        <v>772.14996799999994</v>
      </c>
      <c r="L340" s="9">
        <f t="shared" ref="L340:L377" si="63">G340*7.09%</f>
        <v>1800.836603</v>
      </c>
      <c r="M340" s="8">
        <f t="shared" ref="M340:M377" si="64">G340*7.1%</f>
        <v>1803.3765699999997</v>
      </c>
      <c r="N340" s="9">
        <f t="shared" si="56"/>
        <v>292.096205</v>
      </c>
      <c r="O340" s="8">
        <v>10638.1</v>
      </c>
      <c r="P340" s="9">
        <f t="shared" ref="P340:P377" si="65">H340+I340+J340+K340+O340</f>
        <v>12164.220497</v>
      </c>
      <c r="Q340" s="9">
        <f t="shared" si="62"/>
        <v>13235.449502999998</v>
      </c>
      <c r="R340" s="112">
        <v>1800.84</v>
      </c>
      <c r="S340" s="112">
        <v>1803.38</v>
      </c>
    </row>
    <row r="341" spans="2:19" s="96" customFormat="1" x14ac:dyDescent="0.2">
      <c r="B341" s="94" t="s">
        <v>412</v>
      </c>
      <c r="C341" s="95" t="s">
        <v>258</v>
      </c>
      <c r="D341" s="95" t="s">
        <v>496</v>
      </c>
      <c r="E341" s="95" t="s">
        <v>18</v>
      </c>
      <c r="F341" s="95" t="s">
        <v>22</v>
      </c>
      <c r="G341" s="8">
        <v>55000</v>
      </c>
      <c r="H341" s="8">
        <v>2321.5700000000002</v>
      </c>
      <c r="I341" s="8">
        <v>25</v>
      </c>
      <c r="J341" s="8">
        <f t="shared" si="60"/>
        <v>1578.5</v>
      </c>
      <c r="K341" s="9">
        <f t="shared" si="61"/>
        <v>1672</v>
      </c>
      <c r="L341" s="9">
        <f t="shared" si="63"/>
        <v>3899.5000000000005</v>
      </c>
      <c r="M341" s="8">
        <f t="shared" si="64"/>
        <v>3904.9999999999995</v>
      </c>
      <c r="N341" s="9">
        <f t="shared" si="56"/>
        <v>632.5</v>
      </c>
      <c r="O341" s="8">
        <v>11758.25</v>
      </c>
      <c r="P341" s="9">
        <f t="shared" si="65"/>
        <v>17355.32</v>
      </c>
      <c r="Q341" s="9">
        <f t="shared" si="62"/>
        <v>37644.68</v>
      </c>
      <c r="R341" s="112">
        <v>3190.5</v>
      </c>
      <c r="S341" s="112">
        <v>3195</v>
      </c>
    </row>
    <row r="342" spans="2:19" s="96" customFormat="1" x14ac:dyDescent="0.2">
      <c r="B342" s="94" t="s">
        <v>324</v>
      </c>
      <c r="C342" s="95" t="s">
        <v>258</v>
      </c>
      <c r="D342" s="95" t="s">
        <v>496</v>
      </c>
      <c r="E342" s="95" t="s">
        <v>18</v>
      </c>
      <c r="F342" s="95" t="s">
        <v>22</v>
      </c>
      <c r="G342" s="8">
        <v>35000</v>
      </c>
      <c r="H342" s="8">
        <v>0</v>
      </c>
      <c r="I342" s="8">
        <v>25</v>
      </c>
      <c r="J342" s="8">
        <f t="shared" si="60"/>
        <v>1004.5</v>
      </c>
      <c r="K342" s="9">
        <f t="shared" si="61"/>
        <v>1064</v>
      </c>
      <c r="L342" s="9">
        <f t="shared" si="63"/>
        <v>2481.5</v>
      </c>
      <c r="M342" s="8">
        <f t="shared" si="64"/>
        <v>2485</v>
      </c>
      <c r="N342" s="9">
        <f t="shared" si="56"/>
        <v>402.5</v>
      </c>
      <c r="O342" s="8">
        <v>1687.38</v>
      </c>
      <c r="P342" s="9">
        <f t="shared" si="65"/>
        <v>3780.88</v>
      </c>
      <c r="Q342" s="9">
        <f t="shared" si="62"/>
        <v>31219.119999999999</v>
      </c>
      <c r="R342" s="112">
        <v>1559.8</v>
      </c>
      <c r="S342" s="112">
        <v>1562</v>
      </c>
    </row>
    <row r="343" spans="2:19" s="96" customFormat="1" x14ac:dyDescent="0.2">
      <c r="B343" s="94" t="s">
        <v>325</v>
      </c>
      <c r="C343" s="95" t="s">
        <v>258</v>
      </c>
      <c r="D343" s="95" t="s">
        <v>496</v>
      </c>
      <c r="E343" s="95" t="s">
        <v>18</v>
      </c>
      <c r="F343" s="95" t="s">
        <v>22</v>
      </c>
      <c r="G343" s="8">
        <v>35000</v>
      </c>
      <c r="H343" s="8">
        <v>0</v>
      </c>
      <c r="I343" s="8">
        <v>25</v>
      </c>
      <c r="J343" s="8">
        <f t="shared" si="60"/>
        <v>1004.5</v>
      </c>
      <c r="K343" s="9">
        <f t="shared" si="61"/>
        <v>1064</v>
      </c>
      <c r="L343" s="9">
        <f t="shared" si="63"/>
        <v>2481.5</v>
      </c>
      <c r="M343" s="8">
        <f t="shared" si="64"/>
        <v>2485</v>
      </c>
      <c r="N343" s="9">
        <f t="shared" si="56"/>
        <v>402.5</v>
      </c>
      <c r="O343" s="8">
        <v>100</v>
      </c>
      <c r="P343" s="9">
        <f t="shared" si="65"/>
        <v>2193.5</v>
      </c>
      <c r="Q343" s="9">
        <f t="shared" si="62"/>
        <v>32806.5</v>
      </c>
      <c r="R343" s="112">
        <v>1631.8</v>
      </c>
      <c r="S343" s="112">
        <v>1634.1</v>
      </c>
    </row>
    <row r="344" spans="2:19" s="96" customFormat="1" x14ac:dyDescent="0.2">
      <c r="B344" s="94" t="s">
        <v>89</v>
      </c>
      <c r="C344" s="95" t="s">
        <v>258</v>
      </c>
      <c r="D344" s="95" t="s">
        <v>496</v>
      </c>
      <c r="E344" s="95" t="s">
        <v>18</v>
      </c>
      <c r="F344" s="95" t="s">
        <v>22</v>
      </c>
      <c r="G344" s="8">
        <v>30000</v>
      </c>
      <c r="H344" s="8">
        <v>0</v>
      </c>
      <c r="I344" s="8">
        <v>25</v>
      </c>
      <c r="J344" s="8">
        <f t="shared" si="60"/>
        <v>861</v>
      </c>
      <c r="K344" s="9">
        <f t="shared" si="61"/>
        <v>912</v>
      </c>
      <c r="L344" s="9">
        <f t="shared" si="63"/>
        <v>2127</v>
      </c>
      <c r="M344" s="8">
        <f t="shared" si="64"/>
        <v>2130</v>
      </c>
      <c r="N344" s="9">
        <f t="shared" ref="N344:N377" si="66">G344*1.15%</f>
        <v>345</v>
      </c>
      <c r="O344" s="8">
        <v>17065.45</v>
      </c>
      <c r="P344" s="9">
        <f t="shared" si="65"/>
        <v>18863.45</v>
      </c>
      <c r="Q344" s="9">
        <f t="shared" si="62"/>
        <v>11136.55</v>
      </c>
      <c r="R344" s="112">
        <v>1637.79</v>
      </c>
      <c r="S344" s="112">
        <v>1640.1</v>
      </c>
    </row>
    <row r="345" spans="2:19" s="96" customFormat="1" x14ac:dyDescent="0.2">
      <c r="B345" s="94" t="s">
        <v>137</v>
      </c>
      <c r="C345" s="95" t="s">
        <v>258</v>
      </c>
      <c r="D345" s="95" t="s">
        <v>138</v>
      </c>
      <c r="E345" s="95" t="s">
        <v>18</v>
      </c>
      <c r="F345" s="95" t="s">
        <v>22</v>
      </c>
      <c r="G345" s="8">
        <v>45000</v>
      </c>
      <c r="H345" s="8">
        <v>910.22</v>
      </c>
      <c r="I345" s="8">
        <v>25</v>
      </c>
      <c r="J345" s="8">
        <f t="shared" si="60"/>
        <v>1291.5</v>
      </c>
      <c r="K345" s="9">
        <f t="shared" si="61"/>
        <v>1368</v>
      </c>
      <c r="L345" s="9">
        <f t="shared" si="63"/>
        <v>3190.5</v>
      </c>
      <c r="M345" s="8">
        <f t="shared" si="64"/>
        <v>3194.9999999999995</v>
      </c>
      <c r="N345" s="9">
        <f t="shared" si="66"/>
        <v>517.5</v>
      </c>
      <c r="O345" s="8">
        <v>1687.38</v>
      </c>
      <c r="P345" s="9">
        <f t="shared" si="65"/>
        <v>5282.1</v>
      </c>
      <c r="Q345" s="9">
        <f t="shared" si="62"/>
        <v>39717.9</v>
      </c>
      <c r="R345" s="112">
        <v>2410.6</v>
      </c>
      <c r="S345" s="112">
        <v>2414</v>
      </c>
    </row>
    <row r="346" spans="2:19" s="96" customFormat="1" x14ac:dyDescent="0.2">
      <c r="B346" s="94" t="s">
        <v>470</v>
      </c>
      <c r="C346" s="95" t="s">
        <v>258</v>
      </c>
      <c r="D346" s="95" t="s">
        <v>496</v>
      </c>
      <c r="E346" s="95" t="s">
        <v>18</v>
      </c>
      <c r="F346" s="95" t="s">
        <v>22</v>
      </c>
      <c r="G346" s="8">
        <v>35000</v>
      </c>
      <c r="H346" s="8">
        <v>0</v>
      </c>
      <c r="I346" s="8">
        <v>25</v>
      </c>
      <c r="J346" s="8">
        <f t="shared" ref="J346:J377" si="67">IF(G346&lt;=$AF$384*$AG$384,G346*$AC$391,($AF$384*$AG$384)*$AC$391)</f>
        <v>1004.5</v>
      </c>
      <c r="K346" s="9">
        <f t="shared" ref="K346:K377" si="68">IF(G346&lt;=$AF$385*$AG$385,G346*$AC$392,($AF$385*$AG$385)*$AC$392)</f>
        <v>1064</v>
      </c>
      <c r="L346" s="9">
        <f t="shared" si="63"/>
        <v>2481.5</v>
      </c>
      <c r="M346" s="8">
        <f t="shared" si="64"/>
        <v>2485</v>
      </c>
      <c r="N346" s="9">
        <f t="shared" si="66"/>
        <v>402.5</v>
      </c>
      <c r="O346" s="8">
        <v>100</v>
      </c>
      <c r="P346" s="9">
        <f t="shared" si="65"/>
        <v>2193.5</v>
      </c>
      <c r="Q346" s="9">
        <f t="shared" ref="Q346:Q377" si="69">G346-P346</f>
        <v>32806.5</v>
      </c>
      <c r="R346" s="112">
        <v>2010.03</v>
      </c>
      <c r="S346" s="112">
        <v>2012.87</v>
      </c>
    </row>
    <row r="347" spans="2:19" s="96" customFormat="1" x14ac:dyDescent="0.2">
      <c r="B347" s="94" t="s">
        <v>326</v>
      </c>
      <c r="C347" s="95" t="s">
        <v>258</v>
      </c>
      <c r="D347" s="95" t="s">
        <v>496</v>
      </c>
      <c r="E347" s="95" t="s">
        <v>18</v>
      </c>
      <c r="F347" s="95" t="s">
        <v>22</v>
      </c>
      <c r="G347" s="8">
        <v>30000</v>
      </c>
      <c r="H347" s="8">
        <v>0</v>
      </c>
      <c r="I347" s="8">
        <v>25</v>
      </c>
      <c r="J347" s="8">
        <f t="shared" si="67"/>
        <v>861</v>
      </c>
      <c r="K347" s="9">
        <f t="shared" si="68"/>
        <v>912</v>
      </c>
      <c r="L347" s="9">
        <f t="shared" si="63"/>
        <v>2127</v>
      </c>
      <c r="M347" s="8">
        <f t="shared" si="64"/>
        <v>2130</v>
      </c>
      <c r="N347" s="9">
        <f t="shared" si="66"/>
        <v>345</v>
      </c>
      <c r="O347" s="8">
        <v>100</v>
      </c>
      <c r="P347" s="9">
        <f t="shared" si="65"/>
        <v>1898</v>
      </c>
      <c r="Q347" s="9">
        <f t="shared" si="69"/>
        <v>28102</v>
      </c>
      <c r="R347" s="112">
        <v>1559.8</v>
      </c>
      <c r="S347" s="112">
        <v>1562</v>
      </c>
    </row>
    <row r="348" spans="2:19" s="96" customFormat="1" x14ac:dyDescent="0.2">
      <c r="B348" s="95" t="s">
        <v>157</v>
      </c>
      <c r="C348" s="95" t="s">
        <v>259</v>
      </c>
      <c r="D348" s="95" t="s">
        <v>297</v>
      </c>
      <c r="E348" s="95" t="s">
        <v>18</v>
      </c>
      <c r="F348" s="95" t="s">
        <v>22</v>
      </c>
      <c r="G348" s="8">
        <v>50000</v>
      </c>
      <c r="H348" s="8">
        <v>1854</v>
      </c>
      <c r="I348" s="8">
        <v>25</v>
      </c>
      <c r="J348" s="8">
        <f t="shared" si="67"/>
        <v>1435</v>
      </c>
      <c r="K348" s="9">
        <f t="shared" si="68"/>
        <v>1520</v>
      </c>
      <c r="L348" s="9">
        <f t="shared" si="63"/>
        <v>3545.0000000000005</v>
      </c>
      <c r="M348" s="8">
        <f t="shared" si="64"/>
        <v>3549.9999999999995</v>
      </c>
      <c r="N348" s="9">
        <f t="shared" si="66"/>
        <v>575</v>
      </c>
      <c r="O348" s="8">
        <v>12955</v>
      </c>
      <c r="P348" s="9">
        <f t="shared" si="65"/>
        <v>17789</v>
      </c>
      <c r="Q348" s="9">
        <f t="shared" si="69"/>
        <v>32211</v>
      </c>
      <c r="R348" s="112">
        <v>2197.9</v>
      </c>
      <c r="S348" s="112">
        <v>2201</v>
      </c>
    </row>
    <row r="349" spans="2:19" s="96" customFormat="1" x14ac:dyDescent="0.2">
      <c r="B349" s="95" t="s">
        <v>203</v>
      </c>
      <c r="C349" s="95" t="s">
        <v>259</v>
      </c>
      <c r="D349" s="95" t="s">
        <v>496</v>
      </c>
      <c r="E349" s="95" t="s">
        <v>18</v>
      </c>
      <c r="F349" s="95" t="s">
        <v>19</v>
      </c>
      <c r="G349" s="8">
        <v>35400</v>
      </c>
      <c r="H349" s="8">
        <v>0</v>
      </c>
      <c r="I349" s="8">
        <v>25</v>
      </c>
      <c r="J349" s="8">
        <f t="shared" si="67"/>
        <v>1015.98</v>
      </c>
      <c r="K349" s="9">
        <f t="shared" si="68"/>
        <v>1076.1600000000001</v>
      </c>
      <c r="L349" s="9">
        <f t="shared" si="63"/>
        <v>2509.86</v>
      </c>
      <c r="M349" s="8">
        <f t="shared" si="64"/>
        <v>2513.3999999999996</v>
      </c>
      <c r="N349" s="9">
        <f t="shared" si="66"/>
        <v>407.09999999999997</v>
      </c>
      <c r="O349" s="8">
        <v>2687.38</v>
      </c>
      <c r="P349" s="9">
        <f t="shared" si="65"/>
        <v>4804.5200000000004</v>
      </c>
      <c r="Q349" s="9">
        <f t="shared" si="69"/>
        <v>30595.48</v>
      </c>
      <c r="R349" s="112"/>
      <c r="S349" s="112"/>
    </row>
    <row r="350" spans="2:19" s="96" customFormat="1" x14ac:dyDescent="0.2">
      <c r="B350" s="94" t="s">
        <v>110</v>
      </c>
      <c r="C350" s="95" t="s">
        <v>259</v>
      </c>
      <c r="D350" s="95" t="s">
        <v>496</v>
      </c>
      <c r="E350" s="95" t="s">
        <v>18</v>
      </c>
      <c r="F350" s="95" t="s">
        <v>22</v>
      </c>
      <c r="G350" s="8">
        <v>35000</v>
      </c>
      <c r="H350" s="8">
        <v>0</v>
      </c>
      <c r="I350" s="8">
        <v>25</v>
      </c>
      <c r="J350" s="8">
        <f t="shared" si="67"/>
        <v>1004.5</v>
      </c>
      <c r="K350" s="9">
        <f t="shared" si="68"/>
        <v>1064</v>
      </c>
      <c r="L350" s="9">
        <f t="shared" si="63"/>
        <v>2481.5</v>
      </c>
      <c r="M350" s="8">
        <f t="shared" si="64"/>
        <v>2485</v>
      </c>
      <c r="N350" s="9">
        <f t="shared" si="66"/>
        <v>402.5</v>
      </c>
      <c r="O350" s="8">
        <v>18811.7</v>
      </c>
      <c r="P350" s="9">
        <f t="shared" si="65"/>
        <v>20905.2</v>
      </c>
      <c r="Q350" s="9">
        <f t="shared" si="69"/>
        <v>14094.8</v>
      </c>
      <c r="R350" s="112">
        <v>2084.46</v>
      </c>
      <c r="S350" s="112">
        <v>2087.4</v>
      </c>
    </row>
    <row r="351" spans="2:19" s="96" customFormat="1" x14ac:dyDescent="0.2">
      <c r="B351" s="95" t="s">
        <v>467</v>
      </c>
      <c r="C351" s="95" t="s">
        <v>259</v>
      </c>
      <c r="D351" s="95" t="s">
        <v>58</v>
      </c>
      <c r="E351" s="95" t="s">
        <v>18</v>
      </c>
      <c r="F351" s="95" t="s">
        <v>19</v>
      </c>
      <c r="G351" s="8">
        <v>30000</v>
      </c>
      <c r="H351" s="8">
        <v>0</v>
      </c>
      <c r="I351" s="8">
        <v>25</v>
      </c>
      <c r="J351" s="8">
        <f t="shared" si="67"/>
        <v>861</v>
      </c>
      <c r="K351" s="9">
        <f t="shared" si="68"/>
        <v>912</v>
      </c>
      <c r="L351" s="9">
        <f t="shared" si="63"/>
        <v>2127</v>
      </c>
      <c r="M351" s="8">
        <f t="shared" si="64"/>
        <v>2130</v>
      </c>
      <c r="N351" s="9">
        <f t="shared" si="66"/>
        <v>345</v>
      </c>
      <c r="O351" s="8">
        <v>1100</v>
      </c>
      <c r="P351" s="9">
        <f t="shared" si="65"/>
        <v>2898</v>
      </c>
      <c r="Q351" s="9">
        <f t="shared" si="69"/>
        <v>27102</v>
      </c>
      <c r="R351" s="112">
        <v>1712.24</v>
      </c>
      <c r="S351" s="112">
        <v>1714.65</v>
      </c>
    </row>
    <row r="352" spans="2:19" s="96" customFormat="1" x14ac:dyDescent="0.2">
      <c r="B352" s="94" t="s">
        <v>469</v>
      </c>
      <c r="C352" s="95" t="s">
        <v>259</v>
      </c>
      <c r="D352" s="95" t="s">
        <v>59</v>
      </c>
      <c r="E352" s="95" t="s">
        <v>18</v>
      </c>
      <c r="F352" s="95" t="s">
        <v>22</v>
      </c>
      <c r="G352" s="8">
        <v>30000</v>
      </c>
      <c r="H352" s="8">
        <v>0</v>
      </c>
      <c r="I352" s="8">
        <v>25</v>
      </c>
      <c r="J352" s="8">
        <f t="shared" si="67"/>
        <v>861</v>
      </c>
      <c r="K352" s="9">
        <f t="shared" si="68"/>
        <v>912</v>
      </c>
      <c r="L352" s="9">
        <f t="shared" si="63"/>
        <v>2127</v>
      </c>
      <c r="M352" s="8">
        <f t="shared" si="64"/>
        <v>2130</v>
      </c>
      <c r="N352" s="9">
        <f t="shared" si="66"/>
        <v>345</v>
      </c>
      <c r="O352" s="8">
        <v>2100</v>
      </c>
      <c r="P352" s="9">
        <f t="shared" si="65"/>
        <v>3898</v>
      </c>
      <c r="Q352" s="9">
        <f t="shared" si="69"/>
        <v>26102</v>
      </c>
      <c r="R352" s="112">
        <v>1276.2</v>
      </c>
      <c r="S352" s="112">
        <v>1278</v>
      </c>
    </row>
    <row r="353" spans="2:19" s="96" customFormat="1" x14ac:dyDescent="0.2">
      <c r="B353" s="94" t="s">
        <v>317</v>
      </c>
      <c r="C353" s="95" t="s">
        <v>259</v>
      </c>
      <c r="D353" s="95" t="s">
        <v>65</v>
      </c>
      <c r="E353" s="95" t="s">
        <v>18</v>
      </c>
      <c r="F353" s="95" t="s">
        <v>19</v>
      </c>
      <c r="G353" s="8">
        <v>30000</v>
      </c>
      <c r="H353" s="8">
        <v>0</v>
      </c>
      <c r="I353" s="8">
        <v>25</v>
      </c>
      <c r="J353" s="8">
        <f t="shared" si="67"/>
        <v>861</v>
      </c>
      <c r="K353" s="9">
        <f t="shared" si="68"/>
        <v>912</v>
      </c>
      <c r="L353" s="9">
        <f t="shared" si="63"/>
        <v>2127</v>
      </c>
      <c r="M353" s="8">
        <f t="shared" si="64"/>
        <v>2130</v>
      </c>
      <c r="N353" s="9">
        <f t="shared" si="66"/>
        <v>345</v>
      </c>
      <c r="O353" s="8">
        <v>11027.03</v>
      </c>
      <c r="P353" s="9">
        <f t="shared" si="65"/>
        <v>12825.03</v>
      </c>
      <c r="Q353" s="9">
        <f t="shared" si="69"/>
        <v>17174.97</v>
      </c>
      <c r="R353" s="112">
        <v>1559.8</v>
      </c>
      <c r="S353" s="112">
        <v>1562</v>
      </c>
    </row>
    <row r="354" spans="2:19" s="96" customFormat="1" x14ac:dyDescent="0.2">
      <c r="B354" s="95" t="s">
        <v>177</v>
      </c>
      <c r="C354" s="95" t="s">
        <v>259</v>
      </c>
      <c r="D354" s="95" t="s">
        <v>496</v>
      </c>
      <c r="E354" s="95" t="s">
        <v>18</v>
      </c>
      <c r="F354" s="95" t="s">
        <v>22</v>
      </c>
      <c r="G354" s="8">
        <v>35000</v>
      </c>
      <c r="H354" s="8">
        <v>0</v>
      </c>
      <c r="I354" s="8">
        <v>25</v>
      </c>
      <c r="J354" s="8">
        <f t="shared" si="67"/>
        <v>1004.5</v>
      </c>
      <c r="K354" s="9">
        <f t="shared" si="68"/>
        <v>1064</v>
      </c>
      <c r="L354" s="9">
        <f t="shared" si="63"/>
        <v>2481.5</v>
      </c>
      <c r="M354" s="8">
        <f t="shared" si="64"/>
        <v>2485</v>
      </c>
      <c r="N354" s="9">
        <f t="shared" si="66"/>
        <v>402.5</v>
      </c>
      <c r="O354" s="8">
        <v>14102.63</v>
      </c>
      <c r="P354" s="9">
        <f t="shared" si="65"/>
        <v>16196.13</v>
      </c>
      <c r="Q354" s="9">
        <f t="shared" si="69"/>
        <v>18803.870000000003</v>
      </c>
      <c r="R354" s="112">
        <v>1559.8</v>
      </c>
      <c r="S354" s="112">
        <v>1562</v>
      </c>
    </row>
    <row r="355" spans="2:19" s="96" customFormat="1" x14ac:dyDescent="0.2">
      <c r="B355" s="94" t="s">
        <v>150</v>
      </c>
      <c r="C355" s="95" t="s">
        <v>259</v>
      </c>
      <c r="D355" s="95" t="s">
        <v>496</v>
      </c>
      <c r="E355" s="95" t="s">
        <v>18</v>
      </c>
      <c r="F355" s="95" t="s">
        <v>19</v>
      </c>
      <c r="G355" s="8">
        <v>35791.870000000003</v>
      </c>
      <c r="H355" s="8">
        <v>0</v>
      </c>
      <c r="I355" s="8">
        <v>25</v>
      </c>
      <c r="J355" s="8">
        <f t="shared" si="67"/>
        <v>1027.2266690000001</v>
      </c>
      <c r="K355" s="9">
        <f t="shared" si="68"/>
        <v>1088.072848</v>
      </c>
      <c r="L355" s="9">
        <f t="shared" si="63"/>
        <v>2537.6435830000005</v>
      </c>
      <c r="M355" s="8">
        <f t="shared" si="64"/>
        <v>2541.2227699999999</v>
      </c>
      <c r="N355" s="9">
        <f t="shared" si="66"/>
        <v>411.60650500000003</v>
      </c>
      <c r="O355" s="8">
        <v>1687.38</v>
      </c>
      <c r="P355" s="9">
        <f t="shared" si="65"/>
        <v>3827.6795170000005</v>
      </c>
      <c r="Q355" s="9">
        <f t="shared" si="69"/>
        <v>31964.190483000002</v>
      </c>
      <c r="R355" s="112">
        <v>2183.14</v>
      </c>
      <c r="S355" s="112">
        <v>2186.2199999999998</v>
      </c>
    </row>
    <row r="356" spans="2:19" s="96" customFormat="1" x14ac:dyDescent="0.2">
      <c r="B356" s="94" t="s">
        <v>305</v>
      </c>
      <c r="C356" s="95" t="s">
        <v>259</v>
      </c>
      <c r="D356" s="95" t="s">
        <v>496</v>
      </c>
      <c r="E356" s="95" t="s">
        <v>18</v>
      </c>
      <c r="F356" s="95" t="s">
        <v>22</v>
      </c>
      <c r="G356" s="8">
        <v>30000</v>
      </c>
      <c r="H356" s="8">
        <v>0</v>
      </c>
      <c r="I356" s="8">
        <v>25</v>
      </c>
      <c r="J356" s="8">
        <f t="shared" si="67"/>
        <v>861</v>
      </c>
      <c r="K356" s="9">
        <f t="shared" si="68"/>
        <v>912</v>
      </c>
      <c r="L356" s="9">
        <f t="shared" si="63"/>
        <v>2127</v>
      </c>
      <c r="M356" s="8">
        <f t="shared" si="64"/>
        <v>2130</v>
      </c>
      <c r="N356" s="9">
        <f t="shared" si="66"/>
        <v>345</v>
      </c>
      <c r="O356" s="8">
        <v>11130.49</v>
      </c>
      <c r="P356" s="9">
        <f t="shared" si="65"/>
        <v>12928.49</v>
      </c>
      <c r="Q356" s="9">
        <f t="shared" si="69"/>
        <v>17071.510000000002</v>
      </c>
      <c r="R356" s="112">
        <v>1563.35</v>
      </c>
      <c r="S356" s="112">
        <v>1565.55</v>
      </c>
    </row>
    <row r="357" spans="2:19" s="96" customFormat="1" x14ac:dyDescent="0.2">
      <c r="B357" s="94" t="s">
        <v>327</v>
      </c>
      <c r="C357" s="95" t="s">
        <v>259</v>
      </c>
      <c r="D357" s="95" t="s">
        <v>496</v>
      </c>
      <c r="E357" s="95" t="s">
        <v>18</v>
      </c>
      <c r="F357" s="95" t="s">
        <v>19</v>
      </c>
      <c r="G357" s="8">
        <v>35000</v>
      </c>
      <c r="H357" s="8">
        <v>0</v>
      </c>
      <c r="I357" s="8">
        <v>25</v>
      </c>
      <c r="J357" s="8">
        <f t="shared" si="67"/>
        <v>1004.5</v>
      </c>
      <c r="K357" s="9">
        <f t="shared" si="68"/>
        <v>1064</v>
      </c>
      <c r="L357" s="9">
        <f t="shared" si="63"/>
        <v>2481.5</v>
      </c>
      <c r="M357" s="8">
        <f t="shared" si="64"/>
        <v>2485</v>
      </c>
      <c r="N357" s="9">
        <f t="shared" si="66"/>
        <v>402.5</v>
      </c>
      <c r="O357" s="8">
        <v>13087.26</v>
      </c>
      <c r="P357" s="9">
        <f t="shared" si="65"/>
        <v>15180.76</v>
      </c>
      <c r="Q357" s="9">
        <f t="shared" si="69"/>
        <v>19819.239999999998</v>
      </c>
      <c r="R357" s="112">
        <v>1559.8</v>
      </c>
      <c r="S357" s="112">
        <v>1562</v>
      </c>
    </row>
    <row r="358" spans="2:19" s="96" customFormat="1" x14ac:dyDescent="0.2">
      <c r="B358" s="94" t="s">
        <v>447</v>
      </c>
      <c r="C358" s="95" t="s">
        <v>266</v>
      </c>
      <c r="D358" s="95" t="s">
        <v>496</v>
      </c>
      <c r="E358" s="95" t="s">
        <v>18</v>
      </c>
      <c r="F358" s="95" t="s">
        <v>22</v>
      </c>
      <c r="G358" s="8">
        <v>40000</v>
      </c>
      <c r="H358" s="8">
        <v>442.65</v>
      </c>
      <c r="I358" s="8">
        <v>25</v>
      </c>
      <c r="J358" s="8">
        <f t="shared" si="67"/>
        <v>1148</v>
      </c>
      <c r="K358" s="9">
        <f t="shared" si="68"/>
        <v>1216</v>
      </c>
      <c r="L358" s="9">
        <f t="shared" si="63"/>
        <v>2836</v>
      </c>
      <c r="M358" s="8">
        <f t="shared" si="64"/>
        <v>2839.9999999999995</v>
      </c>
      <c r="N358" s="9">
        <f t="shared" si="66"/>
        <v>460</v>
      </c>
      <c r="O358" s="8">
        <v>500</v>
      </c>
      <c r="P358" s="9">
        <f t="shared" si="65"/>
        <v>3331.65</v>
      </c>
      <c r="Q358" s="9">
        <f t="shared" si="69"/>
        <v>36668.35</v>
      </c>
      <c r="R358" s="112">
        <v>2339.6999999999998</v>
      </c>
      <c r="S358" s="112">
        <v>2343</v>
      </c>
    </row>
    <row r="359" spans="2:19" s="96" customFormat="1" x14ac:dyDescent="0.2">
      <c r="B359" s="94" t="s">
        <v>328</v>
      </c>
      <c r="C359" s="95" t="s">
        <v>266</v>
      </c>
      <c r="D359" s="95" t="s">
        <v>497</v>
      </c>
      <c r="E359" s="95" t="s">
        <v>18</v>
      </c>
      <c r="F359" s="95" t="s">
        <v>19</v>
      </c>
      <c r="G359" s="8">
        <v>30000</v>
      </c>
      <c r="H359" s="8">
        <v>0</v>
      </c>
      <c r="I359" s="8">
        <v>25</v>
      </c>
      <c r="J359" s="8">
        <f t="shared" si="67"/>
        <v>861</v>
      </c>
      <c r="K359" s="9">
        <f t="shared" si="68"/>
        <v>912</v>
      </c>
      <c r="L359" s="9">
        <f t="shared" si="63"/>
        <v>2127</v>
      </c>
      <c r="M359" s="8">
        <f t="shared" si="64"/>
        <v>2130</v>
      </c>
      <c r="N359" s="9">
        <f t="shared" si="66"/>
        <v>345</v>
      </c>
      <c r="O359" s="8">
        <v>100</v>
      </c>
      <c r="P359" s="9">
        <f t="shared" si="65"/>
        <v>1898</v>
      </c>
      <c r="Q359" s="9">
        <f t="shared" si="69"/>
        <v>28102</v>
      </c>
      <c r="R359" s="112">
        <v>1559.8</v>
      </c>
      <c r="S359" s="112">
        <v>1562</v>
      </c>
    </row>
    <row r="360" spans="2:19" s="96" customFormat="1" x14ac:dyDescent="0.2">
      <c r="B360" s="95" t="s">
        <v>206</v>
      </c>
      <c r="C360" s="95" t="s">
        <v>263</v>
      </c>
      <c r="D360" s="95" t="s">
        <v>207</v>
      </c>
      <c r="E360" s="95" t="s">
        <v>18</v>
      </c>
      <c r="F360" s="95" t="s">
        <v>22</v>
      </c>
      <c r="G360" s="8">
        <v>42000</v>
      </c>
      <c r="H360" s="8">
        <v>724.92</v>
      </c>
      <c r="I360" s="8">
        <v>25</v>
      </c>
      <c r="J360" s="8">
        <f t="shared" si="67"/>
        <v>1205.4000000000001</v>
      </c>
      <c r="K360" s="9">
        <f t="shared" si="68"/>
        <v>1276.8</v>
      </c>
      <c r="L360" s="9">
        <f t="shared" si="63"/>
        <v>2977.8</v>
      </c>
      <c r="M360" s="8">
        <f t="shared" si="64"/>
        <v>2981.9999999999995</v>
      </c>
      <c r="N360" s="9">
        <f t="shared" si="66"/>
        <v>483</v>
      </c>
      <c r="O360" s="8">
        <v>100</v>
      </c>
      <c r="P360" s="9">
        <f t="shared" si="65"/>
        <v>3332.12</v>
      </c>
      <c r="Q360" s="9">
        <f t="shared" si="69"/>
        <v>38667.879999999997</v>
      </c>
      <c r="R360" s="112">
        <v>1953.57</v>
      </c>
      <c r="S360" s="112">
        <v>1938.3</v>
      </c>
    </row>
    <row r="361" spans="2:19" s="96" customFormat="1" ht="11.25" customHeight="1" x14ac:dyDescent="0.2">
      <c r="B361" s="94" t="s">
        <v>329</v>
      </c>
      <c r="C361" s="95" t="s">
        <v>263</v>
      </c>
      <c r="D361" s="95" t="s">
        <v>496</v>
      </c>
      <c r="E361" s="95" t="s">
        <v>18</v>
      </c>
      <c r="F361" s="95" t="s">
        <v>22</v>
      </c>
      <c r="G361" s="8">
        <v>41000</v>
      </c>
      <c r="H361" s="8">
        <v>107.57</v>
      </c>
      <c r="I361" s="8">
        <v>25</v>
      </c>
      <c r="J361" s="8">
        <f t="shared" si="67"/>
        <v>1176.7</v>
      </c>
      <c r="K361" s="9">
        <f t="shared" si="68"/>
        <v>1246.4000000000001</v>
      </c>
      <c r="L361" s="9">
        <f t="shared" si="63"/>
        <v>2906.9</v>
      </c>
      <c r="M361" s="8">
        <f t="shared" si="64"/>
        <v>2910.9999999999995</v>
      </c>
      <c r="N361" s="9">
        <f t="shared" si="66"/>
        <v>471.5</v>
      </c>
      <c r="O361" s="8">
        <v>3274.76</v>
      </c>
      <c r="P361" s="9">
        <f t="shared" si="65"/>
        <v>5830.43</v>
      </c>
      <c r="Q361" s="9">
        <f t="shared" si="69"/>
        <v>35169.57</v>
      </c>
      <c r="R361" s="112">
        <v>2552.4</v>
      </c>
      <c r="S361" s="112">
        <v>2556</v>
      </c>
    </row>
    <row r="362" spans="2:19" s="96" customFormat="1" x14ac:dyDescent="0.2">
      <c r="B362" s="94" t="s">
        <v>513</v>
      </c>
      <c r="C362" s="95" t="s">
        <v>263</v>
      </c>
      <c r="D362" s="95" t="s">
        <v>496</v>
      </c>
      <c r="E362" s="95" t="s">
        <v>18</v>
      </c>
      <c r="F362" s="95" t="s">
        <v>22</v>
      </c>
      <c r="G362" s="8">
        <v>30000</v>
      </c>
      <c r="H362" s="8">
        <v>0</v>
      </c>
      <c r="I362" s="8">
        <v>25</v>
      </c>
      <c r="J362" s="8">
        <f t="shared" si="67"/>
        <v>861</v>
      </c>
      <c r="K362" s="9">
        <f t="shared" si="68"/>
        <v>912</v>
      </c>
      <c r="L362" s="9">
        <f t="shared" si="63"/>
        <v>2127</v>
      </c>
      <c r="M362" s="8">
        <f t="shared" si="64"/>
        <v>2130</v>
      </c>
      <c r="N362" s="9">
        <f t="shared" si="66"/>
        <v>345</v>
      </c>
      <c r="O362" s="8">
        <v>11444.89</v>
      </c>
      <c r="P362" s="9">
        <f t="shared" si="65"/>
        <v>13242.89</v>
      </c>
      <c r="Q362" s="9">
        <f t="shared" si="69"/>
        <v>16757.11</v>
      </c>
      <c r="R362" s="112">
        <v>1559.8</v>
      </c>
      <c r="S362" s="112">
        <v>1562</v>
      </c>
    </row>
    <row r="363" spans="2:19" s="96" customFormat="1" x14ac:dyDescent="0.2">
      <c r="B363" s="94" t="s">
        <v>68</v>
      </c>
      <c r="C363" s="95" t="s">
        <v>263</v>
      </c>
      <c r="D363" s="95" t="s">
        <v>53</v>
      </c>
      <c r="E363" s="95" t="s">
        <v>18</v>
      </c>
      <c r="F363" s="95" t="s">
        <v>22</v>
      </c>
      <c r="G363" s="8">
        <v>25000</v>
      </c>
      <c r="H363" s="8">
        <v>0</v>
      </c>
      <c r="I363" s="8">
        <v>25</v>
      </c>
      <c r="J363" s="8">
        <f t="shared" si="67"/>
        <v>717.5</v>
      </c>
      <c r="K363" s="9">
        <f t="shared" si="68"/>
        <v>760</v>
      </c>
      <c r="L363" s="9">
        <f t="shared" si="63"/>
        <v>1772.5000000000002</v>
      </c>
      <c r="M363" s="8">
        <f t="shared" si="64"/>
        <v>1774.9999999999998</v>
      </c>
      <c r="N363" s="9">
        <f t="shared" si="66"/>
        <v>287.5</v>
      </c>
      <c r="O363" s="8">
        <v>9594.31</v>
      </c>
      <c r="P363" s="9">
        <f t="shared" si="65"/>
        <v>11096.81</v>
      </c>
      <c r="Q363" s="9">
        <f t="shared" si="69"/>
        <v>13903.19</v>
      </c>
      <c r="R363" s="112">
        <v>1559.8</v>
      </c>
      <c r="S363" s="112">
        <v>1562</v>
      </c>
    </row>
    <row r="364" spans="2:19" s="96" customFormat="1" x14ac:dyDescent="0.2">
      <c r="B364" s="95" t="s">
        <v>304</v>
      </c>
      <c r="C364" s="95" t="s">
        <v>263</v>
      </c>
      <c r="D364" s="95" t="s">
        <v>496</v>
      </c>
      <c r="E364" s="95" t="s">
        <v>18</v>
      </c>
      <c r="F364" s="95" t="s">
        <v>22</v>
      </c>
      <c r="G364" s="8">
        <v>35000</v>
      </c>
      <c r="H364" s="8">
        <v>0</v>
      </c>
      <c r="I364" s="8">
        <v>25</v>
      </c>
      <c r="J364" s="8">
        <f t="shared" si="67"/>
        <v>1004.5</v>
      </c>
      <c r="K364" s="9">
        <f t="shared" si="68"/>
        <v>1064</v>
      </c>
      <c r="L364" s="9">
        <f t="shared" si="63"/>
        <v>2481.5</v>
      </c>
      <c r="M364" s="8">
        <f t="shared" si="64"/>
        <v>2485</v>
      </c>
      <c r="N364" s="9">
        <f t="shared" si="66"/>
        <v>402.5</v>
      </c>
      <c r="O364" s="8">
        <v>100</v>
      </c>
      <c r="P364" s="9">
        <f t="shared" si="65"/>
        <v>2193.5</v>
      </c>
      <c r="Q364" s="9">
        <f t="shared" si="69"/>
        <v>32806.5</v>
      </c>
      <c r="R364" s="112">
        <v>1559.8</v>
      </c>
      <c r="S364" s="112">
        <v>1562</v>
      </c>
    </row>
    <row r="365" spans="2:19" s="96" customFormat="1" x14ac:dyDescent="0.2">
      <c r="B365" s="95" t="s">
        <v>179</v>
      </c>
      <c r="C365" s="95" t="s">
        <v>263</v>
      </c>
      <c r="D365" s="95" t="s">
        <v>496</v>
      </c>
      <c r="E365" s="95" t="s">
        <v>18</v>
      </c>
      <c r="F365" s="95" t="s">
        <v>22</v>
      </c>
      <c r="G365" s="8">
        <v>35925</v>
      </c>
      <c r="H365" s="8">
        <v>0</v>
      </c>
      <c r="I365" s="8">
        <v>25</v>
      </c>
      <c r="J365" s="8">
        <f t="shared" si="67"/>
        <v>1031.0474999999999</v>
      </c>
      <c r="K365" s="9">
        <f t="shared" si="68"/>
        <v>1092.1199999999999</v>
      </c>
      <c r="L365" s="9">
        <f t="shared" si="63"/>
        <v>2547.0825</v>
      </c>
      <c r="M365" s="8">
        <f t="shared" si="64"/>
        <v>2550.6749999999997</v>
      </c>
      <c r="N365" s="9">
        <f t="shared" si="66"/>
        <v>413.13749999999999</v>
      </c>
      <c r="O365" s="8">
        <v>100</v>
      </c>
      <c r="P365" s="9">
        <f t="shared" si="65"/>
        <v>2248.1674999999996</v>
      </c>
      <c r="Q365" s="9">
        <f t="shared" si="69"/>
        <v>33676.832500000004</v>
      </c>
      <c r="R365" s="112">
        <v>2121.6799999999998</v>
      </c>
      <c r="S365" s="112">
        <v>2124.6799999999998</v>
      </c>
    </row>
    <row r="366" spans="2:19" s="96" customFormat="1" x14ac:dyDescent="0.2">
      <c r="B366" s="94" t="s">
        <v>308</v>
      </c>
      <c r="C366" s="95" t="s">
        <v>263</v>
      </c>
      <c r="D366" s="95" t="s">
        <v>496</v>
      </c>
      <c r="E366" s="95" t="s">
        <v>18</v>
      </c>
      <c r="F366" s="95" t="s">
        <v>19</v>
      </c>
      <c r="G366" s="8">
        <v>35000</v>
      </c>
      <c r="H366" s="8">
        <v>0</v>
      </c>
      <c r="I366" s="8">
        <v>25</v>
      </c>
      <c r="J366" s="8">
        <f t="shared" si="67"/>
        <v>1004.5</v>
      </c>
      <c r="K366" s="9">
        <f t="shared" si="68"/>
        <v>1064</v>
      </c>
      <c r="L366" s="9">
        <f t="shared" si="63"/>
        <v>2481.5</v>
      </c>
      <c r="M366" s="8">
        <f t="shared" si="64"/>
        <v>2485</v>
      </c>
      <c r="N366" s="9">
        <f t="shared" si="66"/>
        <v>402.5</v>
      </c>
      <c r="O366" s="8">
        <v>1100</v>
      </c>
      <c r="P366" s="9">
        <f t="shared" si="65"/>
        <v>3193.5</v>
      </c>
      <c r="Q366" s="9">
        <f t="shared" si="69"/>
        <v>31806.5</v>
      </c>
      <c r="R366" s="112">
        <v>1559.8</v>
      </c>
      <c r="S366" s="112">
        <v>1562</v>
      </c>
    </row>
    <row r="367" spans="2:19" s="96" customFormat="1" x14ac:dyDescent="0.2">
      <c r="B367" s="95" t="s">
        <v>330</v>
      </c>
      <c r="C367" s="95" t="s">
        <v>262</v>
      </c>
      <c r="D367" s="95" t="s">
        <v>185</v>
      </c>
      <c r="E367" s="95" t="s">
        <v>18</v>
      </c>
      <c r="F367" s="95" t="s">
        <v>19</v>
      </c>
      <c r="G367" s="8">
        <v>50000</v>
      </c>
      <c r="H367" s="8">
        <v>1854</v>
      </c>
      <c r="I367" s="8">
        <v>25</v>
      </c>
      <c r="J367" s="8">
        <f t="shared" si="67"/>
        <v>1435</v>
      </c>
      <c r="K367" s="9">
        <f t="shared" si="68"/>
        <v>1520</v>
      </c>
      <c r="L367" s="9">
        <f t="shared" si="63"/>
        <v>3545.0000000000005</v>
      </c>
      <c r="M367" s="8">
        <f t="shared" si="64"/>
        <v>3549.9999999999995</v>
      </c>
      <c r="N367" s="9">
        <f t="shared" si="66"/>
        <v>575</v>
      </c>
      <c r="O367" s="8">
        <v>6845.88</v>
      </c>
      <c r="P367" s="9">
        <f t="shared" si="65"/>
        <v>11679.880000000001</v>
      </c>
      <c r="Q367" s="9">
        <f t="shared" si="69"/>
        <v>38320.119999999995</v>
      </c>
      <c r="R367" s="112">
        <v>2836</v>
      </c>
      <c r="S367" s="112">
        <v>2840</v>
      </c>
    </row>
    <row r="368" spans="2:19" s="96" customFormat="1" x14ac:dyDescent="0.2">
      <c r="B368" s="94" t="s">
        <v>151</v>
      </c>
      <c r="C368" s="95" t="s">
        <v>262</v>
      </c>
      <c r="D368" s="95" t="s">
        <v>496</v>
      </c>
      <c r="E368" s="95" t="s">
        <v>18</v>
      </c>
      <c r="F368" s="95" t="s">
        <v>19</v>
      </c>
      <c r="G368" s="8">
        <v>35000</v>
      </c>
      <c r="H368" s="8">
        <v>0</v>
      </c>
      <c r="I368" s="8">
        <v>25</v>
      </c>
      <c r="J368" s="8">
        <f t="shared" si="67"/>
        <v>1004.5</v>
      </c>
      <c r="K368" s="9">
        <f t="shared" si="68"/>
        <v>1064</v>
      </c>
      <c r="L368" s="9">
        <f t="shared" si="63"/>
        <v>2481.5</v>
      </c>
      <c r="M368" s="8">
        <f t="shared" si="64"/>
        <v>2485</v>
      </c>
      <c r="N368" s="9">
        <f t="shared" si="66"/>
        <v>402.5</v>
      </c>
      <c r="O368" s="8">
        <v>15170</v>
      </c>
      <c r="P368" s="9">
        <f t="shared" si="65"/>
        <v>17263.5</v>
      </c>
      <c r="Q368" s="9">
        <f t="shared" si="69"/>
        <v>17736.5</v>
      </c>
      <c r="R368" s="112">
        <v>2010.02</v>
      </c>
      <c r="S368" s="112">
        <v>2012.85</v>
      </c>
    </row>
    <row r="369" spans="2:35" s="96" customFormat="1" x14ac:dyDescent="0.2">
      <c r="B369" s="94" t="s">
        <v>35</v>
      </c>
      <c r="C369" s="95" t="s">
        <v>262</v>
      </c>
      <c r="D369" s="95" t="s">
        <v>496</v>
      </c>
      <c r="E369" s="95" t="s">
        <v>18</v>
      </c>
      <c r="F369" s="95" t="s">
        <v>19</v>
      </c>
      <c r="G369" s="8">
        <v>40000</v>
      </c>
      <c r="H369" s="8">
        <v>442.65</v>
      </c>
      <c r="I369" s="8">
        <v>25</v>
      </c>
      <c r="J369" s="8">
        <f t="shared" si="67"/>
        <v>1148</v>
      </c>
      <c r="K369" s="9">
        <f t="shared" si="68"/>
        <v>1216</v>
      </c>
      <c r="L369" s="9">
        <f t="shared" si="63"/>
        <v>2836</v>
      </c>
      <c r="M369" s="8">
        <f t="shared" si="64"/>
        <v>2839.9999999999995</v>
      </c>
      <c r="N369" s="9">
        <f t="shared" si="66"/>
        <v>460</v>
      </c>
      <c r="O369" s="8">
        <v>2100</v>
      </c>
      <c r="P369" s="9">
        <f t="shared" si="65"/>
        <v>4931.6499999999996</v>
      </c>
      <c r="Q369" s="9">
        <f t="shared" si="69"/>
        <v>35068.35</v>
      </c>
      <c r="R369" s="112">
        <v>2481.5</v>
      </c>
      <c r="S369" s="112">
        <v>2485</v>
      </c>
    </row>
    <row r="370" spans="2:35" s="96" customFormat="1" x14ac:dyDescent="0.2">
      <c r="B370" s="94" t="s">
        <v>331</v>
      </c>
      <c r="C370" s="95" t="s">
        <v>262</v>
      </c>
      <c r="D370" s="95" t="s">
        <v>496</v>
      </c>
      <c r="E370" s="95" t="s">
        <v>18</v>
      </c>
      <c r="F370" s="95" t="s">
        <v>19</v>
      </c>
      <c r="G370" s="8">
        <v>33000</v>
      </c>
      <c r="H370" s="8">
        <v>0</v>
      </c>
      <c r="I370" s="8">
        <v>25</v>
      </c>
      <c r="J370" s="8">
        <f t="shared" si="67"/>
        <v>947.1</v>
      </c>
      <c r="K370" s="9">
        <f t="shared" si="68"/>
        <v>1003.2</v>
      </c>
      <c r="L370" s="9">
        <f t="shared" si="63"/>
        <v>2339.7000000000003</v>
      </c>
      <c r="M370" s="8">
        <f t="shared" si="64"/>
        <v>2343</v>
      </c>
      <c r="N370" s="9">
        <f t="shared" si="66"/>
        <v>379.5</v>
      </c>
      <c r="O370" s="8">
        <v>13138.28</v>
      </c>
      <c r="P370" s="9">
        <f t="shared" si="65"/>
        <v>15113.580000000002</v>
      </c>
      <c r="Q370" s="9">
        <f t="shared" si="69"/>
        <v>17886.419999999998</v>
      </c>
      <c r="R370" s="112">
        <v>1861.13</v>
      </c>
      <c r="S370" s="112">
        <v>1863.75</v>
      </c>
    </row>
    <row r="371" spans="2:35" s="96" customFormat="1" x14ac:dyDescent="0.2">
      <c r="B371" s="94" t="s">
        <v>409</v>
      </c>
      <c r="C371" s="95" t="s">
        <v>262</v>
      </c>
      <c r="D371" s="95" t="s">
        <v>496</v>
      </c>
      <c r="E371" s="95" t="s">
        <v>18</v>
      </c>
      <c r="F371" s="95" t="s">
        <v>19</v>
      </c>
      <c r="G371" s="8">
        <v>35000</v>
      </c>
      <c r="H371" s="8">
        <v>0</v>
      </c>
      <c r="I371" s="8">
        <v>25</v>
      </c>
      <c r="J371" s="8">
        <f t="shared" si="67"/>
        <v>1004.5</v>
      </c>
      <c r="K371" s="9">
        <f t="shared" si="68"/>
        <v>1064</v>
      </c>
      <c r="L371" s="9">
        <f t="shared" si="63"/>
        <v>2481.5</v>
      </c>
      <c r="M371" s="8">
        <f t="shared" si="64"/>
        <v>2485</v>
      </c>
      <c r="N371" s="9">
        <f t="shared" si="66"/>
        <v>402.5</v>
      </c>
      <c r="O371" s="8">
        <v>13763.23</v>
      </c>
      <c r="P371" s="9">
        <f t="shared" si="65"/>
        <v>15856.73</v>
      </c>
      <c r="Q371" s="9">
        <f t="shared" si="69"/>
        <v>19143.27</v>
      </c>
      <c r="R371" s="112">
        <v>1559.8</v>
      </c>
      <c r="S371" s="112">
        <v>1562</v>
      </c>
    </row>
    <row r="372" spans="2:35" s="96" customFormat="1" x14ac:dyDescent="0.2">
      <c r="B372" s="94" t="s">
        <v>306</v>
      </c>
      <c r="C372" s="95" t="s">
        <v>262</v>
      </c>
      <c r="D372" s="95" t="s">
        <v>496</v>
      </c>
      <c r="E372" s="95" t="s">
        <v>18</v>
      </c>
      <c r="F372" s="95" t="s">
        <v>22</v>
      </c>
      <c r="G372" s="8">
        <v>39500.85</v>
      </c>
      <c r="H372" s="8">
        <v>134.1</v>
      </c>
      <c r="I372" s="8">
        <v>25</v>
      </c>
      <c r="J372" s="8">
        <f t="shared" si="67"/>
        <v>1133.674395</v>
      </c>
      <c r="K372" s="9">
        <f t="shared" si="68"/>
        <v>1200.82584</v>
      </c>
      <c r="L372" s="9">
        <f t="shared" si="63"/>
        <v>2800.6102650000003</v>
      </c>
      <c r="M372" s="8">
        <f t="shared" si="64"/>
        <v>2804.5603499999997</v>
      </c>
      <c r="N372" s="9">
        <f t="shared" si="66"/>
        <v>454.25977499999999</v>
      </c>
      <c r="O372" s="8">
        <v>1687.38</v>
      </c>
      <c r="P372" s="9">
        <f t="shared" si="65"/>
        <v>4180.980235</v>
      </c>
      <c r="Q372" s="9">
        <f t="shared" si="69"/>
        <v>35319.869764999996</v>
      </c>
      <c r="R372" s="112">
        <v>2233.41</v>
      </c>
      <c r="S372" s="112">
        <v>2236.56</v>
      </c>
    </row>
    <row r="373" spans="2:35" s="96" customFormat="1" x14ac:dyDescent="0.2">
      <c r="B373" s="94" t="s">
        <v>495</v>
      </c>
      <c r="C373" s="95" t="s">
        <v>262</v>
      </c>
      <c r="D373" s="95" t="s">
        <v>496</v>
      </c>
      <c r="E373" s="95" t="s">
        <v>18</v>
      </c>
      <c r="F373" s="95" t="s">
        <v>22</v>
      </c>
      <c r="G373" s="8">
        <v>39410.86</v>
      </c>
      <c r="H373" s="8">
        <v>359.5</v>
      </c>
      <c r="I373" s="8">
        <v>25</v>
      </c>
      <c r="J373" s="8">
        <f t="shared" si="67"/>
        <v>1131.091682</v>
      </c>
      <c r="K373" s="9">
        <f t="shared" si="68"/>
        <v>1198.090144</v>
      </c>
      <c r="L373" s="9">
        <f t="shared" si="63"/>
        <v>2794.2299740000003</v>
      </c>
      <c r="M373" s="8">
        <f t="shared" si="64"/>
        <v>2798.1710599999997</v>
      </c>
      <c r="N373" s="9">
        <f t="shared" si="66"/>
        <v>453.22489000000002</v>
      </c>
      <c r="O373" s="8">
        <v>6216</v>
      </c>
      <c r="P373" s="9">
        <f t="shared" si="65"/>
        <v>8929.681826</v>
      </c>
      <c r="Q373" s="9">
        <f t="shared" si="69"/>
        <v>30481.178174000001</v>
      </c>
      <c r="R373" s="112">
        <v>2227.0300000000002</v>
      </c>
      <c r="S373" s="112">
        <v>2230.17</v>
      </c>
    </row>
    <row r="374" spans="2:35" s="96" customFormat="1" x14ac:dyDescent="0.2">
      <c r="B374" s="94" t="s">
        <v>307</v>
      </c>
      <c r="C374" s="95" t="s">
        <v>264</v>
      </c>
      <c r="D374" s="95" t="s">
        <v>79</v>
      </c>
      <c r="E374" s="95" t="s">
        <v>18</v>
      </c>
      <c r="F374" s="95" t="s">
        <v>22</v>
      </c>
      <c r="G374" s="8">
        <v>45000</v>
      </c>
      <c r="H374" s="8">
        <v>910.22</v>
      </c>
      <c r="I374" s="8">
        <v>25</v>
      </c>
      <c r="J374" s="8">
        <f t="shared" si="67"/>
        <v>1291.5</v>
      </c>
      <c r="K374" s="9">
        <f t="shared" si="68"/>
        <v>1368</v>
      </c>
      <c r="L374" s="9">
        <f t="shared" si="63"/>
        <v>3190.5</v>
      </c>
      <c r="M374" s="8">
        <f t="shared" si="64"/>
        <v>3194.9999999999995</v>
      </c>
      <c r="N374" s="9">
        <f t="shared" si="66"/>
        <v>517.5</v>
      </c>
      <c r="O374" s="8">
        <v>1687.38</v>
      </c>
      <c r="P374" s="9">
        <f t="shared" si="65"/>
        <v>5282.1</v>
      </c>
      <c r="Q374" s="9">
        <f t="shared" si="69"/>
        <v>39717.9</v>
      </c>
      <c r="R374" s="112">
        <v>2481.5</v>
      </c>
      <c r="S374" s="112">
        <v>2485</v>
      </c>
    </row>
    <row r="375" spans="2:35" s="96" customFormat="1" x14ac:dyDescent="0.2">
      <c r="B375" s="95" t="s">
        <v>494</v>
      </c>
      <c r="C375" s="95" t="s">
        <v>264</v>
      </c>
      <c r="D375" s="95" t="s">
        <v>496</v>
      </c>
      <c r="E375" s="95" t="s">
        <v>18</v>
      </c>
      <c r="F375" s="95" t="s">
        <v>22</v>
      </c>
      <c r="G375" s="8">
        <v>35000</v>
      </c>
      <c r="H375" s="8">
        <v>0</v>
      </c>
      <c r="I375" s="8">
        <v>25</v>
      </c>
      <c r="J375" s="8">
        <f t="shared" si="67"/>
        <v>1004.5</v>
      </c>
      <c r="K375" s="9">
        <f t="shared" si="68"/>
        <v>1064</v>
      </c>
      <c r="L375" s="9">
        <f t="shared" si="63"/>
        <v>2481.5</v>
      </c>
      <c r="M375" s="8">
        <f t="shared" si="64"/>
        <v>2485</v>
      </c>
      <c r="N375" s="9">
        <f t="shared" si="66"/>
        <v>402.5</v>
      </c>
      <c r="O375" s="8">
        <v>100</v>
      </c>
      <c r="P375" s="9">
        <f t="shared" si="65"/>
        <v>2193.5</v>
      </c>
      <c r="Q375" s="9">
        <f t="shared" si="69"/>
        <v>32806.5</v>
      </c>
      <c r="R375" s="112">
        <v>1559.8</v>
      </c>
      <c r="S375" s="112">
        <v>1562</v>
      </c>
    </row>
    <row r="376" spans="2:35" s="96" customFormat="1" x14ac:dyDescent="0.2">
      <c r="B376" s="95" t="s">
        <v>310</v>
      </c>
      <c r="C376" s="95" t="s">
        <v>264</v>
      </c>
      <c r="D376" s="95" t="s">
        <v>496</v>
      </c>
      <c r="E376" s="95" t="s">
        <v>18</v>
      </c>
      <c r="F376" s="95" t="s">
        <v>22</v>
      </c>
      <c r="G376" s="8">
        <v>30000</v>
      </c>
      <c r="H376" s="8">
        <v>0</v>
      </c>
      <c r="I376" s="8">
        <v>25</v>
      </c>
      <c r="J376" s="8">
        <f t="shared" si="67"/>
        <v>861</v>
      </c>
      <c r="K376" s="9">
        <f t="shared" si="68"/>
        <v>912</v>
      </c>
      <c r="L376" s="9">
        <f t="shared" si="63"/>
        <v>2127</v>
      </c>
      <c r="M376" s="8">
        <f t="shared" si="64"/>
        <v>2130</v>
      </c>
      <c r="N376" s="9">
        <f t="shared" si="66"/>
        <v>345</v>
      </c>
      <c r="O376" s="8">
        <v>1100</v>
      </c>
      <c r="P376" s="9">
        <f t="shared" si="65"/>
        <v>2898</v>
      </c>
      <c r="Q376" s="9">
        <f t="shared" si="69"/>
        <v>27102</v>
      </c>
      <c r="R376" s="112">
        <v>1559.8</v>
      </c>
      <c r="S376" s="112">
        <v>1562</v>
      </c>
    </row>
    <row r="377" spans="2:35" x14ac:dyDescent="0.2">
      <c r="B377" s="18" t="s">
        <v>309</v>
      </c>
      <c r="C377" s="17" t="s">
        <v>264</v>
      </c>
      <c r="D377" s="17" t="s">
        <v>496</v>
      </c>
      <c r="E377" s="17" t="s">
        <v>18</v>
      </c>
      <c r="F377" s="17" t="s">
        <v>22</v>
      </c>
      <c r="G377" s="8">
        <v>35150</v>
      </c>
      <c r="H377" s="8">
        <v>0</v>
      </c>
      <c r="I377" s="8">
        <v>25</v>
      </c>
      <c r="J377" s="8">
        <f t="shared" si="67"/>
        <v>1008.8049999999999</v>
      </c>
      <c r="K377" s="9">
        <f t="shared" si="68"/>
        <v>1068.56</v>
      </c>
      <c r="L377" s="9">
        <f t="shared" si="63"/>
        <v>2492.1350000000002</v>
      </c>
      <c r="M377" s="8">
        <f t="shared" si="64"/>
        <v>2495.6499999999996</v>
      </c>
      <c r="N377" s="9">
        <f t="shared" si="66"/>
        <v>404.22499999999997</v>
      </c>
      <c r="O377" s="8">
        <v>100</v>
      </c>
      <c r="P377" s="9">
        <f t="shared" si="65"/>
        <v>2202.3649999999998</v>
      </c>
      <c r="Q377" s="9">
        <f t="shared" si="69"/>
        <v>32947.635000000002</v>
      </c>
      <c r="R377" s="3">
        <v>2066.7399999999998</v>
      </c>
      <c r="S377" s="3">
        <v>2069.65</v>
      </c>
    </row>
    <row r="378" spans="2:35" hidden="1" x14ac:dyDescent="0.2">
      <c r="G378" s="6">
        <f t="shared" ref="G378:O378" si="70">SUM(G12:G377)</f>
        <v>11156993.839999998</v>
      </c>
      <c r="H378" s="6">
        <f t="shared" si="70"/>
        <v>352415.49999999977</v>
      </c>
      <c r="I378" s="6">
        <f t="shared" si="70"/>
        <v>8250</v>
      </c>
      <c r="J378" s="6">
        <f t="shared" si="70"/>
        <v>320205.77320799994</v>
      </c>
      <c r="K378" s="6">
        <f t="shared" si="70"/>
        <v>337167.42873600003</v>
      </c>
      <c r="L378" s="6">
        <f t="shared" si="70"/>
        <v>786354.34325600008</v>
      </c>
      <c r="M378" s="6">
        <f t="shared" si="70"/>
        <v>792146.57264000003</v>
      </c>
      <c r="N378" s="6">
        <f t="shared" si="70"/>
        <v>121643.46915999999</v>
      </c>
      <c r="O378" s="6">
        <f t="shared" si="70"/>
        <v>1779401.8099999973</v>
      </c>
      <c r="P378" s="6">
        <f t="shared" ref="P378:Q378" si="71">SUM(P12:P377)</f>
        <v>2797440.5119439992</v>
      </c>
      <c r="Q378" s="6">
        <f t="shared" si="71"/>
        <v>8359553.328056002</v>
      </c>
      <c r="R378" s="19"/>
      <c r="S378" s="19"/>
    </row>
    <row r="379" spans="2:35" x14ac:dyDescent="0.2">
      <c r="R379" s="6">
        <f t="shared" ref="R379:S379" si="72">SUM(R378)</f>
        <v>0</v>
      </c>
      <c r="S379" s="6">
        <f t="shared" si="72"/>
        <v>0</v>
      </c>
    </row>
    <row r="380" spans="2:35" x14ac:dyDescent="0.2">
      <c r="R380" s="19"/>
      <c r="S380" s="19"/>
    </row>
    <row r="381" spans="2:35" x14ac:dyDescent="0.2">
      <c r="R381" s="19"/>
      <c r="S381" s="19"/>
    </row>
    <row r="382" spans="2:35" x14ac:dyDescent="0.2">
      <c r="R382" s="19"/>
      <c r="S382" s="19"/>
      <c r="T382" s="20"/>
    </row>
    <row r="383" spans="2:35" ht="18" x14ac:dyDescent="0.2">
      <c r="R383" s="19"/>
      <c r="S383" s="19"/>
      <c r="T383" s="20"/>
      <c r="Y383" s="138" t="s">
        <v>553</v>
      </c>
      <c r="Z383" s="139"/>
      <c r="AA383" s="139"/>
      <c r="AB383" s="139"/>
      <c r="AC383" s="139"/>
      <c r="AD383" s="140"/>
      <c r="AE383" s="125" t="s">
        <v>554</v>
      </c>
      <c r="AF383" s="126"/>
      <c r="AG383" s="126"/>
      <c r="AH383" s="126"/>
      <c r="AI383" s="126"/>
    </row>
    <row r="384" spans="2:35" ht="15" customHeight="1" x14ac:dyDescent="0.2">
      <c r="R384" s="19"/>
      <c r="S384" s="19"/>
      <c r="T384" s="20"/>
      <c r="Y384"/>
      <c r="Z384" s="21"/>
      <c r="AA384" s="22"/>
      <c r="AB384" s="22" t="s">
        <v>555</v>
      </c>
      <c r="AC384" s="23"/>
      <c r="AD384" s="23"/>
      <c r="AE384" s="127" t="s">
        <v>556</v>
      </c>
      <c r="AF384" s="24">
        <v>18702</v>
      </c>
      <c r="AG384" s="25">
        <v>20</v>
      </c>
      <c r="AH384" s="26">
        <v>374040</v>
      </c>
      <c r="AI384" s="27" t="s">
        <v>557</v>
      </c>
    </row>
    <row r="385" spans="18:35" ht="15" x14ac:dyDescent="0.2">
      <c r="R385" s="19"/>
      <c r="S385" s="19"/>
      <c r="Y385"/>
      <c r="Z385" s="28" t="s">
        <v>558</v>
      </c>
      <c r="AA385" s="29">
        <v>100000</v>
      </c>
      <c r="AB385" s="30">
        <v>0</v>
      </c>
      <c r="AC385" s="23"/>
      <c r="AD385" s="23"/>
      <c r="AE385" s="127"/>
      <c r="AF385" s="31">
        <v>18702</v>
      </c>
      <c r="AG385" s="25">
        <v>10</v>
      </c>
      <c r="AH385" s="26">
        <v>187020</v>
      </c>
      <c r="AI385" s="27" t="s">
        <v>14</v>
      </c>
    </row>
    <row r="386" spans="18:35" ht="15" x14ac:dyDescent="0.2">
      <c r="R386" s="19"/>
      <c r="S386" s="19"/>
      <c r="Y386"/>
      <c r="Z386" s="28" t="s">
        <v>559</v>
      </c>
      <c r="AA386" s="29"/>
      <c r="AB386" s="30">
        <v>0</v>
      </c>
      <c r="AC386" s="23"/>
      <c r="AD386" s="23"/>
      <c r="AE386"/>
      <c r="AF386"/>
      <c r="AG386" s="32"/>
      <c r="AH386"/>
      <c r="AI386"/>
    </row>
    <row r="387" spans="18:35" ht="15.75" x14ac:dyDescent="0.2">
      <c r="R387" s="19"/>
      <c r="S387" s="19"/>
      <c r="Y387"/>
      <c r="Z387" s="33" t="s">
        <v>560</v>
      </c>
      <c r="AA387" s="34">
        <f>SUM(AA385:AA386)</f>
        <v>100000</v>
      </c>
      <c r="AB387" s="35">
        <v>0</v>
      </c>
      <c r="AC387" s="23"/>
      <c r="AD387" s="23"/>
      <c r="AE387"/>
      <c r="AF387"/>
      <c r="AG387"/>
      <c r="AH387"/>
      <c r="AI387"/>
    </row>
    <row r="388" spans="18:35" ht="18" x14ac:dyDescent="0.2">
      <c r="R388" s="19"/>
      <c r="S388" s="19"/>
      <c r="Y388"/>
      <c r="Z388" s="128"/>
      <c r="AA388" s="128"/>
      <c r="AB388" s="128"/>
      <c r="AC388" s="23"/>
      <c r="AD388" s="23"/>
      <c r="AE388"/>
      <c r="AF388"/>
      <c r="AG388"/>
      <c r="AH388"/>
      <c r="AI388"/>
    </row>
    <row r="389" spans="18:35" ht="13.5" thickBot="1" x14ac:dyDescent="0.25">
      <c r="R389" s="19"/>
      <c r="S389" s="19"/>
      <c r="Y389"/>
      <c r="Z389"/>
      <c r="AA389"/>
      <c r="AB389"/>
      <c r="AC389"/>
      <c r="AD389"/>
      <c r="AE389"/>
      <c r="AF389"/>
      <c r="AG389"/>
      <c r="AH389" s="84"/>
      <c r="AI389"/>
    </row>
    <row r="390" spans="18:35" ht="15.75" x14ac:dyDescent="0.25">
      <c r="R390" s="19"/>
      <c r="S390" s="19"/>
      <c r="Y390" s="36"/>
      <c r="Z390" s="37" t="s">
        <v>557</v>
      </c>
      <c r="AA390" s="38">
        <f>IF(AA385&lt;=AF384*AG384,AA385*AC391,(AF384*AG384)*AC391)</f>
        <v>2870</v>
      </c>
      <c r="AB390" s="39">
        <f>AA390/2</f>
        <v>1435</v>
      </c>
      <c r="AC390" s="40" t="s">
        <v>561</v>
      </c>
      <c r="AD390" s="41"/>
      <c r="AE390" s="42"/>
      <c r="AF390"/>
      <c r="AG390"/>
      <c r="AH390"/>
      <c r="AI390"/>
    </row>
    <row r="391" spans="18:35" ht="15.75" x14ac:dyDescent="0.25">
      <c r="R391" s="19"/>
      <c r="S391" s="19"/>
      <c r="Y391" s="43"/>
      <c r="Z391" s="44" t="s">
        <v>14</v>
      </c>
      <c r="AA391" s="45">
        <f>IF(AA385&lt;=AF385*AG385,AA385*AC392,(AF385*AG385)*AC392)</f>
        <v>3040</v>
      </c>
      <c r="AB391" s="46">
        <f>AA391/2</f>
        <v>1520</v>
      </c>
      <c r="AC391" s="47">
        <v>2.87E-2</v>
      </c>
      <c r="AD391" s="48"/>
      <c r="AE391" s="49"/>
      <c r="AF391"/>
      <c r="AG391"/>
      <c r="AH391"/>
      <c r="AI391"/>
    </row>
    <row r="392" spans="18:35" ht="36.75" thickBot="1" x14ac:dyDescent="0.25">
      <c r="R392" s="19"/>
      <c r="S392" s="19"/>
      <c r="Y392" s="43"/>
      <c r="Z392" s="50" t="s">
        <v>562</v>
      </c>
      <c r="AA392" s="51"/>
      <c r="AB392" s="46">
        <f>AA392/2</f>
        <v>0</v>
      </c>
      <c r="AC392" s="47">
        <v>3.04E-2</v>
      </c>
      <c r="AD392" s="48"/>
      <c r="AE392"/>
      <c r="AF392"/>
      <c r="AG392"/>
      <c r="AH392"/>
      <c r="AI392"/>
    </row>
    <row r="393" spans="18:35" ht="16.5" thickBot="1" x14ac:dyDescent="0.3">
      <c r="R393" s="19"/>
      <c r="S393" s="19"/>
      <c r="Y393" s="43"/>
      <c r="Z393" s="44" t="s">
        <v>563</v>
      </c>
      <c r="AA393" s="45">
        <f>+AA385-(SUM(AA390:AA392))+AA386</f>
        <v>94090</v>
      </c>
      <c r="AB393" s="46">
        <f>AA393/2</f>
        <v>47045</v>
      </c>
      <c r="AC393" s="52">
        <v>0</v>
      </c>
      <c r="AD393" s="53"/>
      <c r="AE393" s="54" t="s">
        <v>564</v>
      </c>
      <c r="AF393"/>
      <c r="AG393"/>
      <c r="AH393"/>
      <c r="AI393"/>
    </row>
    <row r="394" spans="18:35" ht="14.25" x14ac:dyDescent="0.2">
      <c r="R394" s="19"/>
      <c r="S394" s="19"/>
      <c r="Y394" s="43"/>
      <c r="Z394" s="55"/>
      <c r="AA394" s="54"/>
      <c r="AB394" s="56"/>
      <c r="AC394" s="54"/>
      <c r="AD394" s="57"/>
      <c r="AE394" s="54"/>
      <c r="AF394" s="58"/>
      <c r="AG394" s="58"/>
      <c r="AH394" s="58"/>
      <c r="AI394" s="58"/>
    </row>
    <row r="395" spans="18:35" ht="18" x14ac:dyDescent="0.25">
      <c r="R395" s="19"/>
      <c r="S395" s="19"/>
      <c r="Y395" s="43"/>
      <c r="Z395" s="59" t="s">
        <v>6</v>
      </c>
      <c r="AA395" s="60">
        <f>IF(AA393*12&lt;=AA403,0,(IF(AA393*12&lt;=AA404,((((AA393*12)-Z404)*AC404)/12),IF(AA393*12&lt;=AA405,(((((AA393*12)-Z405)*AC405)+AB405))/12,IF(AA393*12&gt;=Z406,((((AA393*12)-Z406)*AC406)+AB406)/12,0)))))</f>
        <v>12105.437291666667</v>
      </c>
      <c r="AB395" s="61">
        <v>0</v>
      </c>
      <c r="AC395" s="62">
        <f>SUM(AA390:AA392)</f>
        <v>5910</v>
      </c>
      <c r="AD395" s="63"/>
      <c r="AE395" s="54"/>
      <c r="AF395" s="58"/>
      <c r="AG395" s="58"/>
      <c r="AH395" s="58"/>
      <c r="AI395" s="58"/>
    </row>
    <row r="396" spans="18:35" ht="14.25" x14ac:dyDescent="0.2">
      <c r="R396" s="4"/>
      <c r="S396" s="4"/>
      <c r="Y396" s="43"/>
      <c r="Z396" s="55"/>
      <c r="AA396" s="64"/>
      <c r="AB396" s="56"/>
      <c r="AC396" s="54"/>
      <c r="AD396" s="57"/>
      <c r="AE396">
        <v>9949.67</v>
      </c>
      <c r="AF396" s="58"/>
      <c r="AG396" s="58"/>
      <c r="AH396" s="58"/>
      <c r="AI396" s="58"/>
    </row>
    <row r="397" spans="18:35" ht="15" x14ac:dyDescent="0.25">
      <c r="Y397" s="43"/>
      <c r="Z397" s="65" t="s">
        <v>565</v>
      </c>
      <c r="AA397" s="66"/>
      <c r="AB397" s="46"/>
      <c r="AC397"/>
      <c r="AD397" s="63"/>
      <c r="AE397" s="54"/>
      <c r="AF397" s="58"/>
      <c r="AG397" s="58"/>
      <c r="AH397" s="58"/>
      <c r="AI397" s="58"/>
    </row>
    <row r="398" spans="18:35" ht="15" x14ac:dyDescent="0.25">
      <c r="Y398" s="43"/>
      <c r="Z398" s="55"/>
      <c r="AA398" s="54"/>
      <c r="AB398" s="56"/>
      <c r="AC398"/>
      <c r="AD398" s="63"/>
      <c r="AE398" s="67">
        <f>AA395-AE396</f>
        <v>2155.767291666667</v>
      </c>
      <c r="AF398" s="58"/>
      <c r="AG398" s="58"/>
      <c r="AH398" s="58"/>
      <c r="AI398" s="58"/>
    </row>
    <row r="399" spans="18:35" ht="19.5" x14ac:dyDescent="0.3">
      <c r="Y399" s="43"/>
      <c r="Z399" s="68" t="s">
        <v>566</v>
      </c>
      <c r="AA399" s="69">
        <f>SUM(AA390:AA392)+AA395+AA397</f>
        <v>18015.437291666669</v>
      </c>
      <c r="AB399" s="70">
        <v>0</v>
      </c>
      <c r="AC399"/>
      <c r="AD399" s="63"/>
      <c r="AE399" s="54"/>
      <c r="AF399" s="58"/>
      <c r="AG399" s="58"/>
      <c r="AH399" s="58"/>
      <c r="AI399" s="58"/>
    </row>
    <row r="400" spans="18:35" ht="20.25" x14ac:dyDescent="0.3">
      <c r="Y400" s="43"/>
      <c r="Z400" s="71" t="s">
        <v>567</v>
      </c>
      <c r="AA400" s="72">
        <f>AA387-AA399</f>
        <v>81984.562708333338</v>
      </c>
      <c r="AB400" s="73">
        <v>0</v>
      </c>
      <c r="AC400" s="54"/>
      <c r="AD400" s="57"/>
      <c r="AE400"/>
      <c r="AF400" s="58"/>
      <c r="AG400" s="58"/>
      <c r="AH400" s="58"/>
      <c r="AI400" s="58"/>
    </row>
    <row r="401" spans="25:35" ht="14.25" x14ac:dyDescent="0.2">
      <c r="Y401" s="43"/>
      <c r="Z401"/>
      <c r="AA401"/>
      <c r="AB401"/>
      <c r="AC401"/>
      <c r="AD401" s="63"/>
      <c r="AE401"/>
      <c r="AF401" s="58"/>
      <c r="AG401" s="58"/>
      <c r="AH401" s="58"/>
      <c r="AI401" s="58"/>
    </row>
    <row r="402" spans="25:35" ht="15" x14ac:dyDescent="0.25">
      <c r="Y402" s="43"/>
      <c r="Z402" s="74" t="s">
        <v>568</v>
      </c>
      <c r="AA402" s="74" t="s">
        <v>569</v>
      </c>
      <c r="AB402" s="75"/>
      <c r="AC402"/>
      <c r="AD402" s="63"/>
      <c r="AE402" s="54"/>
      <c r="AF402" s="58"/>
      <c r="AG402" s="58"/>
      <c r="AH402" s="58"/>
      <c r="AI402" s="58"/>
    </row>
    <row r="403" spans="25:35" ht="15" x14ac:dyDescent="0.25">
      <c r="Y403" s="43"/>
      <c r="Z403" s="76">
        <v>0</v>
      </c>
      <c r="AA403" s="76">
        <v>416220</v>
      </c>
      <c r="AB403" s="76"/>
      <c r="AC403" s="77" t="s">
        <v>570</v>
      </c>
      <c r="AD403" s="63"/>
      <c r="AE403"/>
      <c r="AF403" s="58"/>
      <c r="AG403" s="58"/>
      <c r="AH403" s="58"/>
      <c r="AI403" s="58"/>
    </row>
    <row r="404" spans="25:35" ht="15" x14ac:dyDescent="0.25">
      <c r="Y404" s="43"/>
      <c r="Z404" s="76">
        <v>416220.01</v>
      </c>
      <c r="AA404" s="76">
        <v>624329</v>
      </c>
      <c r="AB404" s="76">
        <v>0</v>
      </c>
      <c r="AC404" s="78">
        <v>0.15</v>
      </c>
      <c r="AD404" s="79"/>
      <c r="AE404"/>
      <c r="AF404" s="58"/>
      <c r="AG404" s="58"/>
      <c r="AH404" s="58"/>
      <c r="AI404" s="58"/>
    </row>
    <row r="405" spans="25:35" ht="15" x14ac:dyDescent="0.25">
      <c r="Y405" s="43"/>
      <c r="Z405" s="76">
        <v>624329.01</v>
      </c>
      <c r="AA405" s="76">
        <v>867123</v>
      </c>
      <c r="AB405" s="76">
        <v>31216</v>
      </c>
      <c r="AC405" s="78">
        <v>0.2</v>
      </c>
      <c r="AD405" s="80"/>
      <c r="AE405" s="54"/>
      <c r="AF405" s="58"/>
      <c r="AG405" s="58"/>
      <c r="AH405" s="58"/>
      <c r="AI405" s="58"/>
    </row>
    <row r="406" spans="25:35" ht="15" x14ac:dyDescent="0.25">
      <c r="Y406" s="43"/>
      <c r="Z406" s="76">
        <v>867123.01</v>
      </c>
      <c r="AA406" s="76"/>
      <c r="AB406" s="76">
        <v>79776</v>
      </c>
      <c r="AC406" s="78">
        <v>0.25</v>
      </c>
      <c r="AD406" s="80"/>
      <c r="AE406" s="54"/>
      <c r="AF406" s="58"/>
      <c r="AG406" s="58"/>
      <c r="AH406" s="58"/>
      <c r="AI406" s="58"/>
    </row>
    <row r="407" spans="25:35" ht="15" thickBot="1" x14ac:dyDescent="0.25">
      <c r="Y407" s="81"/>
      <c r="Z407" s="82"/>
      <c r="AA407" s="82"/>
      <c r="AB407" s="82"/>
      <c r="AC407" s="82"/>
      <c r="AD407" s="83"/>
      <c r="AE407"/>
      <c r="AF407" s="58"/>
      <c r="AG407" s="58"/>
      <c r="AH407" s="58"/>
      <c r="AI407" s="58"/>
    </row>
  </sheetData>
  <autoFilter ref="B1:B376"/>
  <sortState ref="B350:Q360">
    <sortCondition ref="B350:B360"/>
  </sortState>
  <mergeCells count="20">
    <mergeCell ref="Q9:Q11"/>
    <mergeCell ref="J10:K10"/>
    <mergeCell ref="L10:N10"/>
    <mergeCell ref="Y383:AD383"/>
    <mergeCell ref="AE383:AI383"/>
    <mergeCell ref="AE384:AE385"/>
    <mergeCell ref="Z388:AB388"/>
    <mergeCell ref="B7:Q7"/>
    <mergeCell ref="B8:Q8"/>
    <mergeCell ref="B9:B11"/>
    <mergeCell ref="C9:C11"/>
    <mergeCell ref="D9:D11"/>
    <mergeCell ref="E9:E11"/>
    <mergeCell ref="F9:F11"/>
    <mergeCell ref="G9:G11"/>
    <mergeCell ref="H9:H11"/>
    <mergeCell ref="I9:I11"/>
    <mergeCell ref="J9:N9"/>
    <mergeCell ref="O9:O11"/>
    <mergeCell ref="P9:P11"/>
  </mergeCells>
  <conditionalFormatting sqref="G12 I12:J12 O12 G13:I14 G15 I15 R18:S23 R46:S61 G59:I62 G167:I197 R220:S258 R315:S377 G316:I325 J13:J23 O105:O107 O118:O156 O100:O103 O70:O72 O74:O75 O33:O35 O44:O45 O67 O77:O94 O98 O113:O115 O201:O217 O311 O159:O160 O163:O164 O220:O287 O28 O65 O50:O51 O54:O56 O38:O40 O59:O62 O167:O197 O316:O377 M12:M23 O14:O21 R25:S26 D24 Z24 AK24 AV24 BG24 BR24 CC24 CN24 CY24 DJ24 DU24 EF24 EQ24 FB24 FM24 FX24 GI24 GT24 HE24 HP24 IA24 IL24 IW24 JH24 JS24 KD24 KO24 KZ24 LK24 LV24 MG24 MR24 NC24 NN24 NY24 OJ24 OU24 PF24 PQ24 QB24 QM24 QX24 RI24 RT24 SE24 SP24 TA24 TL24 TW24 UH24 US24 VD24 VO24 VZ24 WK24 WV24 XG24 XR24 YC24 YN24 YY24 ZJ24 ZU24 AAF24 AAQ24 ABB24 ABM24 ABX24 ACI24 ACT24 ADE24 ADP24 AEA24 AEL24 AEW24 AFH24 AFS24 AGD24 AGO24 AGZ24 AHK24 AHV24 AIG24 AIR24 AJC24 AJN24 AJY24 AKJ24 AKU24 ALF24 ALQ24 AMB24 AMM24 AMX24 ANI24 ANT24 AOE24 AOP24 APA24 APL24 APW24 AQH24 AQS24 ARD24 ARO24 ARZ24 ASK24 ASV24 ATG24 ATR24 AUC24 AUN24 AUY24 AVJ24 AVU24 AWF24 AWQ24 AXB24 AXM24 AXX24 AYI24 AYT24 AZE24 AZP24 BAA24 BAL24 BAW24 BBH24 BBS24 BCD24 BCO24 BCZ24 BDK24 BDV24 BEG24 BER24 BFC24 BFN24 BFY24 BGJ24 BGU24 BHF24 BHQ24 BIB24 BIM24 BIX24 BJI24 BJT24 BKE24 BKP24 BLA24 BLL24 BLW24 BMH24 BMS24 BND24 BNO24 BNZ24 BOK24 BOV24 BPG24 BPR24 BQC24 BQN24 BQY24 BRJ24 BRU24 BSF24 BSQ24 BTB24 BTM24 BTX24 BUI24 BUT24 BVE24 BVP24 BWA24 BWL24 BWW24 BXH24 BXS24 BYD24 BYO24 BYZ24 BZK24 BZV24 CAG24 CAR24 CBC24 CBN24 CBY24 CCJ24 CCU24 CDF24 CDQ24 CEB24 CEM24 CEX24 CFI24 CFT24 CGE24 CGP24 CHA24 CHL24 CHW24 CIH24 CIS24 CJD24 CJO24 CJZ24 CKK24 CKV24 CLG24 CLR24 CMC24 CMN24 CMY24 CNJ24 CNU24 COF24 COQ24 CPB24 CPM24 CPX24 CQI24 CQT24 CRE24 CRP24 CSA24 CSL24 CSW24 CTH24 CTS24 CUD24 CUO24 CUZ24 CVK24 CVV24 CWG24 CWR24 CXC24 CXN24 CXY24 CYJ24 CYU24 CZF24 CZQ24 DAB24 DAM24 DAX24 DBI24 DBT24 DCE24 DCP24 DDA24 DDL24 DDW24 DEH24 DES24 DFD24 DFO24 DFZ24 DGK24 DGV24 DHG24 DHR24 DIC24 DIN24 DIY24 DJJ24 DJU24 DKF24 DKQ24 DLB24 DLM24 DLX24 DMI24 DMT24 DNE24 DNP24 DOA24 DOL24 DOW24 DPH24 DPS24 DQD24 DQO24 DQZ24 DRK24 DRV24 DSG24 DSR24 DTC24 DTN24 DTY24 DUJ24 DUU24 DVF24 DVQ24 DWB24 DWM24 DWX24 DXI24 DXT24 DYE24 DYP24 DZA24 DZL24 DZW24 EAH24 EAS24 EBD24 EBO24 EBZ24 ECK24 ECV24 EDG24 EDR24 EEC24 EEN24 EEY24 EFJ24 EFU24 EGF24 EGQ24 EHB24 EHM24 EHX24 EII24 EIT24 EJE24 EJP24 EKA24 EKL24 EKW24 ELH24 ELS24 EMD24 EMO24 EMZ24 ENK24 ENV24 EOG24 EOR24 EPC24 EPN24 EPY24 EQJ24 EQU24 ERF24 ERQ24 ESB24 ESM24 ESX24 ETI24 ETT24 EUE24 EUP24 EVA24 EVL24 EVW24 EWH24 EWS24 EXD24 EXO24 EXZ24 EYK24 EYV24 EZG24 EZR24 FAC24 FAN24 FAY24 FBJ24 FBU24 FCF24 FCQ24 FDB24 FDM24 FDX24 FEI24 FET24 FFE24 FFP24 FGA24 FGL24 FGW24 FHH24 FHS24 FID24 FIO24 FIZ24 FJK24 FJV24 FKG24 FKR24 FLC24 FLN24 FLY24 FMJ24 FMU24 FNF24 FNQ24 FOB24 FOM24 FOX24 FPI24 FPT24 FQE24 FQP24 FRA24 FRL24 FRW24 FSH24 FSS24 FTD24 FTO24 FTZ24 FUK24 FUV24 FVG24 FVR24 FWC24 FWN24 FWY24 FXJ24 FXU24 FYF24 FYQ24 FZB24 FZM24 FZX24 GAI24 GAT24 GBE24 GBP24 GCA24 GCL24 GCW24 GDH24 GDS24 GED24 GEO24 GEZ24 GFK24 GFV24 GGG24 GGR24 GHC24 GHN24 GHY24 GIJ24 GIU24 GJF24 GJQ24 GKB24 GKM24 GKX24 GLI24 GLT24 GME24 GMP24 GNA24 GNL24 GNW24 GOH24 GOS24 GPD24 GPO24 GPZ24 GQK24 GQV24 GRG24 GRR24 GSC24 GSN24 GSY24 GTJ24 GTU24 GUF24 GUQ24 GVB24 GVM24 GVX24 GWI24 GWT24 GXE24 GXP24 GYA24 GYL24 GYW24 GZH24 GZS24 HAD24 HAO24 HAZ24 HBK24 HBV24 HCG24 HCR24 HDC24 HDN24 HDY24 HEJ24 HEU24 HFF24 HFQ24 HGB24 HGM24 HGX24 HHI24 HHT24 HIE24 HIP24 HJA24 HJL24 HJW24 HKH24 HKS24 HLD24 HLO24 HLZ24 HMK24 HMV24 HNG24 HNR24 HOC24 HON24 HOY24 HPJ24 HPU24 HQF24 HQQ24 HRB24 HRM24 HRX24 HSI24 HST24 HTE24 HTP24 HUA24 HUL24 HUW24 HVH24 HVS24 HWD24 HWO24 HWZ24 HXK24 HXV24 HYG24 HYR24 HZC24 HZN24 HZY24 IAJ24 IAU24 IBF24 IBQ24 ICB24 ICM24 ICX24 IDI24 IDT24 IEE24 IEP24 IFA24 IFL24 IFW24 IGH24 IGS24 IHD24 IHO24 IHZ24 IIK24 IIV24 IJG24 IJR24 IKC24 IKN24 IKY24 ILJ24 ILU24 IMF24 IMQ24 INB24 INM24 INX24 IOI24 IOT24 IPE24 IPP24 IQA24 IQL24 IQW24 IRH24 IRS24 ISD24 ISO24 ISZ24 ITK24 ITV24 IUG24 IUR24 IVC24 IVN24 IVY24 IWJ24 IWU24 IXF24 IXQ24 IYB24 IYM24 IYX24 IZI24 IZT24 JAE24 JAP24 JBA24 JBL24 JBW24 JCH24 JCS24 JDD24 JDO24 JDZ24 JEK24 JEV24 JFG24 JFR24 JGC24 JGN24 JGY24 JHJ24 JHU24 JIF24 JIQ24 JJB24 JJM24 JJX24 JKI24 JKT24 JLE24 JLP24 JMA24 JML24 JMW24 JNH24 JNS24 JOD24 JOO24 JOZ24 JPK24 JPV24 JQG24 JQR24 JRC24 JRN24 JRY24 JSJ24 JSU24 JTF24 JTQ24 JUB24 JUM24 JUX24 JVI24 JVT24 JWE24 JWP24 JXA24 JXL24 JXW24 JYH24 JYS24 JZD24 JZO24 JZZ24 KAK24 KAV24 KBG24 KBR24 KCC24 KCN24 KCY24 KDJ24 KDU24 KEF24 KEQ24 KFB24 KFM24 KFX24 KGI24 KGT24 KHE24 KHP24 KIA24 KIL24 KIW24 KJH24 KJS24 KKD24 KKO24 KKZ24 KLK24 KLV24 KMG24 KMR24 KNC24 KNN24 KNY24 KOJ24 KOU24 KPF24 KPQ24 KQB24 KQM24 KQX24 KRI24 KRT24 KSE24 KSP24 KTA24 KTL24 KTW24 KUH24 KUS24 KVD24 KVO24 KVZ24 KWK24 KWV24 KXG24 KXR24 KYC24 KYN24 KYY24 KZJ24 KZU24 LAF24 LAQ24 LBB24 LBM24 LBX24 LCI24 LCT24 LDE24 LDP24 LEA24 LEL24 LEW24 LFH24 LFS24 LGD24 LGO24 LGZ24 LHK24 LHV24 LIG24 LIR24 LJC24 LJN24 LJY24 LKJ24 LKU24 LLF24 LLQ24 LMB24 LMM24 LMX24 LNI24 LNT24 LOE24 LOP24 LPA24 LPL24 LPW24 LQH24 LQS24 LRD24 LRO24 LRZ24 LSK24 LSV24 LTG24 LTR24 LUC24 LUN24 LUY24 LVJ24 LVU24 LWF24 LWQ24 LXB24 LXM24 LXX24 LYI24 LYT24 LZE24 LZP24 MAA24 MAL24 MAW24 MBH24 MBS24 MCD24 MCO24 MCZ24 MDK24 MDV24 MEG24 MER24 MFC24 MFN24 MFY24 MGJ24 MGU24 MHF24 MHQ24 MIB24 MIM24 MIX24 MJI24 MJT24 MKE24 MKP24 MLA24 MLL24 MLW24 MMH24 MMS24 MND24 MNO24 MNZ24 MOK24 MOV24 MPG24 MPR24 MQC24 MQN24 MQY24 MRJ24 MRU24 MSF24 MSQ24 MTB24 MTM24 MTX24 MUI24 MUT24 MVE24 MVP24 MWA24 MWL24 MWW24 MXH24 MXS24 MYD24 MYO24 MYZ24 MZK24 MZV24 NAG24 NAR24 NBC24 NBN24 NBY24 NCJ24 NCU24 NDF24 NDQ24 NEB24 NEM24 NEX24 NFI24 NFT24 NGE24 NGP24 NHA24 NHL24 NHW24 NIH24 NIS24 NJD24 NJO24 NJZ24 NKK24 NKV24 NLG24 NLR24 NMC24 NMN24 NMY24 NNJ24 NNU24 NOF24 NOQ24 NPB24 NPM24 NPX24 NQI24 NQT24 NRE24 NRP24 NSA24 NSL24 NSW24 NTH24 NTS24 NUD24 NUO24 NUZ24 NVK24 NVV24 NWG24 NWR24 NXC24 NXN24 NXY24 NYJ24 NYU24 NZF24 NZQ24 OAB24 OAM24 OAX24 OBI24 OBT24 OCE24 OCP24 ODA24 ODL24 ODW24 OEH24 OES24 OFD24 OFO24 OFZ24 OGK24 OGV24 OHG24 OHR24 OIC24 OIN24 OIY24 OJJ24 OJU24 OKF24 OKQ24 OLB24 OLM24 OLX24 OMI24 OMT24 ONE24 ONP24 OOA24 OOL24 OOW24 OPH24 OPS24 OQD24 OQO24 OQZ24 ORK24 ORV24 OSG24 OSR24 OTC24 OTN24 OTY24 OUJ24 OUU24 OVF24 OVQ24 OWB24 OWM24 OWX24 OXI24 OXT24 OYE24 OYP24 OZA24 OZL24 OZW24 PAH24 PAS24 PBD24 PBO24 PBZ24 PCK24 PCV24 PDG24 PDR24 PEC24 PEN24 PEY24 PFJ24 PFU24 PGF24 PGQ24 PHB24 PHM24 PHX24 PII24 PIT24 PJE24 PJP24 PKA24 PKL24 PKW24 PLH24 PLS24 PMD24 PMO24 PMZ24 PNK24 PNV24 POG24 POR24 PPC24 PPN24 PPY24 PQJ24 PQU24 PRF24 PRQ24 PSB24 PSM24 PSX24 PTI24 PTT24 PUE24 PUP24 PVA24 PVL24 PVW24 PWH24 PWS24 PXD24 PXO24 PXZ24 PYK24 PYV24 PZG24 PZR24 QAC24 QAN24 QAY24 QBJ24 QBU24 QCF24 QCQ24 QDB24 QDM24 QDX24 QEI24 QET24 QFE24 QFP24 QGA24 QGL24 QGW24 QHH24 QHS24 QID24 QIO24 QIZ24 QJK24 QJV24 QKG24 QKR24 QLC24 QLN24 QLY24 QMJ24 QMU24 QNF24 QNQ24 QOB24 QOM24 QOX24 QPI24 QPT24 QQE24 QQP24 QRA24 QRL24 QRW24 QSH24 QSS24 QTD24 QTO24 QTZ24 QUK24 QUV24 QVG24 QVR24 QWC24 QWN24 QWY24 QXJ24 QXU24 QYF24 QYQ24 QZB24 QZM24 QZX24 RAI24 RAT24 RBE24 RBP24 RCA24 RCL24 RCW24 RDH24 RDS24 RED24 REO24 REZ24 RFK24 RFV24 RGG24 RGR24 RHC24 RHN24 RHY24 RIJ24 RIU24 RJF24 RJQ24 RKB24 RKM24 RKX24 RLI24 RLT24 RME24 RMP24 RNA24 RNL24 RNW24 ROH24 ROS24 RPD24 RPO24 RPZ24 RQK24 RQV24 RRG24 RRR24 RSC24 RSN24 RSY24 RTJ24 RTU24 RUF24 RUQ24 RVB24 RVM24 RVX24 RWI24 RWT24 RXE24 RXP24 RYA24 RYL24 RYW24 RZH24 RZS24 SAD24 SAO24 SAZ24 SBK24 SBV24 SCG24 SCR24 SDC24 SDN24 SDY24 SEJ24 SEU24 SFF24 SFQ24 SGB24 SGM24 SGX24 SHI24 SHT24 SIE24 SIP24 SJA24 SJL24 SJW24 SKH24 SKS24 SLD24 SLO24 SLZ24 SMK24 SMV24 SNG24 SNR24 SOC24 SON24 SOY24 SPJ24 SPU24 SQF24 SQQ24 SRB24 SRM24 SRX24 SSI24 SST24 STE24 STP24 SUA24 SUL24 SUW24 SVH24 SVS24 SWD24 SWO24 SWZ24 SXK24 SXV24 SYG24 SYR24 SZC24 SZN24 SZY24 TAJ24 TAU24 TBF24 TBQ24 TCB24 TCM24 TCX24 TDI24 TDT24 TEE24 TEP24 TFA24 TFL24 TFW24 TGH24 TGS24 THD24 THO24 THZ24 TIK24 TIV24 TJG24 TJR24 TKC24 TKN24 TKY24 TLJ24 TLU24 TMF24 TMQ24 TNB24 TNM24 TNX24 TOI24 TOT24 TPE24 TPP24 TQA24 TQL24 TQW24 TRH24 TRS24 TSD24 TSO24 TSZ24 TTK24 TTV24 TUG24 TUR24 TVC24 TVN24 TVY24 TWJ24 TWU24 TXF24 TXQ24 TYB24 TYM24 TYX24 TZI24 TZT24 UAE24 UAP24 UBA24 UBL24 UBW24 UCH24 UCS24 UDD24 UDO24 UDZ24 UEK24 UEV24 UFG24 UFR24 UGC24 UGN24 UGY24 UHJ24 UHU24 UIF24 UIQ24 UJB24 UJM24 UJX24 UKI24 UKT24 ULE24 ULP24 UMA24 UML24 UMW24 UNH24 UNS24 UOD24 UOO24 UOZ24 UPK24 UPV24 UQG24 UQR24 URC24 URN24 URY24 USJ24 USU24 UTF24 UTQ24 UUB24 UUM24 UUX24 UVI24 UVT24 UWE24 UWP24 UXA24 UXL24 UXW24 UYH24 UYS24 UZD24 UZO24 UZZ24 VAK24 VAV24 VBG24 VBR24 VCC24 VCN24 VCY24 VDJ24 VDU24 VEF24 VEQ24 VFB24 VFM24 VFX24 VGI24 VGT24 VHE24 VHP24 VIA24 VIL24 VIW24 VJH24 VJS24 VKD24 VKO24 VKZ24 VLK24 VLV24 VMG24 VMR24 VNC24 VNN24 VNY24 VOJ24 VOU24 VPF24 VPQ24 VQB24 VQM24 VQX24 VRI24 VRT24 VSE24 VSP24 VTA24 VTL24 VTW24 VUH24 VUS24 VVD24 VVO24 VVZ24 VWK24 VWV24 VXG24 VXR24 VYC24 VYN24 VYY24 VZJ24 VZU24 WAF24 WAQ24 WBB24 WBM24 WBX24 WCI24 WCT24 WDE24 WDP24 WEA24 WEL24 WEW24 WFH24 WFS24 WGD24 WGO24 WGZ24 WHK24 WHV24 WIG24 WIR24 WJC24 WJN24 WJY24 WKJ24 WKU24 WLF24 WLQ24 WMB24 WMM24 WMX24 WNI24 WNT24 WOE24 WOP24 WPA24 WPL24 WPW24 WQH24 WQS24 WRD24 WRO24 WRZ24 WSK24 WSV24 WTG24 WTR24 WUC24 WUN24 WUY24 WVJ24 WVU24 WWF24 WWQ24 WXB24 WXM24 WXX24 WYI24 WYT24 WZE24 WZP24 XAA24 XAL24 XAW24 XBH24 XBS24 XCD24 XCO24 XCZ24 XDK24 XDV24 XEG24 XER24 XFC24 G24 R24 AC24 AN24 AY24 BJ24 BU24 CF24 CQ24 DB24 DM24 DX24 EI24 ET24 FE24 FP24 GA24 GL24 GW24 HH24 HS24 ID24 IO24 IZ24 JK24 JV24 KG24 KR24 LC24 LN24 LY24 MJ24 MU24 NF24 NQ24 OB24 OM24 OX24 PI24 PT24 QE24 QP24 RA24 RL24 RW24 SH24 SS24 TD24 TO24 TZ24 UK24 UV24 VG24 VR24 WC24 WN24 WY24 XJ24 XU24 YF24 YQ24 ZB24 ZM24 ZX24 AAI24 AAT24 ABE24 ABP24 ACA24 ACL24 ACW24 ADH24 ADS24 AED24 AEO24 AEZ24 AFK24 AFV24 AGG24 AGR24 AHC24 AHN24 AHY24 AIJ24 AIU24 AJF24 AJQ24 AKB24 AKM24 AKX24 ALI24 ALT24 AME24 AMP24 ANA24 ANL24 ANW24 AOH24 AOS24 APD24 APO24 APZ24 AQK24 AQV24 ARG24 ARR24 ASC24 ASN24 ASY24 ATJ24 ATU24 AUF24 AUQ24 AVB24 AVM24 AVX24 AWI24 AWT24 AXE24 AXP24 AYA24 AYL24 AYW24 AZH24 AZS24 BAD24 BAO24 BAZ24 BBK24 BBV24 BCG24 BCR24 BDC24 BDN24 BDY24 BEJ24 BEU24 BFF24 BFQ24 BGB24 BGM24 BGX24 BHI24 BHT24 BIE24 BIP24 BJA24 BJL24 BJW24 BKH24 BKS24 BLD24 BLO24 BLZ24 BMK24 BMV24 BNG24 BNR24 BOC24 BON24 BOY24 BPJ24 BPU24 BQF24 BQQ24 BRB24 BRM24 BRX24 BSI24 BST24 BTE24 BTP24 BUA24 BUL24 BUW24 BVH24 BVS24 BWD24 BWO24 BWZ24 BXK24 BXV24 BYG24 BYR24 BZC24 BZN24 BZY24 CAJ24 CAU24 CBF24 CBQ24 CCB24 CCM24 CCX24 CDI24 CDT24 CEE24 CEP24 CFA24 CFL24 CFW24 CGH24 CGS24 CHD24 CHO24 CHZ24 CIK24 CIV24 CJG24 CJR24 CKC24 CKN24 CKY24 CLJ24 CLU24 CMF24 CMQ24 CNB24 CNM24 CNX24 COI24 COT24 CPE24 CPP24 CQA24 CQL24 CQW24 CRH24 CRS24 CSD24 CSO24 CSZ24 CTK24 CTV24 CUG24 CUR24 CVC24 CVN24 CVY24 CWJ24 CWU24 CXF24 CXQ24 CYB24 CYM24 CYX24 CZI24 CZT24 DAE24 DAP24 DBA24 DBL24 DBW24 DCH24 DCS24 DDD24 DDO24 DDZ24 DEK24 DEV24 DFG24 DFR24 DGC24 DGN24 DGY24 DHJ24 DHU24 DIF24 DIQ24 DJB24 DJM24 DJX24 DKI24 DKT24 DLE24 DLP24 DMA24 DML24 DMW24 DNH24 DNS24 DOD24 DOO24 DOZ24 DPK24 DPV24 DQG24 DQR24 DRC24 DRN24 DRY24 DSJ24 DSU24 DTF24 DTQ24 DUB24 DUM24 DUX24 DVI24 DVT24 DWE24 DWP24 DXA24 DXL24 DXW24 DYH24 DYS24 DZD24 DZO24 DZZ24 EAK24 EAV24 EBG24 EBR24 ECC24 ECN24 ECY24 EDJ24 EDU24 EEF24 EEQ24 EFB24 EFM24 EFX24 EGI24 EGT24 EHE24 EHP24 EIA24 EIL24 EIW24 EJH24 EJS24 EKD24 EKO24 EKZ24 ELK24 ELV24 EMG24 EMR24 ENC24 ENN24 ENY24 EOJ24 EOU24 EPF24 EPQ24 EQB24 EQM24 EQX24 ERI24 ERT24 ESE24 ESP24 ETA24 ETL24 ETW24 EUH24 EUS24 EVD24 EVO24 EVZ24 EWK24 EWV24 EXG24 EXR24 EYC24 EYN24 EYY24 EZJ24 EZU24 FAF24 FAQ24 FBB24 FBM24 FBX24 FCI24 FCT24 FDE24 FDP24 FEA24 FEL24 FEW24 FFH24 FFS24 FGD24 FGO24 FGZ24 FHK24 FHV24 FIG24 FIR24 FJC24 FJN24 FJY24 FKJ24 FKU24 FLF24 FLQ24 FMB24 FMM24 FMX24 FNI24 FNT24 FOE24 FOP24 FPA24 FPL24 FPW24 FQH24 FQS24 FRD24 FRO24 FRZ24 FSK24 FSV24 FTG24 FTR24 FUC24 FUN24 FUY24 FVJ24 FVU24 FWF24 FWQ24 FXB24 FXM24 FXX24 FYI24 FYT24 FZE24 FZP24 GAA24 GAL24 GAW24 GBH24 GBS24 GCD24 GCO24 GCZ24 GDK24 GDV24 GEG24 GER24 GFC24 GFN24 GFY24 GGJ24 GGU24 GHF24 GHQ24 GIB24 GIM24 GIX24 GJI24 GJT24 GKE24 GKP24 GLA24 GLL24 GLW24 GMH24 GMS24 GND24 GNO24 GNZ24 GOK24 GOV24 GPG24 GPR24 GQC24 GQN24 GQY24 GRJ24 GRU24 GSF24 GSQ24 GTB24 GTM24 GTX24 GUI24 GUT24 GVE24 GVP24 GWA24 GWL24 GWW24 GXH24 GXS24 GYD24 GYO24 GYZ24 GZK24 GZV24 HAG24 HAR24 HBC24 HBN24 HBY24 HCJ24 HCU24 HDF24 HDQ24 HEB24 HEM24 HEX24 HFI24 HFT24 HGE24 HGP24 HHA24 HHL24 HHW24 HIH24 HIS24 HJD24 HJO24 HJZ24 HKK24 HKV24 HLG24 HLR24 HMC24 HMN24 HMY24 HNJ24 HNU24 HOF24 HOQ24 HPB24 HPM24 HPX24 HQI24 HQT24 HRE24 HRP24 HSA24 HSL24 HSW24 HTH24 HTS24 HUD24 HUO24 HUZ24 HVK24 HVV24 HWG24 HWR24 HXC24 HXN24 HXY24 HYJ24 HYU24 HZF24 HZQ24 IAB24 IAM24 IAX24 IBI24 IBT24 ICE24 ICP24 IDA24 IDL24 IDW24 IEH24 IES24 IFD24 IFO24 IFZ24 IGK24 IGV24 IHG24 IHR24 IIC24 IIN24 IIY24 IJJ24 IJU24 IKF24 IKQ24 ILB24 ILM24 ILX24 IMI24 IMT24 INE24 INP24 IOA24 IOL24 IOW24 IPH24 IPS24 IQD24 IQO24 IQZ24 IRK24 IRV24 ISG24 ISR24 ITC24 ITN24 ITY24 IUJ24 IUU24 IVF24 IVQ24 IWB24 IWM24 IWX24 IXI24 IXT24 IYE24 IYP24 IZA24 IZL24 IZW24 JAH24 JAS24 JBD24 JBO24 JBZ24 JCK24 JCV24 JDG24 JDR24 JEC24 JEN24 JEY24 JFJ24 JFU24 JGF24 JGQ24 JHB24 JHM24 JHX24 JII24 JIT24 JJE24 JJP24 JKA24 JKL24 JKW24 JLH24 JLS24 JMD24 JMO24 JMZ24 JNK24 JNV24 JOG24 JOR24 JPC24 JPN24 JPY24 JQJ24 JQU24 JRF24 JRQ24 JSB24 JSM24 JSX24 JTI24 JTT24 JUE24 JUP24 JVA24 JVL24 JVW24 JWH24 JWS24 JXD24 JXO24 JXZ24 JYK24 JYV24 JZG24 JZR24 KAC24 KAN24 KAY24 KBJ24 KBU24 KCF24 KCQ24 KDB24 KDM24 KDX24 KEI24 KET24 KFE24 KFP24 KGA24 KGL24 KGW24 KHH24 KHS24 KID24 KIO24 KIZ24 KJK24 KJV24 KKG24 KKR24 KLC24 KLN24 KLY24 KMJ24 KMU24 KNF24 KNQ24 KOB24 KOM24 KOX24 KPI24 KPT24 KQE24 KQP24 KRA24 KRL24 KRW24 KSH24 KSS24 KTD24 KTO24 KTZ24 KUK24 KUV24 KVG24 KVR24 KWC24 KWN24 KWY24 KXJ24 KXU24 KYF24 KYQ24 KZB24 KZM24 KZX24 LAI24 LAT24 LBE24 LBP24 LCA24 LCL24 LCW24 LDH24 LDS24 LED24 LEO24 LEZ24 LFK24 LFV24 LGG24 LGR24 LHC24 LHN24 LHY24 LIJ24 LIU24 LJF24 LJQ24 LKB24 LKM24 LKX24 LLI24 LLT24 LME24 LMP24 LNA24 LNL24 LNW24 LOH24 LOS24 LPD24 LPO24 LPZ24 LQK24 LQV24 LRG24 LRR24 LSC24 LSN24 LSY24 LTJ24 LTU24 LUF24 LUQ24 LVB24 LVM24 LVX24 LWI24 LWT24 LXE24 LXP24 LYA24 LYL24 LYW24 LZH24 LZS24 MAD24 MAO24 MAZ24 MBK24 MBV24 MCG24 MCR24 MDC24 MDN24 MDY24 MEJ24 MEU24 MFF24 MFQ24 MGB24 MGM24 MGX24 MHI24 MHT24 MIE24 MIP24 MJA24 MJL24 MJW24 MKH24 MKS24 MLD24 MLO24 MLZ24 MMK24 MMV24 MNG24 MNR24 MOC24 MON24 MOY24 MPJ24 MPU24 MQF24 MQQ24 MRB24 MRM24 MRX24 MSI24 MST24 MTE24 MTP24 MUA24 MUL24 MUW24 MVH24 MVS24 MWD24 MWO24 MWZ24 MXK24 MXV24 MYG24 MYR24 MZC24 MZN24 MZY24 NAJ24 NAU24 NBF24 NBQ24 NCB24 NCM24 NCX24 NDI24 NDT24 NEE24 NEP24 NFA24 NFL24 NFW24 NGH24 NGS24 NHD24 NHO24 NHZ24 NIK24 NIV24 NJG24 NJR24 NKC24 NKN24 NKY24 NLJ24 NLU24 NMF24 NMQ24 NNB24 NNM24 NNX24 NOI24 NOT24 NPE24 NPP24 NQA24 NQL24 NQW24 NRH24 NRS24 NSD24 NSO24 NSZ24 NTK24 NTV24 NUG24 NUR24 NVC24 NVN24 NVY24 NWJ24 NWU24 NXF24 NXQ24 NYB24 NYM24 NYX24 NZI24 NZT24 OAE24 OAP24 OBA24 OBL24 OBW24 OCH24 OCS24 ODD24 ODO24 ODZ24 OEK24 OEV24 OFG24 OFR24 OGC24 OGN24 OGY24 OHJ24 OHU24 OIF24 OIQ24 OJB24 OJM24 OJX24 OKI24 OKT24 OLE24 OLP24 OMA24 OML24 OMW24 ONH24 ONS24 OOD24 OOO24 OOZ24 OPK24 OPV24 OQG24 OQR24 ORC24 ORN24 ORY24 OSJ24 OSU24 OTF24 OTQ24 OUB24 OUM24 OUX24 OVI24 OVT24 OWE24 OWP24 OXA24 OXL24 OXW24 OYH24 OYS24 OZD24 OZO24 OZZ24 PAK24 PAV24 PBG24 PBR24 PCC24 PCN24 PCY24 PDJ24 PDU24 PEF24 PEQ24 PFB24 PFM24 PFX24 PGI24 PGT24 PHE24 PHP24 PIA24 PIL24 PIW24 PJH24 PJS24 PKD24 PKO24 PKZ24 PLK24 PLV24 PMG24 PMR24 PNC24 PNN24 PNY24 POJ24 POU24 PPF24 PPQ24 PQB24 PQM24 PQX24 PRI24 PRT24 PSE24 PSP24 PTA24 PTL24 PTW24 PUH24 PUS24 PVD24 PVO24 PVZ24 PWK24 PWV24 PXG24 PXR24 PYC24 PYN24 PYY24 PZJ24 PZU24 QAF24 QAQ24 QBB24 QBM24 QBX24 QCI24 QCT24 QDE24 QDP24 QEA24 QEL24 QEW24 QFH24 QFS24 QGD24 QGO24 QGZ24 QHK24 QHV24 QIG24 QIR24 QJC24 QJN24 QJY24 QKJ24 QKU24 QLF24 QLQ24 QMB24 QMM24 QMX24 QNI24 QNT24 QOE24 QOP24 QPA24 QPL24 QPW24 QQH24 QQS24 QRD24 QRO24 QRZ24 QSK24 QSV24 QTG24 QTR24 QUC24 QUN24 QUY24 QVJ24 QVU24 QWF24 QWQ24 QXB24 QXM24 QXX24 QYI24 QYT24 QZE24 QZP24 RAA24 RAL24 RAW24 RBH24 RBS24 RCD24 RCO24 RCZ24 RDK24 RDV24 REG24 RER24 RFC24 RFN24 RFY24 RGJ24 RGU24 RHF24 RHQ24 RIB24 RIM24 RIX24 RJI24 RJT24 RKE24 RKP24 RLA24 RLL24 RLW24 RMH24 RMS24 RND24 RNO24 RNZ24 ROK24 ROV24 RPG24 RPR24 RQC24 RQN24 RQY24 RRJ24 RRU24 RSF24 RSQ24 RTB24 RTM24 RTX24 RUI24 RUT24 RVE24 RVP24 RWA24 RWL24 RWW24 RXH24 RXS24 RYD24 RYO24 RYZ24 RZK24 RZV24 SAG24 SAR24 SBC24 SBN24 SBY24 SCJ24 SCU24 SDF24 SDQ24 SEB24 SEM24 SEX24 SFI24 SFT24 SGE24 SGP24 SHA24 SHL24 SHW24 SIH24 SIS24 SJD24 SJO24 SJZ24 SKK24 SKV24 SLG24 SLR24 SMC24 SMN24 SMY24 SNJ24 SNU24 SOF24 SOQ24 SPB24 SPM24 SPX24 SQI24 SQT24 SRE24 SRP24 SSA24 SSL24 SSW24 STH24 STS24 SUD24 SUO24 SUZ24 SVK24 SVV24 SWG24 SWR24 SXC24 SXN24 SXY24 SYJ24 SYU24 SZF24 SZQ24 TAB24 TAM24 TAX24 TBI24 TBT24 TCE24 TCP24 TDA24 TDL24 TDW24 TEH24 TES24 TFD24 TFO24 TFZ24 TGK24 TGV24 THG24 THR24 TIC24 TIN24 TIY24 TJJ24 TJU24 TKF24 TKQ24 TLB24 TLM24 TLX24 TMI24 TMT24 TNE24 TNP24 TOA24 TOL24 TOW24 TPH24 TPS24 TQD24 TQO24 TQZ24 TRK24 TRV24 TSG24 TSR24 TTC24 TTN24 TTY24 TUJ24 TUU24 TVF24 TVQ24 TWB24 TWM24 TWX24 TXI24 TXT24 TYE24 TYP24 TZA24 TZL24 TZW24 UAH24 UAS24 UBD24 UBO24 UBZ24 UCK24 UCV24 UDG24 UDR24 UEC24 UEN24 UEY24 UFJ24 UFU24 UGF24 UGQ24 UHB24 UHM24 UHX24 UII24 UIT24 UJE24 UJP24 UKA24 UKL24 UKW24 ULH24 ULS24 UMD24 UMO24 UMZ24 UNK24 UNV24 UOG24 UOR24 UPC24 UPN24 UPY24 UQJ24 UQU24 URF24 URQ24 USB24 USM24 USX24 UTI24 UTT24 UUE24 UUP24 UVA24 UVL24 UVW24 UWH24 UWS24 UXD24 UXO24 UXZ24 UYK24 UYV24 UZG24 UZR24 VAC24 VAN24 VAY24 VBJ24 VBU24 VCF24 VCQ24 VDB24 VDM24 VDX24 VEI24 VET24 VFE24 VFP24 VGA24 VGL24 VGW24 VHH24 VHS24 VID24 VIO24 VIZ24 VJK24 VJV24 VKG24 VKR24 VLC24 VLN24 VLY24 VMJ24 VMU24 VNF24 VNQ24 VOB24 VOM24 VOX24 VPI24 VPT24 VQE24 VQP24 VRA24 VRL24 VRW24 VSH24 VSS24 VTD24 VTO24 VTZ24 VUK24 VUV24 VVG24 VVR24 VWC24 VWN24 VWY24 VXJ24 VXU24 VYF24 VYQ24 VZB24 VZM24 VZX24 WAI24 WAT24 WBE24 WBP24 WCA24 WCL24 WCW24 WDH24 WDS24 WED24 WEO24 WEZ24 WFK24 WFV24 WGG24 WGR24 WHC24 WHN24 WHY24 WIJ24 WIU24 WJF24 WJQ24 WKB24 WKM24 WKX24 WLI24 WLT24 WME24 WMP24 WNA24 WNL24 WNW24 WOH24 WOS24 WPD24 WPO24 WPZ24 WQK24 WQV24 WRG24 WRR24 WSC24 WSN24 WSY24 WTJ24 WTU24 WUF24 WUQ24 WVB24 WVM24 WVX24 WWI24 WWT24 WXE24 WXP24 WYA24 WYL24 WYW24 WZH24 WZS24 XAD24 XAO24 XAZ24 XBK24 XBV24 XCG24 XCR24 XDC24 XDN24 XDY24 XEJ24 XEU24 I24 AE24 AP24 BA24 BL24 BW24 CH24 CS24 DD24 DO24 DZ24 EK24 EV24 FG24 FR24 GC24 GN24 GY24 HJ24 HU24 IF24 IQ24 JB24 JM24 JX24 KI24 KT24 LE24 LP24 MA24 ML24 MW24 NH24 NS24 OD24 OO24 OZ24 PK24 PV24 QG24 QR24 RC24 RN24 RY24 SJ24 SU24 TF24 TQ24 UB24 UM24 UX24 VI24 VT24 WE24 WP24 XA24 XL24 XW24 YH24 YS24 ZD24 ZO24 ZZ24 AAK24 AAV24 ABG24 ABR24 ACC24 ACN24 ACY24 ADJ24 ADU24 AEF24 AEQ24 AFB24 AFM24 AFX24 AGI24 AGT24 AHE24 AHP24 AIA24 AIL24 AIW24 AJH24 AJS24 AKD24 AKO24 AKZ24 ALK24 ALV24 AMG24 AMR24 ANC24 ANN24 ANY24 AOJ24 AOU24 APF24 APQ24 AQB24 AQM24 AQX24 ARI24 ART24 ASE24 ASP24 ATA24 ATL24 ATW24 AUH24 AUS24 AVD24 AVO24 AVZ24 AWK24 AWV24 AXG24 AXR24 AYC24 AYN24 AYY24 AZJ24 AZU24 BAF24 BAQ24 BBB24 BBM24 BBX24 BCI24 BCT24 BDE24 BDP24 BEA24 BEL24 BEW24 BFH24 BFS24 BGD24 BGO24 BGZ24 BHK24 BHV24 BIG24 BIR24 BJC24 BJN24 BJY24 BKJ24 BKU24 BLF24 BLQ24 BMB24 BMM24 BMX24 BNI24 BNT24 BOE24 BOP24 BPA24 BPL24 BPW24 BQH24 BQS24 BRD24 BRO24 BRZ24 BSK24 BSV24 BTG24 BTR24 BUC24 BUN24 BUY24 BVJ24 BVU24 BWF24 BWQ24 BXB24 BXM24 BXX24 BYI24 BYT24 BZE24 BZP24 CAA24 CAL24 CAW24 CBH24 CBS24 CCD24 CCO24 CCZ24 CDK24 CDV24 CEG24 CER24 CFC24 CFN24 CFY24 CGJ24 CGU24 CHF24 CHQ24 CIB24 CIM24 CIX24 CJI24 CJT24 CKE24 CKP24 CLA24 CLL24 CLW24 CMH24 CMS24 CND24 CNO24 CNZ24 COK24 COV24 CPG24 CPR24 CQC24 CQN24 CQY24 CRJ24 CRU24 CSF24 CSQ24 CTB24 CTM24 CTX24 CUI24 CUT24 CVE24 CVP24 CWA24 CWL24 CWW24 CXH24 CXS24 CYD24 CYO24 CYZ24 CZK24 CZV24 DAG24 DAR24 DBC24 DBN24 DBY24 DCJ24 DCU24 DDF24 DDQ24 DEB24 DEM24 DEX24 DFI24 DFT24 DGE24 DGP24 DHA24 DHL24 DHW24 DIH24 DIS24 DJD24 DJO24 DJZ24 DKK24 DKV24 DLG24 DLR24 DMC24 DMN24 DMY24 DNJ24 DNU24 DOF24 DOQ24 DPB24 DPM24 DPX24 DQI24 DQT24 DRE24 DRP24 DSA24 DSL24 DSW24 DTH24 DTS24 DUD24 DUO24 DUZ24 DVK24 DVV24 DWG24 DWR24 DXC24 DXN24 DXY24 DYJ24 DYU24 DZF24 DZQ24 EAB24 EAM24 EAX24 EBI24 EBT24 ECE24 ECP24 EDA24 EDL24 EDW24 EEH24 EES24 EFD24 EFO24 EFZ24 EGK24 EGV24 EHG24 EHR24 EIC24 EIN24 EIY24 EJJ24 EJU24 EKF24 EKQ24 ELB24 ELM24 ELX24 EMI24 EMT24 ENE24 ENP24 EOA24 EOL24 EOW24 EPH24 EPS24 EQD24 EQO24 EQZ24 ERK24 ERV24 ESG24 ESR24 ETC24 ETN24 ETY24 EUJ24 EUU24 EVF24 EVQ24 EWB24 EWM24 EWX24 EXI24 EXT24 EYE24 EYP24 EZA24 EZL24 EZW24 FAH24 FAS24 FBD24 FBO24 FBZ24 FCK24 FCV24 FDG24 FDR24 FEC24 FEN24 FEY24 FFJ24 FFU24 FGF24 FGQ24 FHB24 FHM24 FHX24 FII24 FIT24 FJE24 FJP24 FKA24 FKL24 FKW24 FLH24 FLS24 FMD24 FMO24 FMZ24 FNK24 FNV24 FOG24 FOR24 FPC24 FPN24 FPY24 FQJ24 FQU24 FRF24 FRQ24 FSB24 FSM24 FSX24 FTI24 FTT24 FUE24 FUP24 FVA24 FVL24 FVW24 FWH24 FWS24 FXD24 FXO24 FXZ24 FYK24 FYV24 FZG24 FZR24 GAC24 GAN24 GAY24 GBJ24 GBU24 GCF24 GCQ24 GDB24 GDM24 GDX24 GEI24 GET24 GFE24 GFP24 GGA24 GGL24 GGW24 GHH24 GHS24 GID24 GIO24 GIZ24 GJK24 GJV24 GKG24 GKR24 GLC24 GLN24 GLY24 GMJ24 GMU24 GNF24 GNQ24 GOB24 GOM24 GOX24 GPI24 GPT24 GQE24 GQP24 GRA24 GRL24 GRW24 GSH24 GSS24 GTD24 GTO24 GTZ24 GUK24 GUV24 GVG24 GVR24 GWC24 GWN24 GWY24 GXJ24 GXU24 GYF24 GYQ24 GZB24 GZM24 GZX24 HAI24 HAT24 HBE24 HBP24 HCA24 HCL24 HCW24 HDH24 HDS24 HED24 HEO24 HEZ24 HFK24 HFV24 HGG24 HGR24 HHC24 HHN24 HHY24 HIJ24 HIU24 HJF24 HJQ24 HKB24 HKM24 HKX24 HLI24 HLT24 HME24 HMP24 HNA24 HNL24 HNW24 HOH24 HOS24 HPD24 HPO24 HPZ24 HQK24 HQV24 HRG24 HRR24 HSC24 HSN24 HSY24 HTJ24 HTU24 HUF24 HUQ24 HVB24 HVM24 HVX24 HWI24 HWT24 HXE24 HXP24 HYA24 HYL24 HYW24 HZH24 HZS24 IAD24 IAO24 IAZ24 IBK24 IBV24 ICG24 ICR24 IDC24 IDN24 IDY24 IEJ24 IEU24 IFF24 IFQ24 IGB24 IGM24 IGX24 IHI24 IHT24 IIE24 IIP24 IJA24 IJL24 IJW24 IKH24 IKS24 ILD24 ILO24 ILZ24 IMK24 IMV24 ING24 INR24 IOC24 ION24 IOY24 IPJ24 IPU24 IQF24 IQQ24 IRB24 IRM24 IRX24 ISI24 IST24 ITE24 ITP24 IUA24 IUL24 IUW24 IVH24 IVS24 IWD24 IWO24 IWZ24 IXK24 IXV24 IYG24 IYR24 IZC24 IZN24 IZY24 JAJ24 JAU24 JBF24 JBQ24 JCB24 JCM24 JCX24 JDI24 JDT24 JEE24 JEP24 JFA24 JFL24 JFW24 JGH24 JGS24 JHD24 JHO24 JHZ24 JIK24 JIV24 JJG24 JJR24 JKC24 JKN24 JKY24 JLJ24 JLU24 JMF24 JMQ24 JNB24 JNM24 JNX24 JOI24 JOT24 JPE24 JPP24 JQA24 JQL24 JQW24 JRH24 JRS24 JSD24 JSO24 JSZ24 JTK24 JTV24 JUG24 JUR24 JVC24 JVN24 JVY24 JWJ24 JWU24 JXF24 JXQ24 JYB24 JYM24 JYX24 JZI24 JZT24 KAE24 KAP24 KBA24 KBL24 KBW24 KCH24 KCS24 KDD24 KDO24 KDZ24 KEK24 KEV24 KFG24 KFR24 KGC24 KGN24 KGY24 KHJ24 KHU24 KIF24 KIQ24 KJB24 KJM24 KJX24 KKI24 KKT24 KLE24 KLP24 KMA24 KML24 KMW24 KNH24 KNS24 KOD24 KOO24 KOZ24 KPK24 KPV24 KQG24 KQR24 KRC24 KRN24 KRY24 KSJ24 KSU24 KTF24 KTQ24 KUB24 KUM24 KUX24 KVI24 KVT24 KWE24 KWP24 KXA24 KXL24 KXW24 KYH24 KYS24 KZD24 KZO24 KZZ24 LAK24 LAV24 LBG24 LBR24 LCC24 LCN24 LCY24 LDJ24 LDU24 LEF24 LEQ24 LFB24 LFM24 LFX24 LGI24 LGT24 LHE24 LHP24 LIA24 LIL24 LIW24 LJH24 LJS24 LKD24 LKO24 LKZ24 LLK24 LLV24 LMG24 LMR24 LNC24 LNN24 LNY24 LOJ24 LOU24 LPF24 LPQ24 LQB24 LQM24 LQX24 LRI24 LRT24 LSE24 LSP24 LTA24 LTL24 LTW24 LUH24 LUS24 LVD24 LVO24 LVZ24 LWK24 LWV24 LXG24 LXR24 LYC24 LYN24 LYY24 LZJ24 LZU24 MAF24 MAQ24 MBB24 MBM24 MBX24 MCI24 MCT24 MDE24 MDP24 MEA24 MEL24 MEW24 MFH24 MFS24 MGD24 MGO24 MGZ24 MHK24 MHV24 MIG24 MIR24 MJC24 MJN24 MJY24 MKJ24 MKU24 MLF24 MLQ24 MMB24 MMM24 MMX24 MNI24 MNT24 MOE24 MOP24 MPA24 MPL24 MPW24 MQH24 MQS24 MRD24 MRO24 MRZ24 MSK24 MSV24 MTG24 MTR24 MUC24 MUN24 MUY24 MVJ24 MVU24 MWF24 MWQ24 MXB24 MXM24 MXX24 MYI24 MYT24 MZE24 MZP24 NAA24 NAL24 NAW24 NBH24 NBS24 NCD24 NCO24 NCZ24 NDK24 NDV24 NEG24 NER24 NFC24 NFN24 NFY24 NGJ24 NGU24 NHF24 NHQ24 NIB24 NIM24 NIX24 NJI24 NJT24 NKE24 NKP24 NLA24 NLL24 NLW24 NMH24 NMS24 NND24 NNO24 NNZ24 NOK24 NOV24 NPG24 NPR24 NQC24 NQN24 NQY24 NRJ24 NRU24 NSF24 NSQ24 NTB24 NTM24 NTX24 NUI24 NUT24 NVE24 NVP24 NWA24 NWL24 NWW24 NXH24 NXS24 NYD24 NYO24 NYZ24 NZK24 NZV24 OAG24 OAR24 OBC24 OBN24 OBY24 OCJ24 OCU24 ODF24 ODQ24 OEB24 OEM24 OEX24 OFI24 OFT24 OGE24 OGP24 OHA24 OHL24 OHW24 OIH24 OIS24 OJD24 OJO24 OJZ24 OKK24 OKV24 OLG24 OLR24 OMC24 OMN24 OMY24 ONJ24 ONU24 OOF24 OOQ24 OPB24 OPM24 OPX24 OQI24 OQT24 ORE24 ORP24 OSA24 OSL24 OSW24 OTH24 OTS24 OUD24 OUO24 OUZ24 OVK24 OVV24 OWG24 OWR24 OXC24 OXN24 OXY24 OYJ24 OYU24 OZF24 OZQ24 PAB24 PAM24 PAX24 PBI24 PBT24 PCE24 PCP24 PDA24 PDL24 PDW24 PEH24 PES24 PFD24 PFO24 PFZ24 PGK24 PGV24 PHG24 PHR24 PIC24 PIN24 PIY24 PJJ24 PJU24 PKF24 PKQ24 PLB24 PLM24 PLX24 PMI24 PMT24 PNE24 PNP24 POA24 POL24 POW24 PPH24 PPS24 PQD24 PQO24 PQZ24 PRK24 PRV24 PSG24 PSR24 PTC24 PTN24 PTY24 PUJ24 PUU24 PVF24 PVQ24 PWB24 PWM24 PWX24 PXI24 PXT24 PYE24 PYP24 PZA24 PZL24 PZW24 QAH24 QAS24 QBD24 QBO24 QBZ24 QCK24 QCV24 QDG24 QDR24 QEC24 QEN24 QEY24 QFJ24 QFU24 QGF24 QGQ24 QHB24 QHM24 QHX24 QII24 QIT24 QJE24 QJP24 QKA24 QKL24 QKW24 QLH24 QLS24 QMD24 QMO24 QMZ24 QNK24 QNV24 QOG24 QOR24 QPC24 QPN24 QPY24 QQJ24 QQU24 QRF24 QRQ24 QSB24 QSM24 QSX24 QTI24 QTT24 QUE24 QUP24 QVA24 QVL24 QVW24 QWH24 QWS24 QXD24 QXO24 QXZ24 QYK24 QYV24 QZG24 QZR24 RAC24 RAN24 RAY24 RBJ24 RBU24 RCF24 RCQ24 RDB24 RDM24 RDX24 REI24 RET24 RFE24 RFP24 RGA24 RGL24 RGW24 RHH24 RHS24 RID24 RIO24 RIZ24 RJK24 RJV24 RKG24 RKR24 RLC24 RLN24 RLY24 RMJ24 RMU24 RNF24 RNQ24 ROB24 ROM24 ROX24 RPI24 RPT24 RQE24 RQP24 RRA24 RRL24 RRW24 RSH24 RSS24 RTD24 RTO24 RTZ24 RUK24 RUV24 RVG24 RVR24 RWC24 RWN24 RWY24 RXJ24 RXU24 RYF24 RYQ24 RZB24 RZM24 RZX24 SAI24 SAT24 SBE24 SBP24 SCA24 SCL24 SCW24 SDH24 SDS24 SED24 SEO24 SEZ24 SFK24 SFV24 SGG24 SGR24 SHC24 SHN24 SHY24 SIJ24 SIU24 SJF24 SJQ24 SKB24 SKM24 SKX24 SLI24 SLT24 SME24 SMP24 SNA24 SNL24 SNW24 SOH24 SOS24 SPD24 SPO24 SPZ24 SQK24 SQV24 SRG24 SRR24 SSC24 SSN24 SSY24 STJ24 STU24 SUF24 SUQ24 SVB24 SVM24 SVX24 SWI24 SWT24 SXE24 SXP24 SYA24 SYL24 SYW24 SZH24 SZS24 TAD24 TAO24 TAZ24 TBK24 TBV24 TCG24 TCR24 TDC24 TDN24 TDY24 TEJ24 TEU24 TFF24 TFQ24 TGB24 TGM24 TGX24 THI24 THT24 TIE24 TIP24 TJA24 TJL24 TJW24 TKH24 TKS24 TLD24 TLO24 TLZ24 TMK24 TMV24 TNG24 TNR24 TOC24 TON24 TOY24 TPJ24 TPU24 TQF24 TQQ24 TRB24 TRM24 TRX24 TSI24 TST24 TTE24 TTP24 TUA24 TUL24 TUW24 TVH24 TVS24 TWD24 TWO24 TWZ24 TXK24 TXV24 TYG24 TYR24 TZC24 TZN24 TZY24 UAJ24 UAU24 UBF24 UBQ24 UCB24 UCM24 UCX24 UDI24 UDT24 UEE24 UEP24 UFA24 UFL24 UFW24 UGH24 UGS24 UHD24 UHO24 UHZ24 UIK24 UIV24 UJG24 UJR24 UKC24 UKN24 UKY24 ULJ24 ULU24 UMF24 UMQ24 UNB24 UNM24 UNX24 UOI24 UOT24 UPE24 UPP24 UQA24 UQL24 UQW24 URH24 URS24 USD24 USO24 USZ24 UTK24 UTV24 UUG24 UUR24 UVC24 UVN24 UVY24 UWJ24 UWU24 UXF24 UXQ24 UYB24 UYM24 UYX24 UZI24 UZT24 VAE24 VAP24 VBA24 VBL24 VBW24 VCH24 VCS24 VDD24 VDO24 VDZ24 VEK24 VEV24 VFG24 VFR24 VGC24 VGN24 VGY24 VHJ24 VHU24 VIF24 VIQ24 VJB24 VJM24 VJX24 VKI24 VKT24 VLE24 VLP24 VMA24 VML24 VMW24 VNH24 VNS24 VOD24 VOO24 VOZ24 VPK24 VPV24 VQG24 VQR24 VRC24 VRN24 VRY24 VSJ24 VSU24 VTF24 VTQ24 VUB24 VUM24 VUX24 VVI24 VVT24 VWE24 VWP24 VXA24 VXL24 VXW24 VYH24 VYS24 VZD24 VZO24 VZZ24 WAK24 WAV24 WBG24 WBR24 WCC24 WCN24 WCY24 WDJ24 WDU24 WEF24 WEQ24 WFB24 WFM24 WFX24 WGI24 WGT24 WHE24 WHP24 WIA24 WIL24 WIW24 WJH24 WJS24 WKD24 WKO24 WKZ24 WLK24 WLV24 WMG24 WMR24 WNC24 WNN24 WNY24 WOJ24 WOU24 WPF24 WPQ24 WQB24 WQM24 WQX24 WRI24 WRT24 WSE24 WSP24 WTA24 WTL24 WTW24 WUH24 WUS24 WVD24 WVO24 WVZ24 WWK24 WWV24 WXG24 WXR24 WYC24 WYN24 WYY24 WZJ24 WZU24 XAF24 XAQ24 XBB24 XBM24 XBX24 XCI24 XCT24 XDE24 XDP24 XEA24 XEL24 XEW24 J289:J377 M289:M377 O289:O309 R31:S41 M25:M26 J25:J26 G37:I40 O24:P24 J28:J35 M28:M35 M38:M42 J38:J42 J44:J45 M44:M45 M47:M287 J47:J287">
    <cfRule type="expression" dxfId="28" priority="57">
      <formula>ISNA(D12)</formula>
    </cfRule>
  </conditionalFormatting>
  <conditionalFormatting sqref="G47 I47 G48:I48 G49 I49 G50:I51 G54:I56 G69:I69">
    <cfRule type="expression" dxfId="27" priority="54">
      <formula>ISNA(G47)</formula>
    </cfRule>
  </conditionalFormatting>
  <conditionalFormatting sqref="G64 I64 G65:I66">
    <cfRule type="expression" dxfId="26" priority="53">
      <formula>ISNA(G64)</formula>
    </cfRule>
  </conditionalFormatting>
  <conditionalFormatting sqref="G22:I23 G31:I32 G25:I26 G28:I28 G27:Q27">
    <cfRule type="expression" dxfId="25" priority="55">
      <formula>ISNA(G22)</formula>
    </cfRule>
  </conditionalFormatting>
  <conditionalFormatting sqref="G36:I36">
    <cfRule type="expression" dxfId="24" priority="47">
      <formula>ISNA(G36)</formula>
    </cfRule>
  </conditionalFormatting>
  <conditionalFormatting sqref="G41:I42">
    <cfRule type="expression" dxfId="23" priority="21">
      <formula>ISNA(G41)</formula>
    </cfRule>
  </conditionalFormatting>
  <conditionalFormatting sqref="G165:I165 G220:I287 G289:I309">
    <cfRule type="expression" dxfId="22" priority="44">
      <formula>ISNA(G165)</formula>
    </cfRule>
  </conditionalFormatting>
  <conditionalFormatting sqref="G315:I315">
    <cfRule type="expression" dxfId="21" priority="56">
      <formula>ISNA(G315)</formula>
    </cfRule>
  </conditionalFormatting>
  <conditionalFormatting sqref="G159:I164 G16:I21">
    <cfRule type="expression" dxfId="20" priority="48">
      <formula>ISNA(G16)</formula>
    </cfRule>
  </conditionalFormatting>
  <conditionalFormatting sqref="G33:I35 R43:S44 G44:I45 H46:I46 G52:I53 G57:I58 R63:S66 G67:I67 R76:S93 G77:I94 G98:I98 G113:I115 R137:S155 R189:S197 R200:S217 G200:I217 G311:I311 R311:S311">
    <cfRule type="expression" dxfId="19" priority="169">
      <formula>ISNA(G33)</formula>
    </cfRule>
  </conditionalFormatting>
  <conditionalFormatting sqref="G70:I72 G74:I75 G97:I97">
    <cfRule type="expression" dxfId="18" priority="52">
      <formula>ISNA(G70)</formula>
    </cfRule>
  </conditionalFormatting>
  <conditionalFormatting sqref="G100:I103">
    <cfRule type="expression" dxfId="17" priority="16">
      <formula>ISNA(G100)</formula>
    </cfRule>
  </conditionalFormatting>
  <conditionalFormatting sqref="G105:I107 G116:I156">
    <cfRule type="expression" dxfId="16" priority="51">
      <formula>ISNA(G105)</formula>
    </cfRule>
  </conditionalFormatting>
  <conditionalFormatting sqref="G327:I377">
    <cfRule type="expression" dxfId="15" priority="26">
      <formula>ISNA(G327)</formula>
    </cfRule>
  </conditionalFormatting>
  <conditionalFormatting sqref="H198:I199">
    <cfRule type="expression" dxfId="14" priority="22">
      <formula>ISNA(H198)</formula>
    </cfRule>
  </conditionalFormatting>
  <conditionalFormatting sqref="I73 H312:H313 O312:O313 I312:I314 D326 G326:I326">
    <cfRule type="expression" dxfId="13" priority="43">
      <formula>ISNA(D73)</formula>
    </cfRule>
  </conditionalFormatting>
  <conditionalFormatting sqref="R28:S28">
    <cfRule type="expression" dxfId="12" priority="39">
      <formula>ISNA(R28)</formula>
    </cfRule>
  </conditionalFormatting>
  <conditionalFormatting sqref="R69:S74 R96:S96">
    <cfRule type="expression" dxfId="11" priority="37">
      <formula>ISNA(R69)</formula>
    </cfRule>
  </conditionalFormatting>
  <conditionalFormatting sqref="R104:S106">
    <cfRule type="expression" dxfId="10" priority="36">
      <formula>ISNA(R104)</formula>
    </cfRule>
  </conditionalFormatting>
  <conditionalFormatting sqref="R112:S115">
    <cfRule type="expression" dxfId="9" priority="35">
      <formula>ISNA(R112)</formula>
    </cfRule>
  </conditionalFormatting>
  <conditionalFormatting sqref="R118:S135">
    <cfRule type="expression" dxfId="8" priority="33">
      <formula>ISNA(R118)</formula>
    </cfRule>
  </conditionalFormatting>
  <conditionalFormatting sqref="R158:S187">
    <cfRule type="expression" dxfId="7" priority="31">
      <formula>ISNA(R158)</formula>
    </cfRule>
  </conditionalFormatting>
  <conditionalFormatting sqref="R260:S309">
    <cfRule type="expression" dxfId="6" priority="29">
      <formula>ISNA(R260)</formula>
    </cfRule>
  </conditionalFormatting>
  <conditionalFormatting sqref="S12 R13:S14 S15">
    <cfRule type="expression" dxfId="5" priority="41">
      <formula>ISNA(R12)</formula>
    </cfRule>
  </conditionalFormatting>
  <conditionalFormatting sqref="A24:C24 L24:N24 X24:Y24 AH24:AJ24 AS24:AU24 BD24:BF24 BO24:BQ24 BZ24:CB24 CK24:CM24 CV24:CX24 DG24:DI24 DR24:DT24 EC24:EE24 EN24:EP24 EY24:FA24 FJ24:FL24 FU24:FW24 GF24:GH24 GQ24:GS24 HB24:HD24 HM24:HO24 HX24:HZ24 II24:IK24 IT24:IV24 JE24:JG24 JP24:JR24 KA24:KC24 KL24:KN24 KW24:KY24 LH24:LJ24 LS24:LU24 MD24:MF24 MO24:MQ24 MZ24:NB24 NK24:NM24 NV24:NX24 OG24:OI24 OR24:OT24 PC24:PE24 PN24:PP24 PY24:QA24 QJ24:QL24 QU24:QW24 RF24:RH24 RQ24:RS24 SB24:SD24 SM24:SO24 SX24:SZ24 TI24:TK24 TT24:TV24 UE24:UG24 UP24:UR24 VA24:VC24 VL24:VN24 VW24:VY24 WH24:WJ24 WS24:WU24 XD24:XF24 XO24:XQ24 XZ24:YB24 YK24:YM24 YV24:YX24 ZG24:ZI24 ZR24:ZT24 AAC24:AAE24 AAN24:AAP24 AAY24:ABA24 ABJ24:ABL24 ABU24:ABW24 ACF24:ACH24 ACQ24:ACS24 ADB24:ADD24 ADM24:ADO24 ADX24:ADZ24 AEI24:AEK24 AET24:AEV24 AFE24:AFG24 AFP24:AFR24 AGA24:AGC24 AGL24:AGN24 AGW24:AGY24 AHH24:AHJ24 AHS24:AHU24 AID24:AIF24 AIO24:AIQ24 AIZ24:AJB24 AJK24:AJM24 AJV24:AJX24 AKG24:AKI24 AKR24:AKT24 ALC24:ALE24 ALN24:ALP24 ALY24:AMA24 AMJ24:AML24 AMU24:AMW24 ANF24:ANH24 ANQ24:ANS24 AOB24:AOD24 AOM24:AOO24 AOX24:AOZ24 API24:APK24 APT24:APV24 AQE24:AQG24 AQP24:AQR24 ARA24:ARC24 ARL24:ARN24 ARW24:ARY24 ASH24:ASJ24 ASS24:ASU24 ATD24:ATF24 ATO24:ATQ24 ATZ24:AUB24 AUK24:AUM24 AUV24:AUX24 AVG24:AVI24 AVR24:AVT24 AWC24:AWE24 AWN24:AWP24 AWY24:AXA24 AXJ24:AXL24 AXU24:AXW24 AYF24:AYH24 AYQ24:AYS24 AZB24:AZD24 AZM24:AZO24 AZX24:AZZ24 BAI24:BAK24 BAT24:BAV24 BBE24:BBG24 BBP24:BBR24 BCA24:BCC24 BCL24:BCN24 BCW24:BCY24 BDH24:BDJ24 BDS24:BDU24 BED24:BEF24 BEO24:BEQ24 BEZ24:BFB24 BFK24:BFM24 BFV24:BFX24 BGG24:BGI24 BGR24:BGT24 BHC24:BHE24 BHN24:BHP24 BHY24:BIA24 BIJ24:BIL24 BIU24:BIW24 BJF24:BJH24 BJQ24:BJS24 BKB24:BKD24 BKM24:BKO24 BKX24:BKZ24 BLI24:BLK24 BLT24:BLV24 BME24:BMG24 BMP24:BMR24 BNA24:BNC24 BNL24:BNN24 BNW24:BNY24 BOH24:BOJ24 BOS24:BOU24 BPD24:BPF24 BPO24:BPQ24 BPZ24:BQB24 BQK24:BQM24 BQV24:BQX24 BRG24:BRI24 BRR24:BRT24 BSC24:BSE24 BSN24:BSP24 BSY24:BTA24 BTJ24:BTL24 BTU24:BTW24 BUF24:BUH24 BUQ24:BUS24 BVB24:BVD24 BVM24:BVO24 BVX24:BVZ24 BWI24:BWK24 BWT24:BWV24 BXE24:BXG24 BXP24:BXR24 BYA24:BYC24 BYL24:BYN24 BYW24:BYY24 BZH24:BZJ24 BZS24:BZU24 CAD24:CAF24 CAO24:CAQ24 CAZ24:CBB24 CBK24:CBM24 CBV24:CBX24 CCG24:CCI24 CCR24:CCT24 CDC24:CDE24 CDN24:CDP24 CDY24:CEA24 CEJ24:CEL24 CEU24:CEW24 CFF24:CFH24 CFQ24:CFS24 CGB24:CGD24 CGM24:CGO24 CGX24:CGZ24 CHI24:CHK24 CHT24:CHV24 CIE24:CIG24 CIP24:CIR24 CJA24:CJC24 CJL24:CJN24 CJW24:CJY24 CKH24:CKJ24 CKS24:CKU24 CLD24:CLF24 CLO24:CLQ24 CLZ24:CMB24 CMK24:CMM24 CMV24:CMX24 CNG24:CNI24 CNR24:CNT24 COC24:COE24 CON24:COP24 COY24:CPA24 CPJ24:CPL24 CPU24:CPW24 CQF24:CQH24 CQQ24:CQS24 CRB24:CRD24 CRM24:CRO24 CRX24:CRZ24 CSI24:CSK24 CST24:CSV24 CTE24:CTG24 CTP24:CTR24 CUA24:CUC24 CUL24:CUN24 CUW24:CUY24 CVH24:CVJ24 CVS24:CVU24 CWD24:CWF24 CWO24:CWQ24 CWZ24:CXB24 CXK24:CXM24 CXV24:CXX24 CYG24:CYI24 CYR24:CYT24 CZC24:CZE24 CZN24:CZP24 CZY24:DAA24 DAJ24:DAL24 DAU24:DAW24 DBF24:DBH24 DBQ24:DBS24 DCB24:DCD24 DCM24:DCO24 DCX24:DCZ24 DDI24:DDK24 DDT24:DDV24 DEE24:DEG24 DEP24:DER24 DFA24:DFC24 DFL24:DFN24 DFW24:DFY24 DGH24:DGJ24 DGS24:DGU24 DHD24:DHF24 DHO24:DHQ24 DHZ24:DIB24 DIK24:DIM24 DIV24:DIX24 DJG24:DJI24 DJR24:DJT24 DKC24:DKE24 DKN24:DKP24 DKY24:DLA24 DLJ24:DLL24 DLU24:DLW24 DMF24:DMH24 DMQ24:DMS24 DNB24:DND24 DNM24:DNO24 DNX24:DNZ24 DOI24:DOK24 DOT24:DOV24 DPE24:DPG24 DPP24:DPR24 DQA24:DQC24 DQL24:DQN24 DQW24:DQY24 DRH24:DRJ24 DRS24:DRU24 DSD24:DSF24 DSO24:DSQ24 DSZ24:DTB24 DTK24:DTM24 DTV24:DTX24 DUG24:DUI24 DUR24:DUT24 DVC24:DVE24 DVN24:DVP24 DVY24:DWA24 DWJ24:DWL24 DWU24:DWW24 DXF24:DXH24 DXQ24:DXS24 DYB24:DYD24 DYM24:DYO24 DYX24:DYZ24 DZI24:DZK24 DZT24:DZV24 EAE24:EAG24 EAP24:EAR24 EBA24:EBC24 EBL24:EBN24 EBW24:EBY24 ECH24:ECJ24 ECS24:ECU24 EDD24:EDF24 EDO24:EDQ24 EDZ24:EEB24 EEK24:EEM24 EEV24:EEX24 EFG24:EFI24 EFR24:EFT24 EGC24:EGE24 EGN24:EGP24 EGY24:EHA24 EHJ24:EHL24 EHU24:EHW24 EIF24:EIH24 EIQ24:EIS24 EJB24:EJD24 EJM24:EJO24 EJX24:EJZ24 EKI24:EKK24 EKT24:EKV24 ELE24:ELG24 ELP24:ELR24 EMA24:EMC24 EML24:EMN24 EMW24:EMY24 ENH24:ENJ24 ENS24:ENU24 EOD24:EOF24 EOO24:EOQ24 EOZ24:EPB24 EPK24:EPM24 EPV24:EPX24 EQG24:EQI24 EQR24:EQT24 ERC24:ERE24 ERN24:ERP24 ERY24:ESA24 ESJ24:ESL24 ESU24:ESW24 ETF24:ETH24 ETQ24:ETS24 EUB24:EUD24 EUM24:EUO24 EUX24:EUZ24 EVI24:EVK24 EVT24:EVV24 EWE24:EWG24 EWP24:EWR24 EXA24:EXC24 EXL24:EXN24 EXW24:EXY24 EYH24:EYJ24 EYS24:EYU24 EZD24:EZF24 EZO24:EZQ24 EZZ24:FAB24 FAK24:FAM24 FAV24:FAX24 FBG24:FBI24 FBR24:FBT24 FCC24:FCE24 FCN24:FCP24 FCY24:FDA24 FDJ24:FDL24 FDU24:FDW24 FEF24:FEH24 FEQ24:FES24 FFB24:FFD24 FFM24:FFO24 FFX24:FFZ24 FGI24:FGK24 FGT24:FGV24 FHE24:FHG24 FHP24:FHR24 FIA24:FIC24 FIL24:FIN24 FIW24:FIY24 FJH24:FJJ24 FJS24:FJU24 FKD24:FKF24 FKO24:FKQ24 FKZ24:FLB24 FLK24:FLM24 FLV24:FLX24 FMG24:FMI24 FMR24:FMT24 FNC24:FNE24 FNN24:FNP24 FNY24:FOA24 FOJ24:FOL24 FOU24:FOW24 FPF24:FPH24 FPQ24:FPS24 FQB24:FQD24 FQM24:FQO24 FQX24:FQZ24 FRI24:FRK24 FRT24:FRV24 FSE24:FSG24 FSP24:FSR24 FTA24:FTC24 FTL24:FTN24 FTW24:FTY24 FUH24:FUJ24 FUS24:FUU24 FVD24:FVF24 FVO24:FVQ24 FVZ24:FWB24 FWK24:FWM24 FWV24:FWX24 FXG24:FXI24 FXR24:FXT24 FYC24:FYE24 FYN24:FYP24 FYY24:FZA24 FZJ24:FZL24 FZU24:FZW24 GAF24:GAH24 GAQ24:GAS24 GBB24:GBD24 GBM24:GBO24 GBX24:GBZ24 GCI24:GCK24 GCT24:GCV24 GDE24:GDG24 GDP24:GDR24 GEA24:GEC24 GEL24:GEN24 GEW24:GEY24 GFH24:GFJ24 GFS24:GFU24 GGD24:GGF24 GGO24:GGQ24 GGZ24:GHB24 GHK24:GHM24 GHV24:GHX24 GIG24:GII24 GIR24:GIT24 GJC24:GJE24 GJN24:GJP24 GJY24:GKA24 GKJ24:GKL24 GKU24:GKW24 GLF24:GLH24 GLQ24:GLS24 GMB24:GMD24 GMM24:GMO24 GMX24:GMZ24 GNI24:GNK24 GNT24:GNV24 GOE24:GOG24 GOP24:GOR24 GPA24:GPC24 GPL24:GPN24 GPW24:GPY24 GQH24:GQJ24 GQS24:GQU24 GRD24:GRF24 GRO24:GRQ24 GRZ24:GSB24 GSK24:GSM24 GSV24:GSX24 GTG24:GTI24 GTR24:GTT24 GUC24:GUE24 GUN24:GUP24 GUY24:GVA24 GVJ24:GVL24 GVU24:GVW24 GWF24:GWH24 GWQ24:GWS24 GXB24:GXD24 GXM24:GXO24 GXX24:GXZ24 GYI24:GYK24 GYT24:GYV24 GZE24:GZG24 GZP24:GZR24 HAA24:HAC24 HAL24:HAN24 HAW24:HAY24 HBH24:HBJ24 HBS24:HBU24 HCD24:HCF24 HCO24:HCQ24 HCZ24:HDB24 HDK24:HDM24 HDV24:HDX24 HEG24:HEI24 HER24:HET24 HFC24:HFE24 HFN24:HFP24 HFY24:HGA24 HGJ24:HGL24 HGU24:HGW24 HHF24:HHH24 HHQ24:HHS24 HIB24:HID24 HIM24:HIO24 HIX24:HIZ24 HJI24:HJK24 HJT24:HJV24 HKE24:HKG24 HKP24:HKR24 HLA24:HLC24 HLL24:HLN24 HLW24:HLY24 HMH24:HMJ24 HMS24:HMU24 HND24:HNF24 HNO24:HNQ24 HNZ24:HOB24 HOK24:HOM24 HOV24:HOX24 HPG24:HPI24 HPR24:HPT24 HQC24:HQE24 HQN24:HQP24 HQY24:HRA24 HRJ24:HRL24 HRU24:HRW24 HSF24:HSH24 HSQ24:HSS24 HTB24:HTD24 HTM24:HTO24 HTX24:HTZ24 HUI24:HUK24 HUT24:HUV24 HVE24:HVG24 HVP24:HVR24 HWA24:HWC24 HWL24:HWN24 HWW24:HWY24 HXH24:HXJ24 HXS24:HXU24 HYD24:HYF24 HYO24:HYQ24 HYZ24:HZB24 HZK24:HZM24 HZV24:HZX24 IAG24:IAI24 IAR24:IAT24 IBC24:IBE24 IBN24:IBP24 IBY24:ICA24 ICJ24:ICL24 ICU24:ICW24 IDF24:IDH24 IDQ24:IDS24 IEB24:IED24 IEM24:IEO24 IEX24:IEZ24 IFI24:IFK24 IFT24:IFV24 IGE24:IGG24 IGP24:IGR24 IHA24:IHC24 IHL24:IHN24 IHW24:IHY24 IIH24:IIJ24 IIS24:IIU24 IJD24:IJF24 IJO24:IJQ24 IJZ24:IKB24 IKK24:IKM24 IKV24:IKX24 ILG24:ILI24 ILR24:ILT24 IMC24:IME24 IMN24:IMP24 IMY24:INA24 INJ24:INL24 INU24:INW24 IOF24:IOH24 IOQ24:IOS24 IPB24:IPD24 IPM24:IPO24 IPX24:IPZ24 IQI24:IQK24 IQT24:IQV24 IRE24:IRG24 IRP24:IRR24 ISA24:ISC24 ISL24:ISN24 ISW24:ISY24 ITH24:ITJ24 ITS24:ITU24 IUD24:IUF24 IUO24:IUQ24 IUZ24:IVB24 IVK24:IVM24 IVV24:IVX24 IWG24:IWI24 IWR24:IWT24 IXC24:IXE24 IXN24:IXP24 IXY24:IYA24 IYJ24:IYL24 IYU24:IYW24 IZF24:IZH24 IZQ24:IZS24 JAB24:JAD24 JAM24:JAO24 JAX24:JAZ24 JBI24:JBK24 JBT24:JBV24 JCE24:JCG24 JCP24:JCR24 JDA24:JDC24 JDL24:JDN24 JDW24:JDY24 JEH24:JEJ24 JES24:JEU24 JFD24:JFF24 JFO24:JFQ24 JFZ24:JGB24 JGK24:JGM24 JGV24:JGX24 JHG24:JHI24 JHR24:JHT24 JIC24:JIE24 JIN24:JIP24 JIY24:JJA24 JJJ24:JJL24 JJU24:JJW24 JKF24:JKH24 JKQ24:JKS24 JLB24:JLD24 JLM24:JLO24 JLX24:JLZ24 JMI24:JMK24 JMT24:JMV24 JNE24:JNG24 JNP24:JNR24 JOA24:JOC24 JOL24:JON24 JOW24:JOY24 JPH24:JPJ24 JPS24:JPU24 JQD24:JQF24 JQO24:JQQ24 JQZ24:JRB24 JRK24:JRM24 JRV24:JRX24 JSG24:JSI24 JSR24:JST24 JTC24:JTE24 JTN24:JTP24 JTY24:JUA24 JUJ24:JUL24 JUU24:JUW24 JVF24:JVH24 JVQ24:JVS24 JWB24:JWD24 JWM24:JWO24 JWX24:JWZ24 JXI24:JXK24 JXT24:JXV24 JYE24:JYG24 JYP24:JYR24 JZA24:JZC24 JZL24:JZN24 JZW24:JZY24 KAH24:KAJ24 KAS24:KAU24 KBD24:KBF24 KBO24:KBQ24 KBZ24:KCB24 KCK24:KCM24 KCV24:KCX24 KDG24:KDI24 KDR24:KDT24 KEC24:KEE24 KEN24:KEP24 KEY24:KFA24 KFJ24:KFL24 KFU24:KFW24 KGF24:KGH24 KGQ24:KGS24 KHB24:KHD24 KHM24:KHO24 KHX24:KHZ24 KII24:KIK24 KIT24:KIV24 KJE24:KJG24 KJP24:KJR24 KKA24:KKC24 KKL24:KKN24 KKW24:KKY24 KLH24:KLJ24 KLS24:KLU24 KMD24:KMF24 KMO24:KMQ24 KMZ24:KNB24 KNK24:KNM24 KNV24:KNX24 KOG24:KOI24 KOR24:KOT24 KPC24:KPE24 KPN24:KPP24 KPY24:KQA24 KQJ24:KQL24 KQU24:KQW24 KRF24:KRH24 KRQ24:KRS24 KSB24:KSD24 KSM24:KSO24 KSX24:KSZ24 KTI24:KTK24 KTT24:KTV24 KUE24:KUG24 KUP24:KUR24 KVA24:KVC24 KVL24:KVN24 KVW24:KVY24 KWH24:KWJ24 KWS24:KWU24 KXD24:KXF24 KXO24:KXQ24 KXZ24:KYB24 KYK24:KYM24 KYV24:KYX24 KZG24:KZI24 KZR24:KZT24 LAC24:LAE24 LAN24:LAP24 LAY24:LBA24 LBJ24:LBL24 LBU24:LBW24 LCF24:LCH24 LCQ24:LCS24 LDB24:LDD24 LDM24:LDO24 LDX24:LDZ24 LEI24:LEK24 LET24:LEV24 LFE24:LFG24 LFP24:LFR24 LGA24:LGC24 LGL24:LGN24 LGW24:LGY24 LHH24:LHJ24 LHS24:LHU24 LID24:LIF24 LIO24:LIQ24 LIZ24:LJB24 LJK24:LJM24 LJV24:LJX24 LKG24:LKI24 LKR24:LKT24 LLC24:LLE24 LLN24:LLP24 LLY24:LMA24 LMJ24:LML24 LMU24:LMW24 LNF24:LNH24 LNQ24:LNS24 LOB24:LOD24 LOM24:LOO24 LOX24:LOZ24 LPI24:LPK24 LPT24:LPV24 LQE24:LQG24 LQP24:LQR24 LRA24:LRC24 LRL24:LRN24 LRW24:LRY24 LSH24:LSJ24 LSS24:LSU24 LTD24:LTF24 LTO24:LTQ24 LTZ24:LUB24 LUK24:LUM24 LUV24:LUX24 LVG24:LVI24 LVR24:LVT24 LWC24:LWE24 LWN24:LWP24 LWY24:LXA24 LXJ24:LXL24 LXU24:LXW24 LYF24:LYH24 LYQ24:LYS24 LZB24:LZD24 LZM24:LZO24 LZX24:LZZ24 MAI24:MAK24 MAT24:MAV24 MBE24:MBG24 MBP24:MBR24 MCA24:MCC24 MCL24:MCN24 MCW24:MCY24 MDH24:MDJ24 MDS24:MDU24 MED24:MEF24 MEO24:MEQ24 MEZ24:MFB24 MFK24:MFM24 MFV24:MFX24 MGG24:MGI24 MGR24:MGT24 MHC24:MHE24 MHN24:MHP24 MHY24:MIA24 MIJ24:MIL24 MIU24:MIW24 MJF24:MJH24 MJQ24:MJS24 MKB24:MKD24 MKM24:MKO24 MKX24:MKZ24 MLI24:MLK24 MLT24:MLV24 MME24:MMG24 MMP24:MMR24 MNA24:MNC24 MNL24:MNN24 MNW24:MNY24 MOH24:MOJ24 MOS24:MOU24 MPD24:MPF24 MPO24:MPQ24 MPZ24:MQB24 MQK24:MQM24 MQV24:MQX24 MRG24:MRI24 MRR24:MRT24 MSC24:MSE24 MSN24:MSP24 MSY24:MTA24 MTJ24:MTL24 MTU24:MTW24 MUF24:MUH24 MUQ24:MUS24 MVB24:MVD24 MVM24:MVO24 MVX24:MVZ24 MWI24:MWK24 MWT24:MWV24 MXE24:MXG24 MXP24:MXR24 MYA24:MYC24 MYL24:MYN24 MYW24:MYY24 MZH24:MZJ24 MZS24:MZU24 NAD24:NAF24 NAO24:NAQ24 NAZ24:NBB24 NBK24:NBM24 NBV24:NBX24 NCG24:NCI24 NCR24:NCT24 NDC24:NDE24 NDN24:NDP24 NDY24:NEA24 NEJ24:NEL24 NEU24:NEW24 NFF24:NFH24 NFQ24:NFS24 NGB24:NGD24 NGM24:NGO24 NGX24:NGZ24 NHI24:NHK24 NHT24:NHV24 NIE24:NIG24 NIP24:NIR24 NJA24:NJC24 NJL24:NJN24 NJW24:NJY24 NKH24:NKJ24 NKS24:NKU24 NLD24:NLF24 NLO24:NLQ24 NLZ24:NMB24 NMK24:NMM24 NMV24:NMX24 NNG24:NNI24 NNR24:NNT24 NOC24:NOE24 NON24:NOP24 NOY24:NPA24 NPJ24:NPL24 NPU24:NPW24 NQF24:NQH24 NQQ24:NQS24 NRB24:NRD24 NRM24:NRO24 NRX24:NRZ24 NSI24:NSK24 NST24:NSV24 NTE24:NTG24 NTP24:NTR24 NUA24:NUC24 NUL24:NUN24 NUW24:NUY24 NVH24:NVJ24 NVS24:NVU24 NWD24:NWF24 NWO24:NWQ24 NWZ24:NXB24 NXK24:NXM24 NXV24:NXX24 NYG24:NYI24 NYR24:NYT24 NZC24:NZE24 NZN24:NZP24 NZY24:OAA24 OAJ24:OAL24 OAU24:OAW24 OBF24:OBH24 OBQ24:OBS24 OCB24:OCD24 OCM24:OCO24 OCX24:OCZ24 ODI24:ODK24 ODT24:ODV24 OEE24:OEG24 OEP24:OER24 OFA24:OFC24 OFL24:OFN24 OFW24:OFY24 OGH24:OGJ24 OGS24:OGU24 OHD24:OHF24 OHO24:OHQ24 OHZ24:OIB24 OIK24:OIM24 OIV24:OIX24 OJG24:OJI24 OJR24:OJT24 OKC24:OKE24 OKN24:OKP24 OKY24:OLA24 OLJ24:OLL24 OLU24:OLW24 OMF24:OMH24 OMQ24:OMS24 ONB24:OND24 ONM24:ONO24 ONX24:ONZ24 OOI24:OOK24 OOT24:OOV24 OPE24:OPG24 OPP24:OPR24 OQA24:OQC24 OQL24:OQN24 OQW24:OQY24 ORH24:ORJ24 ORS24:ORU24 OSD24:OSF24 OSO24:OSQ24 OSZ24:OTB24 OTK24:OTM24 OTV24:OTX24 OUG24:OUI24 OUR24:OUT24 OVC24:OVE24 OVN24:OVP24 OVY24:OWA24 OWJ24:OWL24 OWU24:OWW24 OXF24:OXH24 OXQ24:OXS24 OYB24:OYD24 OYM24:OYO24 OYX24:OYZ24 OZI24:OZK24 OZT24:OZV24 PAE24:PAG24 PAP24:PAR24 PBA24:PBC24 PBL24:PBN24 PBW24:PBY24 PCH24:PCJ24 PCS24:PCU24 PDD24:PDF24 PDO24:PDQ24 PDZ24:PEB24 PEK24:PEM24 PEV24:PEX24 PFG24:PFI24 PFR24:PFT24 PGC24:PGE24 PGN24:PGP24 PGY24:PHA24 PHJ24:PHL24 PHU24:PHW24 PIF24:PIH24 PIQ24:PIS24 PJB24:PJD24 PJM24:PJO24 PJX24:PJZ24 PKI24:PKK24 PKT24:PKV24 PLE24:PLG24 PLP24:PLR24 PMA24:PMC24 PML24:PMN24 PMW24:PMY24 PNH24:PNJ24 PNS24:PNU24 POD24:POF24 POO24:POQ24 POZ24:PPB24 PPK24:PPM24 PPV24:PPX24 PQG24:PQI24 PQR24:PQT24 PRC24:PRE24 PRN24:PRP24 PRY24:PSA24 PSJ24:PSL24 PSU24:PSW24 PTF24:PTH24 PTQ24:PTS24 PUB24:PUD24 PUM24:PUO24 PUX24:PUZ24 PVI24:PVK24 PVT24:PVV24 PWE24:PWG24 PWP24:PWR24 PXA24:PXC24 PXL24:PXN24 PXW24:PXY24 PYH24:PYJ24 PYS24:PYU24 PZD24:PZF24 PZO24:PZQ24 PZZ24:QAB24 QAK24:QAM24 QAV24:QAX24 QBG24:QBI24 QBR24:QBT24 QCC24:QCE24 QCN24:QCP24 QCY24:QDA24 QDJ24:QDL24 QDU24:QDW24 QEF24:QEH24 QEQ24:QES24 QFB24:QFD24 QFM24:QFO24 QFX24:QFZ24 QGI24:QGK24 QGT24:QGV24 QHE24:QHG24 QHP24:QHR24 QIA24:QIC24 QIL24:QIN24 QIW24:QIY24 QJH24:QJJ24 QJS24:QJU24 QKD24:QKF24 QKO24:QKQ24 QKZ24:QLB24 QLK24:QLM24 QLV24:QLX24 QMG24:QMI24 QMR24:QMT24 QNC24:QNE24 QNN24:QNP24 QNY24:QOA24 QOJ24:QOL24 QOU24:QOW24 QPF24:QPH24 QPQ24:QPS24 QQB24:QQD24 QQM24:QQO24 QQX24:QQZ24 QRI24:QRK24 QRT24:QRV24 QSE24:QSG24 QSP24:QSR24 QTA24:QTC24 QTL24:QTN24 QTW24:QTY24 QUH24:QUJ24 QUS24:QUU24 QVD24:QVF24 QVO24:QVQ24 QVZ24:QWB24 QWK24:QWM24 QWV24:QWX24 QXG24:QXI24 QXR24:QXT24 QYC24:QYE24 QYN24:QYP24 QYY24:QZA24 QZJ24:QZL24 QZU24:QZW24 RAF24:RAH24 RAQ24:RAS24 RBB24:RBD24 RBM24:RBO24 RBX24:RBZ24 RCI24:RCK24 RCT24:RCV24 RDE24:RDG24 RDP24:RDR24 REA24:REC24 REL24:REN24 REW24:REY24 RFH24:RFJ24 RFS24:RFU24 RGD24:RGF24 RGO24:RGQ24 RGZ24:RHB24 RHK24:RHM24 RHV24:RHX24 RIG24:RII24 RIR24:RIT24 RJC24:RJE24 RJN24:RJP24 RJY24:RKA24 RKJ24:RKL24 RKU24:RKW24 RLF24:RLH24 RLQ24:RLS24 RMB24:RMD24 RMM24:RMO24 RMX24:RMZ24 RNI24:RNK24 RNT24:RNV24 ROE24:ROG24 ROP24:ROR24 RPA24:RPC24 RPL24:RPN24 RPW24:RPY24 RQH24:RQJ24 RQS24:RQU24 RRD24:RRF24 RRO24:RRQ24 RRZ24:RSB24 RSK24:RSM24 RSV24:RSX24 RTG24:RTI24 RTR24:RTT24 RUC24:RUE24 RUN24:RUP24 RUY24:RVA24 RVJ24:RVL24 RVU24:RVW24 RWF24:RWH24 RWQ24:RWS24 RXB24:RXD24 RXM24:RXO24 RXX24:RXZ24 RYI24:RYK24 RYT24:RYV24 RZE24:RZG24 RZP24:RZR24 SAA24:SAC24 SAL24:SAN24 SAW24:SAY24 SBH24:SBJ24 SBS24:SBU24 SCD24:SCF24 SCO24:SCQ24 SCZ24:SDB24 SDK24:SDM24 SDV24:SDX24 SEG24:SEI24 SER24:SET24 SFC24:SFE24 SFN24:SFP24 SFY24:SGA24 SGJ24:SGL24 SGU24:SGW24 SHF24:SHH24 SHQ24:SHS24 SIB24:SID24 SIM24:SIO24 SIX24:SIZ24 SJI24:SJK24 SJT24:SJV24 SKE24:SKG24 SKP24:SKR24 SLA24:SLC24 SLL24:SLN24 SLW24:SLY24 SMH24:SMJ24 SMS24:SMU24 SND24:SNF24 SNO24:SNQ24 SNZ24:SOB24 SOK24:SOM24 SOV24:SOX24 SPG24:SPI24 SPR24:SPT24 SQC24:SQE24 SQN24:SQP24 SQY24:SRA24 SRJ24:SRL24 SRU24:SRW24 SSF24:SSH24 SSQ24:SSS24 STB24:STD24 STM24:STO24 STX24:STZ24 SUI24:SUK24 SUT24:SUV24 SVE24:SVG24 SVP24:SVR24 SWA24:SWC24 SWL24:SWN24 SWW24:SWY24 SXH24:SXJ24 SXS24:SXU24 SYD24:SYF24 SYO24:SYQ24 SYZ24:SZB24 SZK24:SZM24 SZV24:SZX24 TAG24:TAI24 TAR24:TAT24 TBC24:TBE24 TBN24:TBP24 TBY24:TCA24 TCJ24:TCL24 TCU24:TCW24 TDF24:TDH24 TDQ24:TDS24 TEB24:TED24 TEM24:TEO24 TEX24:TEZ24 TFI24:TFK24 TFT24:TFV24 TGE24:TGG24 TGP24:TGR24 THA24:THC24 THL24:THN24 THW24:THY24 TIH24:TIJ24 TIS24:TIU24 TJD24:TJF24 TJO24:TJQ24 TJZ24:TKB24 TKK24:TKM24 TKV24:TKX24 TLG24:TLI24 TLR24:TLT24 TMC24:TME24 TMN24:TMP24 TMY24:TNA24 TNJ24:TNL24 TNU24:TNW24 TOF24:TOH24 TOQ24:TOS24 TPB24:TPD24 TPM24:TPO24 TPX24:TPZ24 TQI24:TQK24 TQT24:TQV24 TRE24:TRG24 TRP24:TRR24 TSA24:TSC24 TSL24:TSN24 TSW24:TSY24 TTH24:TTJ24 TTS24:TTU24 TUD24:TUF24 TUO24:TUQ24 TUZ24:TVB24 TVK24:TVM24 TVV24:TVX24 TWG24:TWI24 TWR24:TWT24 TXC24:TXE24 TXN24:TXP24 TXY24:TYA24 TYJ24:TYL24 TYU24:TYW24 TZF24:TZH24 TZQ24:TZS24 UAB24:UAD24 UAM24:UAO24 UAX24:UAZ24 UBI24:UBK24 UBT24:UBV24 UCE24:UCG24 UCP24:UCR24 UDA24:UDC24 UDL24:UDN24 UDW24:UDY24 UEH24:UEJ24 UES24:UEU24 UFD24:UFF24 UFO24:UFQ24 UFZ24:UGB24 UGK24:UGM24 UGV24:UGX24 UHG24:UHI24 UHR24:UHT24 UIC24:UIE24 UIN24:UIP24 UIY24:UJA24 UJJ24:UJL24 UJU24:UJW24 UKF24:UKH24 UKQ24:UKS24 ULB24:ULD24 ULM24:ULO24 ULX24:ULZ24 UMI24:UMK24 UMT24:UMV24 UNE24:UNG24 UNP24:UNR24 UOA24:UOC24 UOL24:UON24 UOW24:UOY24 UPH24:UPJ24 UPS24:UPU24 UQD24:UQF24 UQO24:UQQ24 UQZ24:URB24 URK24:URM24 URV24:URX24 USG24:USI24 USR24:UST24 UTC24:UTE24 UTN24:UTP24 UTY24:UUA24 UUJ24:UUL24 UUU24:UUW24 UVF24:UVH24 UVQ24:UVS24 UWB24:UWD24 UWM24:UWO24 UWX24:UWZ24 UXI24:UXK24 UXT24:UXV24 UYE24:UYG24 UYP24:UYR24 UZA24:UZC24 UZL24:UZN24 UZW24:UZY24 VAH24:VAJ24 VAS24:VAU24 VBD24:VBF24 VBO24:VBQ24 VBZ24:VCB24 VCK24:VCM24 VCV24:VCX24 VDG24:VDI24 VDR24:VDT24 VEC24:VEE24 VEN24:VEP24 VEY24:VFA24 VFJ24:VFL24 VFU24:VFW24 VGF24:VGH24 VGQ24:VGS24 VHB24:VHD24 VHM24:VHO24 VHX24:VHZ24 VII24:VIK24 VIT24:VIV24 VJE24:VJG24 VJP24:VJR24 VKA24:VKC24 VKL24:VKN24 VKW24:VKY24 VLH24:VLJ24 VLS24:VLU24 VMD24:VMF24 VMO24:VMQ24 VMZ24:VNB24 VNK24:VNM24 VNV24:VNX24 VOG24:VOI24 VOR24:VOT24 VPC24:VPE24 VPN24:VPP24 VPY24:VQA24 VQJ24:VQL24 VQU24:VQW24 VRF24:VRH24 VRQ24:VRS24 VSB24:VSD24 VSM24:VSO24 VSX24:VSZ24 VTI24:VTK24 VTT24:VTV24 VUE24:VUG24 VUP24:VUR24 VVA24:VVC24 VVL24:VVN24 VVW24:VVY24 VWH24:VWJ24 VWS24:VWU24 VXD24:VXF24 VXO24:VXQ24 VXZ24:VYB24 VYK24:VYM24 VYV24:VYX24 VZG24:VZI24 VZR24:VZT24 WAC24:WAE24 WAN24:WAP24 WAY24:WBA24 WBJ24:WBL24 WBU24:WBW24 WCF24:WCH24 WCQ24:WCS24 WDB24:WDD24 WDM24:WDO24 WDX24:WDZ24 WEI24:WEK24 WET24:WEV24 WFE24:WFG24 WFP24:WFR24 WGA24:WGC24 WGL24:WGN24 WGW24:WGY24 WHH24:WHJ24 WHS24:WHU24 WID24:WIF24 WIO24:WIQ24 WIZ24:WJB24 WJK24:WJM24 WJV24:WJX24 WKG24:WKI24 WKR24:WKT24 WLC24:WLE24 WLN24:WLP24 WLY24:WMA24 WMJ24:WML24 WMU24:WMW24 WNF24:WNH24 WNQ24:WNS24 WOB24:WOD24 WOM24:WOO24 WOX24:WOZ24 WPI24:WPK24 WPT24:WPV24 WQE24:WQG24 WQP24:WQR24 WRA24:WRC24 WRL24:WRN24 WRW24:WRY24 WSH24:WSJ24 WSS24:WSU24 WTD24:WTF24 WTO24:WTQ24 WTZ24:WUB24 WUK24:WUM24 WUV24:WUX24 WVG24:WVI24 WVR24:WVT24 WWC24:WWE24 WWN24:WWP24 WWY24:WXA24 WXJ24:WXL24 WXU24:WXW24 WYF24:WYH24 WYQ24:WYS24 WZB24:WZD24 WZM24:WZO24 WZX24:WZZ24 XAI24:XAK24 XAT24:XAV24 XBE24:XBG24 XBP24:XBR24 XCA24:XCC24 XCL24:XCN24 XCW24:XCY24 XDH24:XDJ24 XDS24:XDU24 XED24:XEF24 XEO24:XEQ24 XEZ24:XFB24">
    <cfRule type="expression" dxfId="4" priority="5">
      <formula>ISNA(A24)</formula>
    </cfRule>
  </conditionalFormatting>
  <conditionalFormatting sqref="P17">
    <cfRule type="expression" dxfId="3" priority="4">
      <formula>ISNA(P17)</formula>
    </cfRule>
  </conditionalFormatting>
  <conditionalFormatting sqref="J37:Q37">
    <cfRule type="expression" dxfId="2" priority="3">
      <formula>ISNA(J37)</formula>
    </cfRule>
  </conditionalFormatting>
  <conditionalFormatting sqref="J43:Q43">
    <cfRule type="expression" dxfId="1" priority="2">
      <formula>ISNA(J43)</formula>
    </cfRule>
  </conditionalFormatting>
  <conditionalFormatting sqref="J46:Q46">
    <cfRule type="expression" dxfId="0" priority="1">
      <formula>ISNA(J46)</formula>
    </cfRule>
  </conditionalFormatting>
  <printOptions horizontalCentered="1"/>
  <pageMargins left="0.25" right="0.25" top="0.75" bottom="0.75" header="0.3" footer="0.3"/>
  <pageSetup paperSize="120" scale="30" orientation="landscape" horizontalDpi="300" verticalDpi="300" r:id="rId1"/>
  <rowBreaks count="1" manualBreakCount="1">
    <brk id="290"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Nómina Fija del mes de DIC</vt:lpstr>
      <vt:lpstr>'Nómina Fija del mes de DIC'!Área_de_impresión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Staling Rivera</dc:creator>
  <cp:lastModifiedBy>Noelia Herrera</cp:lastModifiedBy>
  <cp:lastPrinted>2024-01-18T18:18:40Z</cp:lastPrinted>
  <dcterms:created xsi:type="dcterms:W3CDTF">2021-10-22T17:54:22Z</dcterms:created>
  <dcterms:modified xsi:type="dcterms:W3CDTF">2024-01-19T17:36:50Z</dcterms:modified>
</cp:coreProperties>
</file>