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EJECUCION PESUP. DEL GASTO 2024\EJEC. AGOSTO 2024\PARA ENVIAR\"/>
    </mc:Choice>
  </mc:AlternateContent>
  <bookViews>
    <workbookView xWindow="0" yWindow="0" windowWidth="20490" windowHeight="7905"/>
  </bookViews>
  <sheets>
    <sheet name="Plantilla Ejecución " sheetId="3" r:id="rId1"/>
  </sheets>
  <definedNames>
    <definedName name="_xlnm.Print_Area" localSheetId="0">'Plantilla Ejecución '!$A$1:$M$81</definedName>
  </definedNames>
  <calcPr calcId="152511"/>
</workbook>
</file>

<file path=xl/calcChain.xml><?xml version="1.0" encoding="utf-8"?>
<calcChain xmlns="http://schemas.openxmlformats.org/spreadsheetml/2006/main">
  <c r="M19" i="3" l="1"/>
  <c r="M47" i="3"/>
  <c r="M53" i="3"/>
  <c r="M51" i="3"/>
  <c r="M50" i="3"/>
  <c r="M49" i="3"/>
  <c r="M52" i="3"/>
  <c r="M48" i="3"/>
  <c r="M46" i="3"/>
  <c r="M45" i="3"/>
  <c r="M44" i="3"/>
  <c r="M43" i="3" s="1"/>
  <c r="M42" i="3"/>
  <c r="M40" i="3"/>
  <c r="M39" i="3"/>
  <c r="M38" i="3"/>
  <c r="M37" i="3"/>
  <c r="M36" i="3"/>
  <c r="M35" i="3"/>
  <c r="M34" i="3"/>
  <c r="M33" i="3"/>
  <c r="M31" i="3"/>
  <c r="M30" i="3"/>
  <c r="M29" i="3"/>
  <c r="M28" i="3"/>
  <c r="M27" i="3"/>
  <c r="M26" i="3"/>
  <c r="M25" i="3"/>
  <c r="M24" i="3"/>
  <c r="M23" i="3"/>
  <c r="M21" i="3"/>
  <c r="M20" i="3"/>
  <c r="D54" i="3" l="1"/>
  <c r="D17" i="3"/>
  <c r="D13" i="3" s="1"/>
  <c r="L18" i="3" l="1"/>
  <c r="K43" i="3"/>
  <c r="K41" i="3"/>
  <c r="K32" i="3"/>
  <c r="K22" i="3"/>
  <c r="K18" i="3"/>
  <c r="C18" i="3"/>
  <c r="C41" i="3"/>
  <c r="C54" i="3" s="1"/>
  <c r="C13" i="3" l="1"/>
  <c r="K54" i="3"/>
  <c r="K17" i="3"/>
  <c r="C14" i="3" l="1"/>
  <c r="J43" i="3"/>
  <c r="J41" i="3"/>
  <c r="J32" i="3"/>
  <c r="J22" i="3"/>
  <c r="J18" i="3"/>
  <c r="C15" i="3" l="1"/>
  <c r="J17" i="3"/>
  <c r="J54" i="3"/>
  <c r="C16" i="3" l="1"/>
  <c r="L22" i="3"/>
  <c r="L32" i="3"/>
  <c r="C17" i="3" l="1"/>
  <c r="L43" i="3"/>
  <c r="L41" i="3"/>
  <c r="L13" i="3" s="1"/>
  <c r="L14" i="3" s="1"/>
  <c r="L15" i="3" s="1"/>
  <c r="L16" i="3" s="1"/>
  <c r="L17" i="3" s="1"/>
  <c r="M17" i="3" l="1"/>
  <c r="L54" i="3"/>
  <c r="I32" i="3"/>
  <c r="I22" i="3"/>
  <c r="I18" i="3"/>
  <c r="I43" i="3"/>
  <c r="I41" i="3"/>
  <c r="M14" i="3" l="1"/>
  <c r="M13" i="3"/>
  <c r="M15" i="3"/>
  <c r="I54" i="3"/>
  <c r="H41" i="3"/>
  <c r="H43" i="3"/>
  <c r="M16" i="3" l="1"/>
  <c r="H54" i="3"/>
  <c r="G43" i="3"/>
  <c r="G41" i="3"/>
  <c r="G32" i="3"/>
  <c r="G22" i="3"/>
  <c r="F43" i="3" l="1"/>
  <c r="F41" i="3"/>
  <c r="M41" i="3" s="1"/>
  <c r="F32" i="3"/>
  <c r="F22" i="3"/>
  <c r="F18" i="3"/>
  <c r="M18" i="3" s="1"/>
  <c r="F54" i="3" l="1"/>
  <c r="E32" i="3"/>
  <c r="M32" i="3" s="1"/>
  <c r="E22" i="3"/>
  <c r="M22" i="3" s="1"/>
  <c r="E54" i="3" l="1"/>
  <c r="B43" i="3" l="1"/>
  <c r="B52" i="3"/>
  <c r="B41" i="3"/>
  <c r="B32" i="3"/>
  <c r="B22" i="3"/>
  <c r="B18" i="3" l="1"/>
  <c r="B54" i="3" l="1"/>
  <c r="G54" i="3" l="1"/>
  <c r="M54" i="3" s="1"/>
</calcChain>
</file>

<file path=xl/sharedStrings.xml><?xml version="1.0" encoding="utf-8"?>
<sst xmlns="http://schemas.openxmlformats.org/spreadsheetml/2006/main" count="71" uniqueCount="69">
  <si>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</si>
  <si>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</si>
  <si>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</si>
  <si>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</si>
  <si>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</si>
  <si>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</si>
  <si>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</si>
  <si>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</si>
  <si>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</si>
  <si>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</si>
  <si>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</si>
  <si>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</si>
  <si>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</si>
  <si>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</si>
  <si>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</si>
  <si>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</si>
  <si>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</si>
  <si>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</si>
  <si>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</si>
  <si>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</si>
  <si>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</si>
  <si>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</si>
  <si>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</si>
  <si>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</si>
  <si>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</si>
  <si>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</si>
  <si>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</si>
  <si>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</si>
  <si>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</si>
  <si>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</si>
  <si>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</si>
  <si>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</si>
  <si>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</si>
  <si>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</si>
  <si>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</si>
  <si>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</si>
  <si>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</si>
  <si>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</si>
  <si>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</si>
  <si>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</si>
  <si>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</si>
  <si>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</si>
  <si>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</si>
  <si>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</si>
  <si>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</si>
  <si>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 xml:space="preserve">  PREPARADO POR</t>
  </si>
  <si>
    <t>AUTORIZADO POR</t>
  </si>
  <si>
    <t>2.6.6-EQUIPOS DE DEFENSA Y SEGURIDAD</t>
  </si>
  <si>
    <t>ING. FRANCISCO EMILIANO</t>
  </si>
  <si>
    <t>ENERO</t>
  </si>
  <si>
    <t>REVISADO POR</t>
  </si>
  <si>
    <t>PRESUPUESTO INCIAL</t>
  </si>
  <si>
    <t xml:space="preserve">PRESUPUESTO MODIFICADO </t>
  </si>
  <si>
    <t>2.6.2 - MOBILIARIO Y EQUIPO EDUCACIONAL Y RECREATIVO</t>
  </si>
  <si>
    <t>Año 2024</t>
  </si>
  <si>
    <t xml:space="preserve"> ING. GLORIA M. CEBALLOS</t>
  </si>
  <si>
    <t>LIC.  MERCEDES DE LA CRUZ</t>
  </si>
  <si>
    <t>FEBRERO</t>
  </si>
  <si>
    <t>MARZO</t>
  </si>
  <si>
    <t>ABRIL</t>
  </si>
  <si>
    <t>MAYO</t>
  </si>
  <si>
    <t>JUNIO</t>
  </si>
  <si>
    <t>JULIO</t>
  </si>
  <si>
    <t>INSTITUTO DOMINICANO DE METEOROLOGÍA</t>
  </si>
  <si>
    <t>AGOSTO</t>
  </si>
  <si>
    <t>PRESUPUESTO COMPLEMENTARIO</t>
  </si>
  <si>
    <t>Enc. de Div. Contabilidad</t>
  </si>
  <si>
    <t xml:space="preserve"> Enc. de Dpto. Administrativo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</si>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</sst>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#,##0.00;[Red]#,##0.00"/>
    <numFmt numFmtId="167" formatCode="#,##0.00\ _€;[Red]#,##0.00\ _€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4" fillId="0" borderId="0"/>
    <xf numFmtId="165" fontId="20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43" fontId="10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43" fontId="3" fillId="0" borderId="0" xfId="0" applyNumberFormat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43" fontId="0" fillId="0" borderId="0" xfId="0" applyNumberFormat="1"/>
    <xf numFmtId="0" fontId="0" fillId="0" borderId="0" xfId="0" applyFill="1"/>
    <xf numFmtId="43" fontId="11" fillId="0" borderId="0" xfId="0" applyNumberFormat="1" applyFont="1" applyFill="1" applyBorder="1" applyAlignment="1">
      <alignment horizontal="right" vertical="center"/>
    </xf>
    <xf numFmtId="43" fontId="4" fillId="0" borderId="0" xfId="0" applyNumberFormat="1" applyFont="1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0" fillId="0" borderId="0" xfId="0" applyFont="1"/>
    <xf numFmtId="0" fontId="9" fillId="0" borderId="0" xfId="0" applyFont="1" applyBorder="1" applyAlignment="1"/>
    <xf numFmtId="0" fontId="19" fillId="0" borderId="0" xfId="0" applyFont="1" applyBorder="1" applyAlignment="1"/>
    <xf numFmtId="4" fontId="0" fillId="0" borderId="0" xfId="0" applyNumberFormat="1"/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5" fontId="25" fillId="0" borderId="0" xfId="3" applyFont="1" applyFill="1" applyBorder="1" applyAlignment="1">
      <alignment horizontal="right"/>
    </xf>
    <xf numFmtId="43" fontId="0" fillId="0" borderId="0" xfId="0" applyNumberFormat="1" applyBorder="1" applyAlignment="1">
      <alignment vertical="center" wrapText="1"/>
    </xf>
    <xf numFmtId="49" fontId="21" fillId="0" borderId="0" xfId="0" applyNumberFormat="1" applyFont="1" applyBorder="1" applyAlignment="1">
      <alignment horizontal="left" vertical="center"/>
    </xf>
    <xf numFmtId="165" fontId="3" fillId="0" borderId="0" xfId="3" applyFont="1" applyFill="1" applyBorder="1" applyAlignment="1">
      <alignment horizontal="center" vertical="center" wrapText="1"/>
    </xf>
    <xf numFmtId="166" fontId="21" fillId="0" borderId="0" xfId="1" applyNumberFormat="1" applyFont="1" applyFill="1" applyBorder="1" applyAlignment="1">
      <alignment horizontal="right" vertical="center"/>
    </xf>
    <xf numFmtId="165" fontId="22" fillId="0" borderId="0" xfId="3" applyFont="1" applyBorder="1" applyAlignment="1">
      <alignment horizontal="right" vertical="center"/>
    </xf>
    <xf numFmtId="43" fontId="21" fillId="0" borderId="0" xfId="1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166" fontId="10" fillId="0" borderId="0" xfId="1" applyNumberFormat="1" applyFont="1" applyFill="1" applyBorder="1" applyAlignment="1">
      <alignment horizontal="right" vertical="center"/>
    </xf>
    <xf numFmtId="165" fontId="24" fillId="0" borderId="0" xfId="3" applyFont="1" applyFill="1" applyBorder="1" applyAlignment="1">
      <alignment horizontal="center" vertical="center" wrapText="1"/>
    </xf>
    <xf numFmtId="166" fontId="10" fillId="3" borderId="0" xfId="1" applyNumberFormat="1" applyFont="1" applyFill="1" applyBorder="1" applyAlignment="1">
      <alignment horizontal="right" vertical="center"/>
    </xf>
    <xf numFmtId="43" fontId="0" fillId="0" borderId="0" xfId="0" applyNumberFormat="1" applyBorder="1" applyAlignment="1">
      <alignment vertical="center"/>
    </xf>
    <xf numFmtId="43" fontId="0" fillId="0" borderId="0" xfId="0" applyNumberFormat="1" applyBorder="1"/>
    <xf numFmtId="43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43" fontId="1" fillId="0" borderId="0" xfId="0" applyNumberFormat="1" applyFont="1" applyFill="1" applyBorder="1"/>
    <xf numFmtId="0" fontId="0" fillId="0" borderId="0" xfId="0" applyFont="1" applyFill="1" applyBorder="1"/>
    <xf numFmtId="164" fontId="0" fillId="0" borderId="0" xfId="0" applyNumberFormat="1"/>
    <xf numFmtId="164" fontId="0" fillId="0" borderId="0" xfId="0" applyNumberFormat="1" applyBorder="1"/>
    <xf numFmtId="43" fontId="0" fillId="0" borderId="0" xfId="0" applyNumberFormat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65" fontId="22" fillId="3" borderId="0" xfId="3" applyFont="1" applyFill="1" applyBorder="1" applyAlignment="1">
      <alignment horizontal="right" vertical="center"/>
    </xf>
    <xf numFmtId="165" fontId="22" fillId="0" borderId="0" xfId="3" applyFont="1" applyAlignment="1">
      <alignment horizontal="right" vertical="center"/>
    </xf>
    <xf numFmtId="165" fontId="22" fillId="0" borderId="0" xfId="3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5" fontId="22" fillId="0" borderId="0" xfId="3" applyFont="1" applyFill="1" applyBorder="1" applyAlignment="1">
      <alignment horizontal="right" vertical="center"/>
    </xf>
    <xf numFmtId="165" fontId="23" fillId="0" borderId="0" xfId="3" applyFont="1" applyFill="1" applyBorder="1" applyAlignment="1">
      <alignment horizontal="right" vertical="center"/>
    </xf>
    <xf numFmtId="165" fontId="23" fillId="3" borderId="0" xfId="3" applyFont="1" applyFill="1" applyBorder="1" applyAlignment="1">
      <alignment horizontal="right" vertical="center"/>
    </xf>
    <xf numFmtId="165" fontId="23" fillId="0" borderId="0" xfId="3" applyFont="1" applyBorder="1" applyAlignment="1">
      <alignment horizontal="right" vertical="center"/>
    </xf>
    <xf numFmtId="165" fontId="23" fillId="0" borderId="0" xfId="3" applyFont="1" applyBorder="1" applyAlignment="1">
      <alignment horizontal="right"/>
    </xf>
    <xf numFmtId="166" fontId="24" fillId="0" borderId="0" xfId="0" applyNumberFormat="1" applyFont="1" applyBorder="1" applyAlignment="1">
      <alignment horizontal="right" vertical="center"/>
    </xf>
    <xf numFmtId="167" fontId="22" fillId="0" borderId="0" xfId="3" applyNumberFormat="1" applyFont="1" applyFill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165" fontId="24" fillId="0" borderId="0" xfId="3" applyNumberFormat="1" applyFont="1" applyFill="1" applyBorder="1" applyAlignment="1">
      <alignment horizontal="center" vertical="center" wrapText="1"/>
    </xf>
    <xf numFmtId="166" fontId="22" fillId="0" borderId="0" xfId="3" applyNumberFormat="1" applyFont="1" applyFill="1" applyBorder="1" applyAlignment="1">
      <alignment horizontal="right" vertical="center"/>
    </xf>
    <xf numFmtId="166" fontId="22" fillId="3" borderId="0" xfId="3" applyNumberFormat="1" applyFont="1" applyFill="1" applyBorder="1" applyAlignment="1">
      <alignment horizontal="right" vertical="center"/>
    </xf>
    <xf numFmtId="166" fontId="21" fillId="3" borderId="0" xfId="1" applyNumberFormat="1" applyFont="1" applyFill="1" applyBorder="1" applyAlignment="1">
      <alignment horizontal="right" vertical="center"/>
    </xf>
    <xf numFmtId="49" fontId="21" fillId="0" borderId="1" xfId="0" applyNumberFormat="1" applyFont="1" applyFill="1" applyBorder="1" applyAlignment="1">
      <alignment horizontal="left" vertical="center"/>
    </xf>
    <xf numFmtId="166" fontId="21" fillId="0" borderId="2" xfId="1" applyNumberFormat="1" applyFont="1" applyFill="1" applyBorder="1" applyAlignment="1">
      <alignment horizontal="right" vertical="center"/>
    </xf>
    <xf numFmtId="43" fontId="21" fillId="0" borderId="2" xfId="1" applyNumberFormat="1" applyFont="1" applyFill="1" applyBorder="1" applyAlignment="1">
      <alignment horizontal="right" vertical="center"/>
    </xf>
    <xf numFmtId="43" fontId="21" fillId="0" borderId="2" xfId="1" applyNumberFormat="1" applyFont="1" applyBorder="1" applyAlignment="1">
      <alignment horizontal="right" vertical="center"/>
    </xf>
    <xf numFmtId="167" fontId="21" fillId="0" borderId="2" xfId="1" applyNumberFormat="1" applyFont="1" applyBorder="1" applyAlignment="1">
      <alignment horizontal="right" vertical="center"/>
    </xf>
    <xf numFmtId="43" fontId="21" fillId="0" borderId="3" xfId="1" applyNumberFormat="1" applyFont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3" applyFont="1"/>
    <xf numFmtId="0" fontId="0" fillId="0" borderId="0" xfId="0" applyAlignment="1"/>
    <xf numFmtId="165" fontId="0" fillId="0" borderId="5" xfId="3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5</xdr:row>
      <xdr:rowOff>114300</xdr:rowOff>
    </xdr:from>
    <xdr:to>
      <xdr:col>18</xdr:col>
      <xdr:colOff>276487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291715</xdr:colOff>
      <xdr:row>4</xdr:row>
      <xdr:rowOff>233796</xdr:rowOff>
    </xdr:from>
    <xdr:to>
      <xdr:col>6</xdr:col>
      <xdr:colOff>510887</xdr:colOff>
      <xdr:row>4</xdr:row>
      <xdr:rowOff>245341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5859510" y="1108364"/>
          <a:ext cx="1076422" cy="11545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155863</xdr:colOff>
      <xdr:row>0</xdr:row>
      <xdr:rowOff>43296</xdr:rowOff>
    </xdr:from>
    <xdr:to>
      <xdr:col>6</xdr:col>
      <xdr:colOff>787976</xdr:colOff>
      <xdr:row>3</xdr:row>
      <xdr:rowOff>284233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3658" y="43296"/>
          <a:ext cx="1489363" cy="82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"/>
  <sheetViews>
    <sheetView showGridLines="0" tabSelected="1" view="pageBreakPreview" topLeftCell="A59" zoomScale="110" zoomScaleNormal="50" zoomScaleSheetLayoutView="110" workbookViewId="0">
      <selection activeCell="J68" sqref="J68"/>
    </sheetView>
  </sheetViews>
  <sheetFormatPr baseColWidth="10" defaultColWidth="9.140625" defaultRowHeight="15" x14ac:dyDescent="0.25"/>
  <cols>
    <col min="1" max="1" width="31" customWidth="1"/>
    <col min="2" max="2" width="13" customWidth="1"/>
    <col min="3" max="3" width="14.7109375" customWidth="1"/>
    <col min="4" max="4" width="12.140625" customWidth="1"/>
    <col min="5" max="5" width="12.5703125" customWidth="1"/>
    <col min="6" max="6" width="12.85546875" customWidth="1"/>
    <col min="7" max="7" width="12.5703125" customWidth="1"/>
    <col min="8" max="9" width="12.7109375" customWidth="1"/>
    <col min="10" max="10" width="12.85546875" customWidth="1"/>
    <col min="11" max="11" width="13.28515625" customWidth="1"/>
    <col min="12" max="12" width="14.42578125" customWidth="1"/>
    <col min="13" max="13" width="18.42578125" customWidth="1"/>
    <col min="14" max="14" width="19.42578125" customWidth="1"/>
    <col min="15" max="15" width="16.140625" customWidth="1"/>
    <col min="16" max="16" width="12.140625" customWidth="1"/>
    <col min="17" max="17" width="13.7109375" customWidth="1"/>
    <col min="18" max="18" width="14.140625" customWidth="1"/>
    <col min="19" max="19" width="13.85546875" customWidth="1"/>
    <col min="20" max="20" width="13.28515625" customWidth="1"/>
    <col min="21" max="21" width="16.28515625" customWidth="1"/>
  </cols>
  <sheetData>
    <row r="1" spans="1:19" x14ac:dyDescent="0.25">
      <c r="A1" s="15"/>
      <c r="B1" s="15"/>
      <c r="C1" s="15"/>
      <c r="D1" s="15"/>
      <c r="E1" s="15"/>
      <c r="F1" s="15"/>
      <c r="G1" s="41"/>
      <c r="H1" s="41"/>
      <c r="I1" s="29"/>
      <c r="J1" s="18"/>
      <c r="K1" s="18"/>
      <c r="L1" s="15"/>
      <c r="M1" s="15"/>
      <c r="N1" s="15"/>
      <c r="O1" s="15"/>
      <c r="P1" s="15"/>
      <c r="Q1" s="15"/>
    </row>
    <row r="2" spans="1:19" ht="15.75" x14ac:dyDescent="0.25">
      <c r="A2" s="15"/>
      <c r="B2" s="16"/>
      <c r="C2" s="16"/>
      <c r="D2" s="16"/>
      <c r="E2" s="16"/>
      <c r="F2" s="16"/>
      <c r="G2" s="41"/>
      <c r="H2" s="41"/>
      <c r="I2" s="29"/>
      <c r="J2" s="42"/>
      <c r="K2" s="42"/>
      <c r="L2" s="16"/>
      <c r="M2" s="16"/>
      <c r="N2" s="16"/>
      <c r="O2" s="15"/>
      <c r="P2" s="15"/>
      <c r="Q2" s="15"/>
    </row>
    <row r="3" spans="1:19" ht="15.75" x14ac:dyDescent="0.25">
      <c r="A3" s="15"/>
      <c r="B3" s="16"/>
      <c r="C3" s="16"/>
      <c r="D3" s="16"/>
      <c r="E3" s="16"/>
      <c r="F3" s="16"/>
      <c r="G3" s="40"/>
      <c r="H3" s="41"/>
      <c r="I3" s="29"/>
      <c r="J3" s="42"/>
      <c r="K3" s="42"/>
      <c r="L3" s="16"/>
      <c r="M3" s="16"/>
      <c r="N3" s="16"/>
      <c r="O3" s="15"/>
      <c r="P3" s="15"/>
      <c r="Q3" s="15"/>
    </row>
    <row r="4" spans="1:19" ht="22.5" customHeight="1" x14ac:dyDescent="0.25">
      <c r="A4" s="103"/>
      <c r="B4" s="103"/>
      <c r="C4" s="103"/>
      <c r="D4" s="103"/>
      <c r="E4" s="33"/>
      <c r="F4" s="33"/>
      <c r="G4" s="41"/>
      <c r="H4" s="41"/>
      <c r="I4" s="29"/>
      <c r="J4" s="43"/>
      <c r="K4" s="43"/>
      <c r="L4" s="33"/>
      <c r="M4" s="33"/>
      <c r="N4" s="33"/>
      <c r="O4" s="15"/>
      <c r="P4" s="15"/>
      <c r="Q4" s="15"/>
    </row>
    <row r="5" spans="1:19" ht="21" customHeight="1" x14ac:dyDescent="0.25">
      <c r="A5" s="104" t="s">
        <v>40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34"/>
      <c r="O5" s="15"/>
      <c r="P5" s="15"/>
      <c r="Q5" s="15"/>
    </row>
    <row r="6" spans="1:19" ht="24.75" customHeight="1" x14ac:dyDescent="0.25">
      <c r="A6" s="105" t="s">
        <v>63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35"/>
      <c r="O6" s="17"/>
      <c r="P6" s="18"/>
      <c r="Q6" s="15"/>
    </row>
    <row r="7" spans="1:19" ht="7.5" customHeight="1" x14ac:dyDescent="0.25">
      <c r="A7" s="106" t="s">
        <v>54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36"/>
      <c r="O7" s="23"/>
      <c r="P7" s="18"/>
      <c r="Q7" s="15"/>
    </row>
    <row r="8" spans="1:19" ht="15.75" customHeight="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23"/>
      <c r="O8" s="22"/>
      <c r="P8" s="18"/>
      <c r="Q8" s="15"/>
      <c r="R8" s="11"/>
    </row>
    <row r="9" spans="1:19" ht="15.75" customHeight="1" x14ac:dyDescent="0.25">
      <c r="A9" s="106" t="s">
        <v>41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23"/>
      <c r="O9" s="36"/>
      <c r="P9" s="18"/>
      <c r="Q9" s="15"/>
    </row>
    <row r="10" spans="1:19" ht="18.75" customHeight="1" x14ac:dyDescent="0.25">
      <c r="A10" s="107" t="s">
        <v>42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21"/>
      <c r="O10" s="21"/>
      <c r="P10" s="18"/>
      <c r="Q10" s="15"/>
      <c r="S10" s="14"/>
    </row>
    <row r="11" spans="1:19" ht="19.5" thickBot="1" x14ac:dyDescent="0.3">
      <c r="A11" s="37"/>
      <c r="B11" s="37"/>
      <c r="C11" s="37"/>
      <c r="D11" s="37"/>
      <c r="E11" s="55"/>
      <c r="F11" s="37"/>
      <c r="G11" s="57"/>
      <c r="H11" s="46"/>
      <c r="I11" s="47"/>
      <c r="J11" s="23"/>
      <c r="K11" s="23"/>
      <c r="L11" s="37" t="s">
        <v>39</v>
      </c>
      <c r="M11" s="37"/>
      <c r="N11" s="27"/>
      <c r="O11" s="37"/>
      <c r="P11" s="18"/>
      <c r="Q11" s="15"/>
    </row>
    <row r="12" spans="1:19" ht="24.75" thickBot="1" x14ac:dyDescent="0.3">
      <c r="A12" s="77" t="s">
        <v>0</v>
      </c>
      <c r="B12" s="78" t="s">
        <v>51</v>
      </c>
      <c r="C12" s="78" t="s">
        <v>65</v>
      </c>
      <c r="D12" s="78" t="s">
        <v>52</v>
      </c>
      <c r="E12" s="78" t="s">
        <v>49</v>
      </c>
      <c r="F12" s="78" t="s">
        <v>57</v>
      </c>
      <c r="G12" s="78" t="s">
        <v>58</v>
      </c>
      <c r="H12" s="78" t="s">
        <v>59</v>
      </c>
      <c r="I12" s="78" t="s">
        <v>60</v>
      </c>
      <c r="J12" s="78" t="s">
        <v>61</v>
      </c>
      <c r="K12" s="78" t="s">
        <v>62</v>
      </c>
      <c r="L12" s="78" t="s">
        <v>64</v>
      </c>
      <c r="M12" s="79" t="s">
        <v>44</v>
      </c>
      <c r="N12" s="40"/>
      <c r="O12" s="41"/>
      <c r="P12" s="29"/>
      <c r="Q12" s="23"/>
      <c r="R12" s="23"/>
    </row>
    <row r="13" spans="1:19" x14ac:dyDescent="0.25">
      <c r="A13" s="58" t="s">
        <v>1</v>
      </c>
      <c r="B13" s="59">
        <v>245998207</v>
      </c>
      <c r="C13" s="60">
        <f>+C18+C22+C32+C41+C43+C52</f>
        <v>20000000</v>
      </c>
      <c r="D13" s="60">
        <f>+D17</f>
        <v>1463500</v>
      </c>
      <c r="E13" s="84">
        <v>14414060.27</v>
      </c>
      <c r="F13" s="61">
        <v>19046262.390000001</v>
      </c>
      <c r="G13" s="61">
        <v>18199242.27</v>
      </c>
      <c r="H13" s="80">
        <v>17525089.190000001</v>
      </c>
      <c r="I13" s="81">
        <v>22274614.670000002</v>
      </c>
      <c r="J13" s="81">
        <v>17879751.18</v>
      </c>
      <c r="K13" s="82">
        <v>15852287.52</v>
      </c>
      <c r="L13" s="82">
        <f>+L18+L22+L32+L41+L43+L52</f>
        <v>20043482.330000002</v>
      </c>
      <c r="M13" s="83">
        <f t="shared" ref="M13:M29" si="0">+L13+K13+J13+I13+H13+G13+F13+E13</f>
        <v>145234789.81999999</v>
      </c>
      <c r="N13" s="76"/>
      <c r="O13" s="74"/>
      <c r="P13" s="29"/>
      <c r="Q13" s="44"/>
      <c r="R13" s="44"/>
    </row>
    <row r="14" spans="1:19" ht="24.75" customHeight="1" x14ac:dyDescent="0.25">
      <c r="A14" s="63" t="s">
        <v>2</v>
      </c>
      <c r="B14" s="59">
        <v>245998207</v>
      </c>
      <c r="C14" s="64">
        <f>+C13</f>
        <v>20000000</v>
      </c>
      <c r="D14" s="64">
        <v>1463500</v>
      </c>
      <c r="E14" s="85">
        <v>14414060.27</v>
      </c>
      <c r="F14" s="85">
        <v>19046262.390000001</v>
      </c>
      <c r="G14" s="85">
        <v>18199242.27</v>
      </c>
      <c r="H14" s="86">
        <v>17525089.190000001</v>
      </c>
      <c r="I14" s="87">
        <v>22274614.670000002</v>
      </c>
      <c r="J14" s="85">
        <v>17879751.18</v>
      </c>
      <c r="K14" s="88">
        <v>15852287.52</v>
      </c>
      <c r="L14" s="88">
        <f>+L13</f>
        <v>20043482.330000002</v>
      </c>
      <c r="M14" s="89">
        <f t="shared" si="0"/>
        <v>145234789.81999999</v>
      </c>
      <c r="N14" s="76"/>
      <c r="O14" s="62"/>
      <c r="P14" s="69"/>
      <c r="Q14" s="70"/>
      <c r="R14" s="48"/>
    </row>
    <row r="15" spans="1:19" ht="28.5" customHeight="1" x14ac:dyDescent="0.25">
      <c r="A15" s="63" t="s">
        <v>3</v>
      </c>
      <c r="B15" s="59">
        <v>245998207</v>
      </c>
      <c r="C15" s="64">
        <f t="shared" ref="C15:C17" si="1">+C14</f>
        <v>20000000</v>
      </c>
      <c r="D15" s="64">
        <v>1463500</v>
      </c>
      <c r="E15" s="85">
        <v>14414060.27</v>
      </c>
      <c r="F15" s="85">
        <v>19046262.390000001</v>
      </c>
      <c r="G15" s="85">
        <v>18199242.27</v>
      </c>
      <c r="H15" s="86">
        <v>17525089.190000001</v>
      </c>
      <c r="I15" s="87">
        <v>22274614.670000002</v>
      </c>
      <c r="J15" s="85">
        <v>17879751.18</v>
      </c>
      <c r="K15" s="88">
        <v>15852287.52</v>
      </c>
      <c r="L15" s="88">
        <f>+L14</f>
        <v>20043482.330000002</v>
      </c>
      <c r="M15" s="89">
        <f t="shared" si="0"/>
        <v>145234789.81999999</v>
      </c>
      <c r="N15" s="76"/>
      <c r="O15" s="62"/>
      <c r="P15" s="69"/>
      <c r="Q15" s="50"/>
      <c r="R15" s="29"/>
    </row>
    <row r="16" spans="1:19" ht="22.5" customHeight="1" x14ac:dyDescent="0.25">
      <c r="A16" s="63" t="s">
        <v>43</v>
      </c>
      <c r="B16" s="59">
        <v>245998207</v>
      </c>
      <c r="C16" s="64">
        <f t="shared" si="1"/>
        <v>20000000</v>
      </c>
      <c r="D16" s="64">
        <v>1463500</v>
      </c>
      <c r="E16" s="85">
        <v>14414060.27</v>
      </c>
      <c r="F16" s="85">
        <v>19046262.390000001</v>
      </c>
      <c r="G16" s="85">
        <v>18199242.27</v>
      </c>
      <c r="H16" s="86">
        <v>17525089.190000001</v>
      </c>
      <c r="I16" s="87">
        <v>22274614.670000002</v>
      </c>
      <c r="J16" s="85">
        <v>17879751.18</v>
      </c>
      <c r="K16" s="88">
        <v>15852287.52</v>
      </c>
      <c r="L16" s="88">
        <f>+L15</f>
        <v>20043482.330000002</v>
      </c>
      <c r="M16" s="89">
        <f t="shared" si="0"/>
        <v>145234789.81999999</v>
      </c>
      <c r="N16" s="76"/>
      <c r="O16" s="56"/>
      <c r="P16" s="69"/>
      <c r="Q16" s="50"/>
      <c r="R16" s="29"/>
    </row>
    <row r="17" spans="1:18" x14ac:dyDescent="0.25">
      <c r="A17" s="63" t="s">
        <v>4</v>
      </c>
      <c r="B17" s="59">
        <v>245998207</v>
      </c>
      <c r="C17" s="64">
        <f t="shared" si="1"/>
        <v>20000000</v>
      </c>
      <c r="D17" s="64">
        <f>+D18+D22+D32+D41+D43+D52</f>
        <v>1463500</v>
      </c>
      <c r="E17" s="85">
        <v>14414060.27</v>
      </c>
      <c r="F17" s="85">
        <v>19046262.390000001</v>
      </c>
      <c r="G17" s="85">
        <v>18199242.27</v>
      </c>
      <c r="H17" s="86">
        <v>17525089.190000001</v>
      </c>
      <c r="I17" s="87">
        <v>22274614.670000002</v>
      </c>
      <c r="J17" s="85">
        <f>+J18+J22+J32+J41+J43+J52</f>
        <v>17879751.18</v>
      </c>
      <c r="K17" s="85">
        <f>+K18+K22+K32+K41+K43+K52</f>
        <v>15852287.519999998</v>
      </c>
      <c r="L17" s="88">
        <f>+L16</f>
        <v>20043482.330000002</v>
      </c>
      <c r="M17" s="89">
        <f t="shared" si="0"/>
        <v>145234789.81999999</v>
      </c>
      <c r="N17" s="76"/>
      <c r="O17" s="56"/>
      <c r="P17" s="69"/>
      <c r="Q17" s="50"/>
      <c r="R17" s="29"/>
    </row>
    <row r="18" spans="1:18" s="19" customFormat="1" ht="21" customHeight="1" x14ac:dyDescent="0.25">
      <c r="A18" s="102" t="s">
        <v>5</v>
      </c>
      <c r="B18" s="59">
        <f>+B19+B20+B21</f>
        <v>191836407</v>
      </c>
      <c r="C18" s="60">
        <f>+C19+C20+C21</f>
        <v>17363494</v>
      </c>
      <c r="D18" s="60">
        <v>0</v>
      </c>
      <c r="E18" s="84">
        <v>13767703.83</v>
      </c>
      <c r="F18" s="84">
        <f>+F19+F20+F21</f>
        <v>14079114.26</v>
      </c>
      <c r="G18" s="84">
        <v>14070610.4</v>
      </c>
      <c r="H18" s="80">
        <v>14080110.4</v>
      </c>
      <c r="I18" s="80">
        <f>+I19+I20+I21</f>
        <v>13711853.68</v>
      </c>
      <c r="J18" s="84">
        <f>+J19+J20+J21</f>
        <v>13853492.6</v>
      </c>
      <c r="K18" s="90">
        <f>+K19+K20+K21</f>
        <v>13971838.399999999</v>
      </c>
      <c r="L18" s="90">
        <f>+L19+L20+L21</f>
        <v>14016461.449999999</v>
      </c>
      <c r="M18" s="91">
        <f t="shared" si="0"/>
        <v>111551185.02000001</v>
      </c>
      <c r="N18" s="76"/>
      <c r="O18" s="56"/>
      <c r="P18" s="71"/>
      <c r="Q18" s="50"/>
      <c r="R18" s="29"/>
    </row>
    <row r="19" spans="1:18" x14ac:dyDescent="0.25">
      <c r="A19" s="63" t="s">
        <v>6</v>
      </c>
      <c r="B19" s="92">
        <v>157820000</v>
      </c>
      <c r="C19" s="64">
        <v>0</v>
      </c>
      <c r="D19" s="64">
        <v>0</v>
      </c>
      <c r="E19" s="85">
        <v>11251206.869999999</v>
      </c>
      <c r="F19" s="85">
        <v>11417540.199999999</v>
      </c>
      <c r="G19" s="85">
        <v>11426206.869999999</v>
      </c>
      <c r="H19" s="86">
        <v>11426206.869999999</v>
      </c>
      <c r="I19" s="87">
        <v>11294206.869999999</v>
      </c>
      <c r="J19" s="85">
        <v>11259206.869999999</v>
      </c>
      <c r="K19" s="85">
        <v>11346206.869999999</v>
      </c>
      <c r="L19" s="85">
        <v>11398894.92</v>
      </c>
      <c r="M19" s="89">
        <f t="shared" si="0"/>
        <v>90819676.340000004</v>
      </c>
      <c r="N19" s="76"/>
      <c r="O19" s="56"/>
      <c r="P19" s="69"/>
      <c r="Q19" s="50"/>
      <c r="R19" s="29"/>
    </row>
    <row r="20" spans="1:18" ht="26.25" customHeight="1" x14ac:dyDescent="0.25">
      <c r="A20" s="63" t="s">
        <v>7</v>
      </c>
      <c r="B20" s="65">
        <v>17008000</v>
      </c>
      <c r="C20" s="64">
        <v>17363494</v>
      </c>
      <c r="D20" s="64">
        <v>0</v>
      </c>
      <c r="E20" s="85">
        <v>801040</v>
      </c>
      <c r="F20" s="85">
        <v>919540</v>
      </c>
      <c r="G20" s="85">
        <v>901040</v>
      </c>
      <c r="H20" s="86">
        <v>910540</v>
      </c>
      <c r="I20" s="87">
        <v>856040</v>
      </c>
      <c r="J20" s="85">
        <v>876540</v>
      </c>
      <c r="K20" s="85">
        <v>894540</v>
      </c>
      <c r="L20" s="88">
        <v>882640</v>
      </c>
      <c r="M20" s="89">
        <f t="shared" si="0"/>
        <v>7041920</v>
      </c>
      <c r="N20" s="76"/>
      <c r="O20" s="56"/>
      <c r="P20" s="72"/>
      <c r="Q20" s="49"/>
      <c r="R20" s="29"/>
    </row>
    <row r="21" spans="1:18" ht="21.75" customHeight="1" x14ac:dyDescent="0.25">
      <c r="A21" s="63" t="s">
        <v>8</v>
      </c>
      <c r="B21" s="65">
        <v>17008407</v>
      </c>
      <c r="C21" s="64">
        <v>0</v>
      </c>
      <c r="D21" s="64">
        <v>0</v>
      </c>
      <c r="E21" s="85">
        <v>1715456.96</v>
      </c>
      <c r="F21" s="85">
        <v>1742034.06</v>
      </c>
      <c r="G21" s="85">
        <v>1743363.53</v>
      </c>
      <c r="H21" s="86">
        <v>1743363.53</v>
      </c>
      <c r="I21" s="87">
        <v>1561606.81</v>
      </c>
      <c r="J21" s="85">
        <v>1717745.73</v>
      </c>
      <c r="K21" s="85">
        <v>1731091.53</v>
      </c>
      <c r="L21" s="85">
        <v>1734926.53</v>
      </c>
      <c r="M21" s="89">
        <f t="shared" si="0"/>
        <v>13689588.68</v>
      </c>
      <c r="N21" s="76"/>
      <c r="O21" s="56"/>
      <c r="P21" s="49"/>
      <c r="Q21" s="50"/>
      <c r="R21" s="45"/>
    </row>
    <row r="22" spans="1:18" s="19" customFormat="1" ht="19.5" customHeight="1" x14ac:dyDescent="0.25">
      <c r="A22" s="102" t="s">
        <v>9</v>
      </c>
      <c r="B22" s="59">
        <f>+B23+B24+B25+B26+B27+B28+B29+B30+B31</f>
        <v>21206695</v>
      </c>
      <c r="C22" s="60">
        <v>0</v>
      </c>
      <c r="D22" s="60">
        <v>0</v>
      </c>
      <c r="E22" s="84">
        <f>+E23+E24+E25+E26+E27+E28+E30+E31</f>
        <v>543548.93999999994</v>
      </c>
      <c r="F22" s="84">
        <f>+F23+F24+F25+F26+F27+F28+F29+F30+F31</f>
        <v>1087375.68</v>
      </c>
      <c r="G22" s="84">
        <f>+G23+G24+G25+G26+G27+G28+G29+G30+G31</f>
        <v>611745.12</v>
      </c>
      <c r="H22" s="80">
        <v>483449.62</v>
      </c>
      <c r="I22" s="80">
        <f>+I23+I24+I25+I26+I27+I28+I29+I30+I31</f>
        <v>976417.54</v>
      </c>
      <c r="J22" s="84">
        <f>+J23+J24+J25+J26+J27+J28+J29+J30+J31</f>
        <v>2598944.7399999998</v>
      </c>
      <c r="K22" s="90">
        <f>+K23+K24+K25+K26+K27+K28+K29+K30+K31</f>
        <v>662037.09000000008</v>
      </c>
      <c r="L22" s="90">
        <f>+L23+L24+L25+L26+L27+L28+L29+L30+L31</f>
        <v>1239384.48</v>
      </c>
      <c r="M22" s="91">
        <f t="shared" si="0"/>
        <v>8202903.209999999</v>
      </c>
      <c r="N22" s="76"/>
      <c r="O22" s="56"/>
      <c r="P22" s="50"/>
      <c r="Q22" s="50"/>
      <c r="R22" s="29"/>
    </row>
    <row r="23" spans="1:18" s="24" customFormat="1" x14ac:dyDescent="0.25">
      <c r="A23" s="63" t="s">
        <v>10</v>
      </c>
      <c r="B23" s="65">
        <v>8069695</v>
      </c>
      <c r="C23" s="64">
        <v>0</v>
      </c>
      <c r="D23" s="64">
        <v>0</v>
      </c>
      <c r="E23" s="85">
        <v>522948.94</v>
      </c>
      <c r="F23" s="85">
        <v>501888.88</v>
      </c>
      <c r="G23" s="85">
        <v>510097.62</v>
      </c>
      <c r="H23" s="86">
        <v>397299.62</v>
      </c>
      <c r="I23" s="87">
        <v>535228.14</v>
      </c>
      <c r="J23" s="85">
        <v>859482.42</v>
      </c>
      <c r="K23" s="85">
        <v>444637.09</v>
      </c>
      <c r="L23" s="85">
        <v>827252.48</v>
      </c>
      <c r="M23" s="89">
        <f t="shared" si="0"/>
        <v>4598835.1900000004</v>
      </c>
      <c r="N23" s="76"/>
      <c r="O23" s="56"/>
      <c r="P23" s="50"/>
      <c r="Q23" s="50"/>
      <c r="R23" s="29"/>
    </row>
    <row r="24" spans="1:18" ht="23.25" customHeight="1" x14ac:dyDescent="0.25">
      <c r="A24" s="63" t="s">
        <v>35</v>
      </c>
      <c r="B24" s="65">
        <v>350000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6">
        <v>0</v>
      </c>
      <c r="I24" s="66">
        <v>0</v>
      </c>
      <c r="J24" s="85">
        <v>29500</v>
      </c>
      <c r="K24" s="66">
        <v>0</v>
      </c>
      <c r="L24" s="66">
        <v>9676</v>
      </c>
      <c r="M24" s="89">
        <f t="shared" si="0"/>
        <v>39176</v>
      </c>
      <c r="N24" s="76"/>
      <c r="O24" s="56"/>
      <c r="P24" s="50"/>
      <c r="Q24" s="49"/>
      <c r="R24" s="29"/>
    </row>
    <row r="25" spans="1:18" ht="19.5" customHeight="1" x14ac:dyDescent="0.25">
      <c r="A25" s="63" t="s">
        <v>11</v>
      </c>
      <c r="B25" s="65">
        <v>3840000</v>
      </c>
      <c r="C25" s="64">
        <v>0</v>
      </c>
      <c r="D25" s="64">
        <v>0</v>
      </c>
      <c r="E25" s="85">
        <v>20600</v>
      </c>
      <c r="F25" s="85">
        <v>181030</v>
      </c>
      <c r="G25" s="85">
        <v>101647.5</v>
      </c>
      <c r="H25" s="86">
        <v>86150</v>
      </c>
      <c r="I25" s="87">
        <v>371325</v>
      </c>
      <c r="J25" s="85">
        <v>176500</v>
      </c>
      <c r="K25" s="85">
        <v>217400</v>
      </c>
      <c r="L25" s="85">
        <v>40700</v>
      </c>
      <c r="M25" s="89">
        <f t="shared" si="0"/>
        <v>1195352.5</v>
      </c>
      <c r="N25" s="76"/>
      <c r="O25" s="56"/>
      <c r="P25" s="50"/>
      <c r="Q25" s="73"/>
      <c r="R25" s="45"/>
    </row>
    <row r="26" spans="1:18" ht="16.5" customHeight="1" x14ac:dyDescent="0.25">
      <c r="A26" s="63" t="s">
        <v>36</v>
      </c>
      <c r="B26" s="65">
        <v>360000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6">
        <v>0</v>
      </c>
      <c r="I26" s="87">
        <v>20800</v>
      </c>
      <c r="J26" s="64">
        <v>0</v>
      </c>
      <c r="K26" s="64">
        <v>0</v>
      </c>
      <c r="L26" s="64">
        <v>14900</v>
      </c>
      <c r="M26" s="89">
        <f t="shared" si="0"/>
        <v>35700</v>
      </c>
      <c r="N26" s="76"/>
      <c r="O26" s="56"/>
      <c r="P26" s="50"/>
      <c r="Q26" s="50"/>
      <c r="R26" s="47"/>
    </row>
    <row r="27" spans="1:18" x14ac:dyDescent="0.25">
      <c r="A27" s="63" t="s">
        <v>37</v>
      </c>
      <c r="B27" s="65">
        <v>310000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6">
        <v>0</v>
      </c>
      <c r="I27" s="66">
        <v>0</v>
      </c>
      <c r="J27" s="64">
        <v>0</v>
      </c>
      <c r="K27" s="64">
        <v>0</v>
      </c>
      <c r="L27" s="64">
        <v>0</v>
      </c>
      <c r="M27" s="89">
        <f t="shared" si="0"/>
        <v>0</v>
      </c>
      <c r="N27" s="76"/>
      <c r="O27" s="56"/>
      <c r="P27" s="50"/>
      <c r="Q27" s="50"/>
      <c r="R27" s="29"/>
    </row>
    <row r="28" spans="1:18" x14ac:dyDescent="0.25">
      <c r="A28" s="63" t="s">
        <v>25</v>
      </c>
      <c r="B28" s="65">
        <v>1020000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  <c r="H28" s="66">
        <v>0</v>
      </c>
      <c r="I28" s="66">
        <v>0</v>
      </c>
      <c r="J28" s="64">
        <v>796003.63</v>
      </c>
      <c r="K28" s="64">
        <v>0</v>
      </c>
      <c r="L28" s="64">
        <v>0</v>
      </c>
      <c r="M28" s="89">
        <f t="shared" si="0"/>
        <v>796003.63</v>
      </c>
      <c r="N28" s="76"/>
      <c r="O28" s="56"/>
      <c r="P28" s="50"/>
      <c r="Q28" s="50"/>
      <c r="R28" s="29"/>
    </row>
    <row r="29" spans="1:18" ht="30.75" customHeight="1" x14ac:dyDescent="0.25">
      <c r="A29" s="63" t="s">
        <v>12</v>
      </c>
      <c r="B29" s="65">
        <v>2050000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6">
        <v>0</v>
      </c>
      <c r="I29" s="66">
        <v>0</v>
      </c>
      <c r="J29" s="64">
        <v>0</v>
      </c>
      <c r="K29" s="64">
        <v>0</v>
      </c>
      <c r="L29" s="64">
        <v>0</v>
      </c>
      <c r="M29" s="89">
        <f t="shared" si="0"/>
        <v>0</v>
      </c>
      <c r="N29" s="76"/>
      <c r="O29" s="56"/>
      <c r="P29" s="49"/>
      <c r="Q29" s="50"/>
      <c r="R29" s="29"/>
    </row>
    <row r="30" spans="1:18" ht="22.5" x14ac:dyDescent="0.25">
      <c r="A30" s="63" t="s">
        <v>13</v>
      </c>
      <c r="B30" s="65">
        <v>3011000</v>
      </c>
      <c r="C30" s="64">
        <v>0</v>
      </c>
      <c r="D30" s="64">
        <v>0</v>
      </c>
      <c r="E30" s="64">
        <v>0</v>
      </c>
      <c r="F30" s="85">
        <v>404456.8</v>
      </c>
      <c r="G30" s="64">
        <v>0</v>
      </c>
      <c r="H30" s="66">
        <v>0</v>
      </c>
      <c r="I30" s="66">
        <v>49064.4</v>
      </c>
      <c r="J30" s="64">
        <v>0</v>
      </c>
      <c r="K30" s="64">
        <v>0</v>
      </c>
      <c r="L30" s="64">
        <v>346856</v>
      </c>
      <c r="M30" s="89">
        <f t="shared" ref="M30:M53" si="2">+L30+K30+J30+I30+H30+G30+F30+E30</f>
        <v>800377.2</v>
      </c>
      <c r="N30" s="76"/>
      <c r="O30" s="56"/>
      <c r="P30" s="49"/>
      <c r="Q30" s="50"/>
      <c r="R30" s="29"/>
    </row>
    <row r="31" spans="1:18" ht="31.5" customHeight="1" x14ac:dyDescent="0.25">
      <c r="A31" s="63" t="s">
        <v>34</v>
      </c>
      <c r="B31" s="65">
        <v>2196000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6">
        <v>0</v>
      </c>
      <c r="I31" s="66">
        <v>0</v>
      </c>
      <c r="J31" s="64">
        <v>737458.69</v>
      </c>
      <c r="K31" s="64">
        <v>0</v>
      </c>
      <c r="L31" s="64">
        <v>0</v>
      </c>
      <c r="M31" s="89">
        <f t="shared" si="2"/>
        <v>737458.69</v>
      </c>
      <c r="N31" s="76"/>
      <c r="O31" s="56"/>
      <c r="P31" s="50"/>
      <c r="Q31" s="50"/>
      <c r="R31" s="29"/>
    </row>
    <row r="32" spans="1:18" s="19" customFormat="1" ht="19.5" customHeight="1" x14ac:dyDescent="0.25">
      <c r="A32" s="102" t="s">
        <v>14</v>
      </c>
      <c r="B32" s="59">
        <f>+B33+B34+B35+B36+B37+B38+B39+B40</f>
        <v>17397000</v>
      </c>
      <c r="C32" s="60">
        <v>0</v>
      </c>
      <c r="D32" s="60">
        <v>0</v>
      </c>
      <c r="E32" s="84">
        <f>+E33+E34+E35+E36+E37+E38+E39+E40</f>
        <v>102807.5</v>
      </c>
      <c r="F32" s="84">
        <f>+F33+F34+F35+F36+F37+F38+F39+F40</f>
        <v>224304.74</v>
      </c>
      <c r="G32" s="84">
        <f>+G33+G34+G35+G36+G37+G38+G39+G40</f>
        <v>90616.33</v>
      </c>
      <c r="H32" s="80">
        <v>2961529.17</v>
      </c>
      <c r="I32" s="80">
        <f>+I33+I34+I35+I36+I37+I38+I39+I40</f>
        <v>2587065.7400000002</v>
      </c>
      <c r="J32" s="84">
        <f>+J33+J34+J35+J36+J37+J38+J39+J40</f>
        <v>281140.79000000004</v>
      </c>
      <c r="K32" s="90">
        <f>+K33+K34+K35+K36+K37+K38+K39+K40</f>
        <v>1218412.0299999998</v>
      </c>
      <c r="L32" s="90">
        <f>+L33+L34+L35+L36+L37+L38+L39+L40</f>
        <v>511755.22</v>
      </c>
      <c r="M32" s="91">
        <f t="shared" si="2"/>
        <v>7977631.5200000005</v>
      </c>
      <c r="N32" s="76"/>
      <c r="O32" s="56"/>
      <c r="P32" s="49"/>
      <c r="Q32" s="50"/>
      <c r="R32" s="29"/>
    </row>
    <row r="33" spans="1:18" s="19" customFormat="1" ht="23.25" customHeight="1" x14ac:dyDescent="0.25">
      <c r="A33" s="63" t="s">
        <v>15</v>
      </c>
      <c r="B33" s="65">
        <v>1036000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6">
        <v>87546</v>
      </c>
      <c r="I33" s="64">
        <v>0</v>
      </c>
      <c r="J33" s="64">
        <v>0.01</v>
      </c>
      <c r="K33" s="64">
        <v>55587.44</v>
      </c>
      <c r="L33" s="64">
        <v>31107.16</v>
      </c>
      <c r="M33" s="89">
        <f t="shared" si="2"/>
        <v>174240.61</v>
      </c>
      <c r="N33" s="76"/>
      <c r="O33" s="56"/>
      <c r="P33" s="50"/>
      <c r="Q33" s="50"/>
      <c r="R33" s="29"/>
    </row>
    <row r="34" spans="1:18" ht="21.75" customHeight="1" x14ac:dyDescent="0.25">
      <c r="A34" s="63" t="s">
        <v>16</v>
      </c>
      <c r="B34" s="65">
        <v>600000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6">
        <v>21240</v>
      </c>
      <c r="I34" s="87">
        <v>47849</v>
      </c>
      <c r="J34" s="64">
        <v>0</v>
      </c>
      <c r="K34" s="64">
        <v>0</v>
      </c>
      <c r="L34" s="64">
        <v>11667.84</v>
      </c>
      <c r="M34" s="89">
        <f t="shared" si="2"/>
        <v>80756.84</v>
      </c>
      <c r="N34" s="76"/>
      <c r="O34" s="56"/>
      <c r="P34" s="50"/>
      <c r="Q34" s="49"/>
      <c r="R34" s="29"/>
    </row>
    <row r="35" spans="1:18" ht="20.25" customHeight="1" x14ac:dyDescent="0.25">
      <c r="A35" s="63" t="s">
        <v>17</v>
      </c>
      <c r="B35" s="65">
        <v>1250000</v>
      </c>
      <c r="C35" s="64">
        <v>0</v>
      </c>
      <c r="D35" s="64">
        <v>0</v>
      </c>
      <c r="E35" s="85">
        <v>94400</v>
      </c>
      <c r="F35" s="64">
        <v>0</v>
      </c>
      <c r="G35" s="85">
        <v>8650</v>
      </c>
      <c r="H35" s="86"/>
      <c r="I35" s="87">
        <v>752193.36</v>
      </c>
      <c r="J35" s="85">
        <v>29736</v>
      </c>
      <c r="K35" s="64">
        <v>0</v>
      </c>
      <c r="L35" s="64">
        <v>195998</v>
      </c>
      <c r="M35" s="89">
        <f t="shared" si="2"/>
        <v>1080977.3599999999</v>
      </c>
      <c r="N35" s="76"/>
      <c r="O35" s="56"/>
      <c r="P35" s="50"/>
      <c r="Q35" s="49"/>
      <c r="R35" s="45"/>
    </row>
    <row r="36" spans="1:18" ht="21.75" customHeight="1" x14ac:dyDescent="0.25">
      <c r="A36" s="63" t="s">
        <v>31</v>
      </c>
      <c r="B36" s="65">
        <v>100000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6">
        <v>0</v>
      </c>
      <c r="I36" s="66">
        <v>0</v>
      </c>
      <c r="J36" s="64">
        <v>0</v>
      </c>
      <c r="K36" s="64">
        <v>0</v>
      </c>
      <c r="L36" s="64">
        <v>0</v>
      </c>
      <c r="M36" s="89">
        <f t="shared" si="2"/>
        <v>0</v>
      </c>
      <c r="N36" s="76"/>
      <c r="O36" s="56"/>
      <c r="P36" s="50"/>
      <c r="Q36" s="50"/>
      <c r="R36" s="45"/>
    </row>
    <row r="37" spans="1:18" ht="25.5" customHeight="1" x14ac:dyDescent="0.25">
      <c r="A37" s="63" t="s">
        <v>18</v>
      </c>
      <c r="B37" s="65">
        <v>746000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6">
        <v>0</v>
      </c>
      <c r="I37" s="87">
        <v>244213.13</v>
      </c>
      <c r="J37" s="64">
        <v>0</v>
      </c>
      <c r="K37" s="64">
        <v>945.53</v>
      </c>
      <c r="L37" s="64">
        <v>1135.46</v>
      </c>
      <c r="M37" s="89">
        <f t="shared" si="2"/>
        <v>246294.12</v>
      </c>
      <c r="N37" s="76"/>
      <c r="O37" s="56"/>
      <c r="P37" s="50"/>
      <c r="Q37" s="50"/>
      <c r="R37" s="29"/>
    </row>
    <row r="38" spans="1:18" ht="25.5" customHeight="1" x14ac:dyDescent="0.25">
      <c r="A38" s="63" t="s">
        <v>19</v>
      </c>
      <c r="B38" s="65">
        <v>1965000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6">
        <v>0</v>
      </c>
      <c r="I38" s="87">
        <v>8223.1200000000008</v>
      </c>
      <c r="J38" s="85">
        <v>19172.62</v>
      </c>
      <c r="K38" s="85">
        <v>916960.5</v>
      </c>
      <c r="L38" s="85">
        <v>161474.01999999999</v>
      </c>
      <c r="M38" s="89">
        <f t="shared" si="2"/>
        <v>1105830.2600000002</v>
      </c>
      <c r="N38" s="76"/>
      <c r="O38" s="56"/>
      <c r="P38" s="50"/>
      <c r="Q38" s="50"/>
      <c r="R38" s="29"/>
    </row>
    <row r="39" spans="1:18" ht="27.75" customHeight="1" x14ac:dyDescent="0.25">
      <c r="A39" s="63" t="s">
        <v>20</v>
      </c>
      <c r="B39" s="65">
        <v>7500000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6">
        <v>1853482.9</v>
      </c>
      <c r="I39" s="87">
        <v>11859.55</v>
      </c>
      <c r="J39" s="85">
        <v>11837.96</v>
      </c>
      <c r="K39" s="85">
        <v>240438.12</v>
      </c>
      <c r="L39" s="85">
        <v>10657.4</v>
      </c>
      <c r="M39" s="89">
        <f t="shared" si="2"/>
        <v>2128275.9299999997</v>
      </c>
      <c r="N39" s="76"/>
      <c r="O39" s="56"/>
      <c r="P39" s="50"/>
      <c r="Q39" s="50"/>
      <c r="R39" s="29"/>
    </row>
    <row r="40" spans="1:18" ht="22.5" customHeight="1" x14ac:dyDescent="0.25">
      <c r="A40" s="63" t="s">
        <v>21</v>
      </c>
      <c r="B40" s="65">
        <v>4200000</v>
      </c>
      <c r="C40" s="64">
        <v>0</v>
      </c>
      <c r="D40" s="64">
        <v>0</v>
      </c>
      <c r="E40" s="85">
        <v>8407.5</v>
      </c>
      <c r="F40" s="85">
        <v>224304.74</v>
      </c>
      <c r="G40" s="85">
        <v>81966.33</v>
      </c>
      <c r="H40" s="86">
        <v>999260.27</v>
      </c>
      <c r="I40" s="87">
        <v>1522727.58</v>
      </c>
      <c r="J40" s="85">
        <v>220394.2</v>
      </c>
      <c r="K40" s="85">
        <v>4480.4399999999996</v>
      </c>
      <c r="L40" s="85">
        <v>99715.34</v>
      </c>
      <c r="M40" s="89">
        <f t="shared" si="2"/>
        <v>3161256.4000000004</v>
      </c>
      <c r="N40" s="76"/>
      <c r="O40" s="56"/>
      <c r="P40" s="50"/>
      <c r="Q40" s="50"/>
      <c r="R40" s="29"/>
    </row>
    <row r="41" spans="1:18" s="19" customFormat="1" ht="21.75" customHeight="1" x14ac:dyDescent="0.25">
      <c r="A41" s="102" t="s">
        <v>32</v>
      </c>
      <c r="B41" s="59">
        <f>+B42</f>
        <v>3000000</v>
      </c>
      <c r="C41" s="60">
        <f>+C42</f>
        <v>2636506</v>
      </c>
      <c r="D41" s="60">
        <v>1463500</v>
      </c>
      <c r="E41" s="60">
        <v>0</v>
      </c>
      <c r="F41" s="84">
        <f t="shared" ref="F41:L41" si="3">+F42</f>
        <v>3000000</v>
      </c>
      <c r="G41" s="93">
        <f t="shared" si="3"/>
        <v>0</v>
      </c>
      <c r="H41" s="94">
        <f t="shared" si="3"/>
        <v>0</v>
      </c>
      <c r="I41" s="94">
        <f t="shared" si="3"/>
        <v>0</v>
      </c>
      <c r="J41" s="93">
        <f t="shared" si="3"/>
        <v>0</v>
      </c>
      <c r="K41" s="93">
        <f t="shared" si="3"/>
        <v>0</v>
      </c>
      <c r="L41" s="93">
        <f t="shared" si="3"/>
        <v>4092186.34</v>
      </c>
      <c r="M41" s="91">
        <f t="shared" si="2"/>
        <v>7092186.3399999999</v>
      </c>
      <c r="N41" s="76"/>
      <c r="O41" s="56"/>
      <c r="P41" s="50"/>
      <c r="Q41" s="50"/>
      <c r="R41" s="29"/>
    </row>
    <row r="42" spans="1:18" s="20" customFormat="1" ht="23.25" customHeight="1" x14ac:dyDescent="0.25">
      <c r="A42" s="63" t="s">
        <v>33</v>
      </c>
      <c r="B42" s="65">
        <v>3000000</v>
      </c>
      <c r="C42" s="64">
        <v>2636506</v>
      </c>
      <c r="D42" s="64">
        <v>1463500</v>
      </c>
      <c r="E42" s="64">
        <v>0</v>
      </c>
      <c r="F42" s="85">
        <v>3000000</v>
      </c>
      <c r="G42" s="64">
        <v>0</v>
      </c>
      <c r="H42" s="66">
        <v>0</v>
      </c>
      <c r="I42" s="66">
        <v>0</v>
      </c>
      <c r="J42" s="64">
        <v>0</v>
      </c>
      <c r="K42" s="64">
        <v>0</v>
      </c>
      <c r="L42" s="64">
        <v>4092186.34</v>
      </c>
      <c r="M42" s="89">
        <f t="shared" si="2"/>
        <v>7092186.3399999999</v>
      </c>
      <c r="N42" s="76"/>
      <c r="O42" s="56"/>
      <c r="P42" s="49"/>
      <c r="Q42" s="50"/>
      <c r="R42" s="29"/>
    </row>
    <row r="43" spans="1:18" s="12" customFormat="1" ht="34.5" customHeight="1" x14ac:dyDescent="0.25">
      <c r="A43" s="102" t="s">
        <v>22</v>
      </c>
      <c r="B43" s="59">
        <f>+B44+B45+B46+B47+B48+B49+B50+B51</f>
        <v>11928000</v>
      </c>
      <c r="C43" s="60">
        <v>0</v>
      </c>
      <c r="D43" s="60">
        <v>0</v>
      </c>
      <c r="E43" s="60">
        <v>0</v>
      </c>
      <c r="F43" s="84">
        <f t="shared" ref="F43:L43" si="4">+F44+F45+F46+F47+F48+F49+F50+F51</f>
        <v>655467.71</v>
      </c>
      <c r="G43" s="93">
        <f t="shared" si="4"/>
        <v>3426270.42</v>
      </c>
      <c r="H43" s="94">
        <f t="shared" si="4"/>
        <v>0</v>
      </c>
      <c r="I43" s="94">
        <f t="shared" si="4"/>
        <v>4999277.71</v>
      </c>
      <c r="J43" s="93">
        <f t="shared" si="4"/>
        <v>1146173.05</v>
      </c>
      <c r="K43" s="93">
        <f t="shared" ref="K43" si="5">+K44+K45+K46+K47+K48+K49+K50+K51</f>
        <v>0</v>
      </c>
      <c r="L43" s="93">
        <f t="shared" si="4"/>
        <v>183694.84</v>
      </c>
      <c r="M43" s="91">
        <f>+M44+M45+M46+M47+M48+M49+M50+M51</f>
        <v>10410883.729999999</v>
      </c>
      <c r="N43" s="76"/>
      <c r="O43" s="56"/>
      <c r="P43" s="9"/>
      <c r="Q43" s="49"/>
      <c r="R43" s="29"/>
    </row>
    <row r="44" spans="1:18" s="20" customFormat="1" ht="22.5" customHeight="1" x14ac:dyDescent="0.25">
      <c r="A44" s="63" t="s">
        <v>23</v>
      </c>
      <c r="B44" s="65">
        <v>1120000</v>
      </c>
      <c r="C44" s="64">
        <v>0</v>
      </c>
      <c r="D44" s="64">
        <v>0</v>
      </c>
      <c r="E44" s="64">
        <v>0</v>
      </c>
      <c r="F44" s="85">
        <v>129795.41</v>
      </c>
      <c r="G44" s="85">
        <v>104902</v>
      </c>
      <c r="H44" s="86"/>
      <c r="I44" s="86">
        <v>212133.5</v>
      </c>
      <c r="J44" s="85">
        <v>573950.41</v>
      </c>
      <c r="K44" s="64">
        <v>0</v>
      </c>
      <c r="L44" s="64">
        <v>100105.3</v>
      </c>
      <c r="M44" s="89">
        <f t="shared" si="2"/>
        <v>1120886.6200000001</v>
      </c>
      <c r="N44" s="76"/>
      <c r="O44" s="9"/>
      <c r="P44" s="9"/>
      <c r="Q44" s="49"/>
      <c r="R44" s="45"/>
    </row>
    <row r="45" spans="1:18" s="12" customFormat="1" ht="22.5" x14ac:dyDescent="0.25">
      <c r="A45" s="63" t="s">
        <v>53</v>
      </c>
      <c r="B45" s="65">
        <v>200000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6">
        <v>0</v>
      </c>
      <c r="I45" s="66">
        <v>14993.75</v>
      </c>
      <c r="J45" s="64">
        <v>31113.06</v>
      </c>
      <c r="K45" s="64">
        <v>0</v>
      </c>
      <c r="L45" s="64">
        <v>0</v>
      </c>
      <c r="M45" s="89">
        <f t="shared" si="2"/>
        <v>46106.81</v>
      </c>
      <c r="N45" s="76"/>
      <c r="O45" s="9"/>
      <c r="P45" s="9"/>
      <c r="Q45" s="50"/>
      <c r="R45" s="49"/>
    </row>
    <row r="46" spans="1:18" s="12" customFormat="1" ht="29.25" customHeight="1" x14ac:dyDescent="0.25">
      <c r="A46" s="63" t="s">
        <v>24</v>
      </c>
      <c r="B46" s="65">
        <v>8500000</v>
      </c>
      <c r="C46" s="64">
        <v>0</v>
      </c>
      <c r="D46" s="64">
        <v>0</v>
      </c>
      <c r="E46" s="64">
        <v>0</v>
      </c>
      <c r="F46" s="85">
        <v>512692.3</v>
      </c>
      <c r="G46" s="85">
        <v>3321368.42</v>
      </c>
      <c r="H46" s="86"/>
      <c r="I46" s="86">
        <v>4645355.5599999996</v>
      </c>
      <c r="J46" s="64">
        <v>0</v>
      </c>
      <c r="K46" s="64">
        <v>0</v>
      </c>
      <c r="L46" s="64">
        <v>44273.599999999999</v>
      </c>
      <c r="M46" s="89">
        <f t="shared" si="2"/>
        <v>8523689.879999999</v>
      </c>
      <c r="N46" s="76"/>
      <c r="O46" s="9"/>
      <c r="P46" s="9"/>
      <c r="Q46" s="49"/>
      <c r="R46" s="50"/>
    </row>
    <row r="47" spans="1:18" s="12" customFormat="1" ht="27.75" customHeight="1" x14ac:dyDescent="0.25">
      <c r="A47" s="63" t="s">
        <v>26</v>
      </c>
      <c r="B47" s="65">
        <v>108000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  <c r="H47" s="66">
        <v>0</v>
      </c>
      <c r="I47" s="66">
        <v>0</v>
      </c>
      <c r="J47" s="64">
        <v>0</v>
      </c>
      <c r="K47" s="64">
        <v>0</v>
      </c>
      <c r="L47" s="64">
        <v>0</v>
      </c>
      <c r="M47" s="89">
        <f t="shared" si="2"/>
        <v>0</v>
      </c>
      <c r="N47" s="76"/>
      <c r="O47" s="9"/>
      <c r="P47" s="9"/>
      <c r="Q47" s="50"/>
      <c r="R47" s="49"/>
    </row>
    <row r="48" spans="1:18" s="12" customFormat="1" ht="26.25" customHeight="1" x14ac:dyDescent="0.25">
      <c r="A48" s="63" t="s">
        <v>38</v>
      </c>
      <c r="B48" s="65">
        <v>1400000</v>
      </c>
      <c r="C48" s="64">
        <v>0</v>
      </c>
      <c r="D48" s="64">
        <v>0</v>
      </c>
      <c r="E48" s="64">
        <v>0</v>
      </c>
      <c r="F48" s="87">
        <v>12980</v>
      </c>
      <c r="G48" s="64">
        <v>0</v>
      </c>
      <c r="H48" s="66">
        <v>0</v>
      </c>
      <c r="I48" s="87">
        <v>126794.9</v>
      </c>
      <c r="J48" s="64">
        <v>541109.57999999996</v>
      </c>
      <c r="K48" s="64"/>
      <c r="L48" s="64">
        <v>39315.94</v>
      </c>
      <c r="M48" s="89">
        <f t="shared" si="2"/>
        <v>720200.42</v>
      </c>
      <c r="N48" s="76"/>
      <c r="O48" s="9"/>
      <c r="P48" s="9"/>
      <c r="Q48" s="50"/>
      <c r="R48" s="50"/>
    </row>
    <row r="49" spans="1:18" s="12" customFormat="1" ht="26.25" customHeight="1" x14ac:dyDescent="0.25">
      <c r="A49" s="63" t="s">
        <v>47</v>
      </c>
      <c r="B49" s="65">
        <v>300000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6">
        <v>0</v>
      </c>
      <c r="I49" s="66">
        <v>0</v>
      </c>
      <c r="J49" s="64">
        <v>0</v>
      </c>
      <c r="K49" s="64">
        <v>0</v>
      </c>
      <c r="L49" s="64">
        <v>0</v>
      </c>
      <c r="M49" s="89">
        <f t="shared" si="2"/>
        <v>0</v>
      </c>
      <c r="N49" s="76"/>
      <c r="O49" s="41"/>
      <c r="P49" s="29"/>
      <c r="Q49" s="50"/>
      <c r="R49" s="50"/>
    </row>
    <row r="50" spans="1:18" ht="21.75" customHeight="1" x14ac:dyDescent="0.25">
      <c r="A50" s="63" t="s">
        <v>27</v>
      </c>
      <c r="B50" s="65">
        <v>200000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6">
        <v>0</v>
      </c>
      <c r="I50" s="66">
        <v>0</v>
      </c>
      <c r="J50" s="64">
        <v>0</v>
      </c>
      <c r="K50" s="64">
        <v>0</v>
      </c>
      <c r="L50" s="64">
        <v>0</v>
      </c>
      <c r="M50" s="89">
        <f t="shared" si="2"/>
        <v>0</v>
      </c>
      <c r="N50" s="76"/>
      <c r="O50" s="41"/>
      <c r="P50" s="29"/>
      <c r="Q50" s="50"/>
      <c r="R50" s="50"/>
    </row>
    <row r="51" spans="1:18" ht="33.75" x14ac:dyDescent="0.25">
      <c r="A51" s="63" t="s">
        <v>28</v>
      </c>
      <c r="B51" s="65">
        <v>100000</v>
      </c>
      <c r="C51" s="64">
        <v>0</v>
      </c>
      <c r="D51" s="64">
        <v>0</v>
      </c>
      <c r="E51" s="64">
        <v>0</v>
      </c>
      <c r="F51" s="64">
        <v>0</v>
      </c>
      <c r="G51" s="64">
        <v>0</v>
      </c>
      <c r="H51" s="66">
        <v>0</v>
      </c>
      <c r="I51" s="66">
        <v>0</v>
      </c>
      <c r="J51" s="64">
        <v>0</v>
      </c>
      <c r="K51" s="64">
        <v>0</v>
      </c>
      <c r="L51" s="64">
        <v>0</v>
      </c>
      <c r="M51" s="89">
        <f t="shared" si="2"/>
        <v>0</v>
      </c>
      <c r="N51" s="76"/>
      <c r="O51" s="41"/>
      <c r="P51" s="29"/>
      <c r="Q51" s="50"/>
      <c r="R51" s="50"/>
    </row>
    <row r="52" spans="1:18" ht="23.25" customHeight="1" x14ac:dyDescent="0.25">
      <c r="A52" s="102" t="s">
        <v>29</v>
      </c>
      <c r="B52" s="59">
        <f>+B53</f>
        <v>630105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95">
        <v>0</v>
      </c>
      <c r="I52" s="66">
        <v>0</v>
      </c>
      <c r="J52" s="60">
        <v>0</v>
      </c>
      <c r="K52" s="60">
        <v>0</v>
      </c>
      <c r="L52" s="60">
        <v>0</v>
      </c>
      <c r="M52" s="91">
        <f t="shared" si="2"/>
        <v>0</v>
      </c>
      <c r="N52" s="76"/>
      <c r="O52" s="9"/>
      <c r="P52" s="9"/>
      <c r="Q52" s="29"/>
      <c r="R52" s="50"/>
    </row>
    <row r="53" spans="1:18" ht="24" customHeight="1" thickBot="1" x14ac:dyDescent="0.3">
      <c r="A53" s="63" t="s">
        <v>30</v>
      </c>
      <c r="B53" s="65">
        <v>630105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89">
        <f t="shared" si="2"/>
        <v>0</v>
      </c>
      <c r="N53" s="76"/>
      <c r="O53" s="41"/>
      <c r="P53" s="29"/>
      <c r="Q53" s="29"/>
      <c r="R53" s="29"/>
    </row>
    <row r="54" spans="1:18" s="19" customFormat="1" ht="18" customHeight="1" thickBot="1" x14ac:dyDescent="0.3">
      <c r="A54" s="96" t="s">
        <v>1</v>
      </c>
      <c r="B54" s="99">
        <f>+B52+B43+B41+B32+B22+B18</f>
        <v>245998207</v>
      </c>
      <c r="C54" s="97">
        <f t="shared" ref="C54:H54" si="6">+C52+C43+C32+C22+C18+C41</f>
        <v>20000000</v>
      </c>
      <c r="D54" s="97">
        <f>+D52+D43+D41+D32+D22</f>
        <v>1463500</v>
      </c>
      <c r="E54" s="98">
        <f t="shared" si="6"/>
        <v>14414060.27</v>
      </c>
      <c r="F54" s="99">
        <f t="shared" si="6"/>
        <v>19046262.390000001</v>
      </c>
      <c r="G54" s="99">
        <f t="shared" si="6"/>
        <v>18199242.27</v>
      </c>
      <c r="H54" s="99">
        <f t="shared" si="6"/>
        <v>17525089.190000001</v>
      </c>
      <c r="I54" s="99">
        <f>+I52+I43+I41+I32+I22+I18</f>
        <v>22274614.670000002</v>
      </c>
      <c r="J54" s="99">
        <f>+J52+J43+J41+J32+J22+J18</f>
        <v>17879751.18</v>
      </c>
      <c r="K54" s="100">
        <f>+K52+K43+K41+K32+K22+K18</f>
        <v>15852287.519999998</v>
      </c>
      <c r="L54" s="100">
        <f>+L52+L43+L41+L32+L22+L18</f>
        <v>20043482.329999998</v>
      </c>
      <c r="M54" s="101">
        <f>+L54+K54+J54+I54+H54+G54+F54+E54</f>
        <v>145234789.81999999</v>
      </c>
      <c r="N54" s="67"/>
      <c r="O54" s="67"/>
      <c r="P54" s="29"/>
      <c r="Q54" s="29"/>
      <c r="R54" s="29"/>
    </row>
    <row r="55" spans="1:18" x14ac:dyDescent="0.25">
      <c r="A55" s="8"/>
      <c r="B55" s="9"/>
      <c r="C55" s="9"/>
      <c r="D55" s="9"/>
      <c r="E55" s="9"/>
      <c r="F55" s="9"/>
      <c r="G55" s="9"/>
      <c r="H55" s="9"/>
      <c r="J55" s="68"/>
      <c r="K55" s="75"/>
      <c r="L55" s="9"/>
      <c r="M55" s="9"/>
      <c r="N55" s="9"/>
      <c r="O55" s="7"/>
    </row>
    <row r="56" spans="1:18" x14ac:dyDescent="0.25">
      <c r="A56" s="8"/>
      <c r="B56" s="9"/>
      <c r="C56" s="9"/>
      <c r="D56" s="9"/>
      <c r="E56" s="9"/>
      <c r="F56" s="9"/>
      <c r="G56" s="9"/>
      <c r="H56" s="9"/>
      <c r="J56" s="68"/>
      <c r="K56" s="75"/>
      <c r="L56" s="9"/>
      <c r="M56" s="9"/>
      <c r="N56" s="9"/>
      <c r="O56" s="7"/>
    </row>
    <row r="57" spans="1:18" s="29" customFormat="1" x14ac:dyDescent="0.25">
      <c r="A57" s="108" t="s">
        <v>45</v>
      </c>
      <c r="D57" s="54"/>
      <c r="E57" s="109" t="s">
        <v>50</v>
      </c>
      <c r="F57" s="109"/>
      <c r="H57" s="41"/>
      <c r="I57" s="110" t="s">
        <v>46</v>
      </c>
      <c r="J57" s="110"/>
      <c r="L57" s="9"/>
      <c r="M57" s="9"/>
      <c r="N57" s="9"/>
      <c r="O57" s="7"/>
    </row>
    <row r="58" spans="1:18" x14ac:dyDescent="0.25">
      <c r="A58" s="8"/>
      <c r="B58" s="9"/>
      <c r="C58" s="9"/>
      <c r="D58" s="9"/>
      <c r="E58" s="9"/>
      <c r="F58" s="9"/>
      <c r="G58" s="9"/>
      <c r="H58" s="9"/>
      <c r="J58" s="68"/>
      <c r="K58" s="75"/>
      <c r="L58" s="9"/>
      <c r="M58" s="9"/>
      <c r="N58" s="9"/>
      <c r="O58" s="7"/>
    </row>
    <row r="59" spans="1:18" x14ac:dyDescent="0.25">
      <c r="A59" s="8"/>
      <c r="B59" s="9"/>
      <c r="C59" s="9"/>
      <c r="D59" s="9"/>
      <c r="E59" s="9"/>
      <c r="F59" s="9"/>
      <c r="G59" s="9"/>
      <c r="H59" s="9"/>
      <c r="J59" s="68"/>
      <c r="K59" s="75"/>
      <c r="L59" s="9"/>
      <c r="M59" s="9"/>
      <c r="N59" s="9"/>
      <c r="O59" s="7"/>
    </row>
    <row r="60" spans="1:18" x14ac:dyDescent="0.25">
      <c r="A60" s="8"/>
      <c r="B60" s="9"/>
      <c r="C60" s="9"/>
      <c r="D60" s="9"/>
      <c r="E60" s="9"/>
      <c r="F60" s="9"/>
      <c r="G60" s="9"/>
      <c r="H60" s="9"/>
      <c r="J60" s="68"/>
      <c r="K60" s="75"/>
      <c r="L60" s="9"/>
      <c r="M60" s="9"/>
      <c r="N60" s="9"/>
      <c r="O60" s="7"/>
    </row>
    <row r="61" spans="1:18" x14ac:dyDescent="0.25">
      <c r="A61" s="8"/>
      <c r="B61" s="9"/>
      <c r="C61" s="9"/>
      <c r="D61" s="9"/>
      <c r="E61" s="9"/>
      <c r="F61" s="9"/>
      <c r="G61" s="9"/>
      <c r="H61" s="9"/>
      <c r="J61" s="68"/>
      <c r="K61" s="75"/>
      <c r="L61" s="9"/>
      <c r="M61" s="9"/>
      <c r="N61" s="9"/>
      <c r="O61" s="7"/>
    </row>
    <row r="62" spans="1:18" x14ac:dyDescent="0.25">
      <c r="A62" s="8"/>
      <c r="B62" s="9"/>
      <c r="C62" s="9"/>
      <c r="D62" s="9"/>
      <c r="E62" s="9"/>
      <c r="F62" s="9"/>
      <c r="G62" s="9"/>
      <c r="H62" s="9"/>
      <c r="J62" s="68"/>
      <c r="K62" s="75"/>
      <c r="L62" s="9"/>
      <c r="M62" s="9"/>
      <c r="N62" s="9"/>
      <c r="O62" s="7"/>
    </row>
    <row r="64" spans="1:18" x14ac:dyDescent="0.25">
      <c r="A64" s="111" t="s">
        <v>56</v>
      </c>
      <c r="B64" s="111"/>
      <c r="C64" s="29"/>
      <c r="D64" s="54"/>
      <c r="E64" s="111" t="s">
        <v>48</v>
      </c>
      <c r="F64" s="111"/>
      <c r="G64" s="29"/>
      <c r="H64" s="41"/>
      <c r="I64" s="111" t="s">
        <v>55</v>
      </c>
      <c r="J64" s="111"/>
      <c r="K64" s="29"/>
      <c r="L64" s="9"/>
      <c r="M64" s="9"/>
      <c r="N64" s="9"/>
      <c r="O64" s="7"/>
    </row>
    <row r="65" spans="1:24" x14ac:dyDescent="0.25">
      <c r="A65" s="112" t="s">
        <v>66</v>
      </c>
      <c r="B65" s="112"/>
      <c r="E65" s="115" t="s">
        <v>67</v>
      </c>
      <c r="F65" s="115"/>
      <c r="G65" s="41"/>
      <c r="H65" s="41"/>
      <c r="I65" s="112" t="s">
        <v>68</v>
      </c>
      <c r="J65" s="112"/>
      <c r="K65" s="29"/>
      <c r="L65" s="9"/>
      <c r="M65" s="9"/>
      <c r="N65" s="9"/>
      <c r="O65" s="7"/>
    </row>
    <row r="66" spans="1:24" x14ac:dyDescent="0.25">
      <c r="C66" s="114"/>
      <c r="E66" s="113"/>
      <c r="F66" s="114"/>
      <c r="G66" s="53"/>
      <c r="H66" s="53"/>
      <c r="I66" s="28"/>
      <c r="J66" s="45"/>
      <c r="K66" s="29"/>
      <c r="L66" s="9"/>
      <c r="M66" s="9"/>
      <c r="N66" s="9"/>
      <c r="O66" s="7"/>
    </row>
    <row r="67" spans="1:24" x14ac:dyDescent="0.25">
      <c r="A67" s="28"/>
      <c r="B67" s="28"/>
      <c r="C67" s="26"/>
      <c r="D67" s="9"/>
      <c r="E67" s="28"/>
      <c r="F67" s="28"/>
      <c r="G67" s="51"/>
      <c r="H67" s="51"/>
      <c r="I67" s="28"/>
      <c r="J67" s="45"/>
      <c r="K67" s="29"/>
      <c r="L67" s="9"/>
      <c r="M67" s="9"/>
      <c r="N67" s="9"/>
      <c r="O67" s="7"/>
    </row>
    <row r="68" spans="1:24" ht="16.5" customHeight="1" x14ac:dyDescent="0.25">
      <c r="A68" s="39"/>
      <c r="B68" s="26"/>
      <c r="C68" s="25"/>
      <c r="D68" s="28"/>
      <c r="E68" s="39"/>
      <c r="F68" s="32"/>
      <c r="G68" s="51"/>
      <c r="H68" s="51"/>
      <c r="I68" s="29"/>
      <c r="J68" s="29"/>
      <c r="K68" s="29"/>
      <c r="L68" s="9"/>
      <c r="M68" s="9"/>
      <c r="N68" s="9"/>
      <c r="O68" s="9"/>
      <c r="P68" s="13"/>
      <c r="Q68" s="13"/>
      <c r="U68" s="7"/>
    </row>
    <row r="69" spans="1:24" s="29" customFormat="1" ht="18" customHeight="1" x14ac:dyDescent="0.25">
      <c r="A69" s="38"/>
      <c r="B69" s="25"/>
      <c r="C69"/>
      <c r="D69" s="28"/>
      <c r="E69" s="38"/>
      <c r="F69" s="31"/>
      <c r="G69" s="41"/>
      <c r="H69" s="41"/>
      <c r="J69" s="9"/>
      <c r="L69" s="10"/>
      <c r="M69" s="10"/>
      <c r="N69" s="13"/>
      <c r="O69" s="13"/>
      <c r="P69" s="7"/>
      <c r="Q69" s="7"/>
      <c r="R69" s="7"/>
      <c r="S69" s="7"/>
    </row>
    <row r="70" spans="1:24" s="29" customFormat="1" ht="13.5" customHeight="1" x14ac:dyDescent="0.25">
      <c r="A70"/>
      <c r="B70"/>
      <c r="C70" s="1"/>
      <c r="D70" s="32"/>
      <c r="E70"/>
      <c r="F70"/>
      <c r="G70" s="41"/>
      <c r="H70" s="41"/>
      <c r="K70" s="9"/>
      <c r="L70" s="9"/>
      <c r="M70" s="13"/>
      <c r="N70" s="7"/>
      <c r="O70" s="7"/>
      <c r="P70" s="7"/>
      <c r="Q70" s="7"/>
    </row>
    <row r="71" spans="1:24" s="29" customFormat="1" ht="0.75" customHeight="1" x14ac:dyDescent="0.25">
      <c r="A71" s="1"/>
      <c r="B71" s="1"/>
      <c r="C71"/>
      <c r="D71" s="31"/>
      <c r="E71" s="1"/>
      <c r="F71" s="1"/>
      <c r="G71" s="41"/>
      <c r="H71" s="41"/>
      <c r="I71" s="3"/>
      <c r="K71" s="9"/>
      <c r="L71" s="28"/>
      <c r="M71" s="13"/>
      <c r="N71" s="13"/>
      <c r="O71" s="7"/>
      <c r="P71" s="7"/>
      <c r="Q71" s="7"/>
      <c r="R71" s="7"/>
    </row>
    <row r="72" spans="1:24" s="29" customFormat="1" ht="15" hidden="1" customHeight="1" x14ac:dyDescent="0.25">
      <c r="A72"/>
      <c r="B72"/>
      <c r="C72"/>
      <c r="D72"/>
      <c r="E72"/>
      <c r="F72"/>
      <c r="G72" s="51"/>
      <c r="H72" s="51"/>
      <c r="I72" s="52"/>
      <c r="J72" s="9"/>
      <c r="K72" s="9"/>
      <c r="L72" s="28"/>
      <c r="M72" s="30"/>
      <c r="N72" s="13"/>
      <c r="O72" s="13"/>
      <c r="P72" s="7"/>
      <c r="Q72" s="7"/>
      <c r="R72" s="7"/>
      <c r="S72" s="7"/>
    </row>
    <row r="73" spans="1:24" s="29" customFormat="1" ht="15" hidden="1" customHeight="1" x14ac:dyDescent="0.25">
      <c r="A73"/>
      <c r="B73"/>
      <c r="C73"/>
      <c r="D73" s="1"/>
      <c r="E73"/>
      <c r="F73"/>
      <c r="G73" s="41"/>
      <c r="H73" s="41"/>
      <c r="I73" s="52"/>
      <c r="J73" s="28"/>
      <c r="K73" s="9"/>
      <c r="L73" s="26"/>
      <c r="N73" s="13"/>
      <c r="O73" s="13"/>
      <c r="P73" s="7"/>
      <c r="Q73" s="7"/>
      <c r="R73" s="7"/>
      <c r="S73" s="7"/>
    </row>
    <row r="74" spans="1:24" s="29" customFormat="1" ht="18.75" customHeight="1" x14ac:dyDescent="0.25">
      <c r="A74"/>
      <c r="B74"/>
      <c r="C74"/>
      <c r="D74"/>
      <c r="E74"/>
      <c r="F74"/>
      <c r="G74" s="41"/>
      <c r="H74" s="41"/>
      <c r="J74" s="28"/>
      <c r="K74" s="28"/>
      <c r="L74" s="25"/>
      <c r="O74" s="13"/>
      <c r="P74" s="13"/>
      <c r="Q74" s="7"/>
      <c r="R74" s="7"/>
      <c r="S74" s="7"/>
      <c r="T74" s="7"/>
    </row>
    <row r="75" spans="1:24" x14ac:dyDescent="0.25">
      <c r="G75" s="41"/>
      <c r="H75" s="41"/>
      <c r="I75" s="29"/>
      <c r="J75" s="26"/>
      <c r="K75" s="28"/>
      <c r="Q75" s="13"/>
      <c r="R75" s="13"/>
      <c r="S75" s="7"/>
      <c r="T75" s="7"/>
      <c r="U75" s="7"/>
      <c r="V75" s="7"/>
    </row>
    <row r="76" spans="1:24" x14ac:dyDescent="0.25">
      <c r="G76" s="41"/>
      <c r="H76" s="41"/>
      <c r="I76" s="29"/>
      <c r="J76" s="25"/>
      <c r="K76" s="26"/>
      <c r="L76" s="1"/>
      <c r="Q76" s="13"/>
      <c r="R76" s="13"/>
      <c r="S76" s="7"/>
      <c r="T76" s="7"/>
      <c r="U76" s="7"/>
      <c r="V76" s="7"/>
    </row>
    <row r="77" spans="1:24" ht="16.5" customHeight="1" x14ac:dyDescent="0.25">
      <c r="C77" s="3"/>
      <c r="G77" s="41"/>
      <c r="H77" s="41"/>
      <c r="I77" s="52"/>
      <c r="J77" s="29"/>
      <c r="K77" s="25"/>
      <c r="Q77" s="13"/>
      <c r="R77" s="13"/>
      <c r="S77" s="7"/>
      <c r="T77" s="7"/>
      <c r="U77" s="7"/>
      <c r="V77" s="7"/>
    </row>
    <row r="78" spans="1:24" x14ac:dyDescent="0.25">
      <c r="B78" s="3"/>
      <c r="C78" s="1"/>
      <c r="E78" s="3"/>
      <c r="F78" s="3"/>
      <c r="G78" s="41"/>
      <c r="H78" s="41"/>
      <c r="I78" s="29"/>
      <c r="J78" s="52"/>
      <c r="K78" s="29"/>
      <c r="S78" s="13"/>
      <c r="T78" s="13"/>
      <c r="U78" s="7"/>
      <c r="V78" s="7"/>
      <c r="W78" s="7"/>
      <c r="X78" s="7"/>
    </row>
    <row r="79" spans="1:24" x14ac:dyDescent="0.25">
      <c r="A79" s="2"/>
      <c r="B79" s="1"/>
      <c r="C79" s="1"/>
      <c r="E79" s="1"/>
      <c r="F79" s="1"/>
      <c r="G79" s="41"/>
      <c r="H79" s="41"/>
      <c r="I79" s="29"/>
      <c r="J79" s="29"/>
      <c r="K79" s="52"/>
      <c r="S79" s="13"/>
      <c r="T79" s="13"/>
      <c r="U79" s="7"/>
      <c r="V79" s="7"/>
      <c r="W79" s="7"/>
      <c r="X79" s="7"/>
    </row>
    <row r="80" spans="1:24" x14ac:dyDescent="0.25">
      <c r="A80" s="1"/>
      <c r="B80" s="1"/>
      <c r="D80" s="3"/>
      <c r="E80" s="1"/>
      <c r="F80" s="1"/>
      <c r="G80" s="41"/>
      <c r="H80" s="41"/>
      <c r="I80" s="29"/>
      <c r="J80" s="29"/>
      <c r="K80" s="29"/>
      <c r="S80" s="13"/>
      <c r="T80" s="13"/>
      <c r="U80" s="7"/>
      <c r="V80" s="7"/>
      <c r="W80" s="7"/>
      <c r="X80" s="7"/>
    </row>
    <row r="81" spans="1:24" x14ac:dyDescent="0.25">
      <c r="A81" s="1"/>
      <c r="D81" s="1"/>
      <c r="G81" s="29"/>
      <c r="H81" s="29"/>
      <c r="I81" s="29"/>
      <c r="J81" s="29"/>
      <c r="K81" s="29"/>
      <c r="S81" s="13"/>
      <c r="T81" s="13"/>
      <c r="U81" s="7"/>
      <c r="V81" s="7"/>
      <c r="W81" s="7"/>
      <c r="X81" s="7"/>
    </row>
    <row r="82" spans="1:24" ht="36" customHeight="1" x14ac:dyDescent="0.25">
      <c r="A82" s="6"/>
      <c r="D82" s="1"/>
      <c r="G82" s="29"/>
      <c r="H82" s="29"/>
      <c r="I82" s="29"/>
      <c r="J82" s="29"/>
      <c r="K82" s="29"/>
      <c r="S82" s="13"/>
      <c r="T82" s="13"/>
      <c r="U82" s="7"/>
      <c r="V82" s="7"/>
      <c r="W82" s="7"/>
      <c r="X82" s="7"/>
    </row>
    <row r="83" spans="1:24" x14ac:dyDescent="0.25">
      <c r="A83" s="5"/>
      <c r="C83" s="1"/>
      <c r="I83" s="29"/>
      <c r="J83" s="29"/>
      <c r="K83" s="29"/>
      <c r="L83" s="3"/>
      <c r="M83" s="3"/>
      <c r="N83" s="3"/>
      <c r="S83" s="10"/>
      <c r="T83" s="13"/>
      <c r="U83" s="7"/>
      <c r="V83" s="7"/>
      <c r="W83" s="7"/>
    </row>
    <row r="84" spans="1:24" x14ac:dyDescent="0.25">
      <c r="A84" s="4"/>
      <c r="B84" s="1"/>
      <c r="E84" s="1"/>
      <c r="F84" s="1"/>
      <c r="I84" s="29"/>
      <c r="J84" s="29"/>
      <c r="K84" s="29"/>
      <c r="L84" s="1"/>
      <c r="M84" s="1"/>
      <c r="N84" s="1"/>
      <c r="T84" s="10"/>
    </row>
    <row r="85" spans="1:24" x14ac:dyDescent="0.25">
      <c r="A85" s="1"/>
      <c r="I85" s="29"/>
      <c r="J85" s="3"/>
      <c r="K85" s="29"/>
      <c r="L85" s="1"/>
      <c r="M85" s="1"/>
      <c r="N85" s="1"/>
    </row>
    <row r="86" spans="1:24" x14ac:dyDescent="0.25">
      <c r="D86" s="1"/>
      <c r="I86" s="29"/>
      <c r="J86" s="52"/>
      <c r="K86" s="3"/>
    </row>
    <row r="87" spans="1:24" x14ac:dyDescent="0.25">
      <c r="I87" s="29"/>
      <c r="J87" s="52"/>
      <c r="K87" s="52"/>
      <c r="P87" t="s">
        <v>39</v>
      </c>
    </row>
    <row r="88" spans="1:24" x14ac:dyDescent="0.25">
      <c r="K88" s="1"/>
    </row>
    <row r="89" spans="1:24" x14ac:dyDescent="0.25">
      <c r="L89" s="1"/>
      <c r="M89" s="1"/>
      <c r="N89" s="1"/>
    </row>
    <row r="91" spans="1:24" x14ac:dyDescent="0.25">
      <c r="J91" s="1"/>
    </row>
    <row r="92" spans="1:24" x14ac:dyDescent="0.25">
      <c r="K92" s="1"/>
    </row>
  </sheetData>
  <mergeCells count="14">
    <mergeCell ref="A65:B65"/>
    <mergeCell ref="I65:J65"/>
    <mergeCell ref="E65:F65"/>
    <mergeCell ref="A64:B64"/>
    <mergeCell ref="A4:D4"/>
    <mergeCell ref="E57:F57"/>
    <mergeCell ref="E64:F64"/>
    <mergeCell ref="I57:J57"/>
    <mergeCell ref="I64:J64"/>
    <mergeCell ref="A5:M5"/>
    <mergeCell ref="A6:M6"/>
    <mergeCell ref="A7:M8"/>
    <mergeCell ref="A9:M9"/>
    <mergeCell ref="A10:M10"/>
  </mergeCells>
  <conditionalFormatting sqref="B66">
    <cfRule type="duplicateValues" dxfId="1" priority="1"/>
  </conditionalFormatting>
  <conditionalFormatting sqref="B66">
    <cfRule type="duplicateValues" dxfId="0" priority="2"/>
  </conditionalFormatting>
  <pageMargins left="0.52" right="0.1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Maritza Rosario</cp:lastModifiedBy>
  <cp:lastPrinted>2024-09-06T16:07:30Z</cp:lastPrinted>
  <dcterms:created xsi:type="dcterms:W3CDTF">2018-04-17T18:57:16Z</dcterms:created>
  <dcterms:modified xsi:type="dcterms:W3CDTF">2024-09-06T17:16:28Z</dcterms:modified>
</cp:coreProperties>
</file>